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7" i="6"/>
  <c r="K97"/>
  <c r="M134"/>
  <c r="K134"/>
  <c r="M133"/>
  <c r="K133"/>
  <c r="M132"/>
  <c r="K132"/>
  <c r="M131"/>
  <c r="K131"/>
  <c r="K130"/>
  <c r="M130" s="1"/>
  <c r="L96"/>
  <c r="K96"/>
  <c r="M96" s="1"/>
  <c r="L93"/>
  <c r="K93"/>
  <c r="M93" s="1"/>
  <c r="L89"/>
  <c r="M89" s="1"/>
  <c r="K89"/>
  <c r="L48"/>
  <c r="K48"/>
  <c r="M48" s="1"/>
  <c r="L17"/>
  <c r="K17"/>
  <c r="K129"/>
  <c r="M129" s="1"/>
  <c r="K127"/>
  <c r="M127" s="1"/>
  <c r="K128"/>
  <c r="M128" s="1"/>
  <c r="K126"/>
  <c r="M126" s="1"/>
  <c r="L94"/>
  <c r="K94"/>
  <c r="L92"/>
  <c r="M92" s="1"/>
  <c r="K92"/>
  <c r="L47"/>
  <c r="K47"/>
  <c r="L46"/>
  <c r="K46"/>
  <c r="L19"/>
  <c r="K19"/>
  <c r="L91"/>
  <c r="K91"/>
  <c r="L90"/>
  <c r="K90"/>
  <c r="L88"/>
  <c r="K88"/>
  <c r="K125"/>
  <c r="M125" s="1"/>
  <c r="L44"/>
  <c r="K44"/>
  <c r="M47" l="1"/>
  <c r="M94"/>
  <c r="M97"/>
  <c r="M17"/>
  <c r="M46"/>
  <c r="M19"/>
  <c r="M88"/>
  <c r="M91"/>
  <c r="M90"/>
  <c r="M44"/>
  <c r="K124" l="1"/>
  <c r="M124" s="1"/>
  <c r="K123"/>
  <c r="M123" s="1"/>
  <c r="L87"/>
  <c r="K87"/>
  <c r="L43"/>
  <c r="K43"/>
  <c r="L41"/>
  <c r="L40"/>
  <c r="L42"/>
  <c r="K41"/>
  <c r="K40"/>
  <c r="K42"/>
  <c r="L74"/>
  <c r="K74"/>
  <c r="K326"/>
  <c r="L326" s="1"/>
  <c r="K113"/>
  <c r="M113" s="1"/>
  <c r="K122"/>
  <c r="M122" s="1"/>
  <c r="K120"/>
  <c r="K119"/>
  <c r="M119" s="1"/>
  <c r="L86"/>
  <c r="K86"/>
  <c r="L85"/>
  <c r="K85"/>
  <c r="L84"/>
  <c r="K84"/>
  <c r="K115"/>
  <c r="M115" s="1"/>
  <c r="K118"/>
  <c r="M118" s="1"/>
  <c r="K117"/>
  <c r="M117" s="1"/>
  <c r="L80"/>
  <c r="K80"/>
  <c r="L81"/>
  <c r="M81" s="1"/>
  <c r="K81"/>
  <c r="L39"/>
  <c r="K39"/>
  <c r="L83"/>
  <c r="K83"/>
  <c r="L82"/>
  <c r="K82"/>
  <c r="L79"/>
  <c r="M79" s="1"/>
  <c r="K79"/>
  <c r="L77"/>
  <c r="K77"/>
  <c r="L72"/>
  <c r="M72" s="1"/>
  <c r="K72"/>
  <c r="K111"/>
  <c r="M111" s="1"/>
  <c r="K116"/>
  <c r="M116" s="1"/>
  <c r="K114"/>
  <c r="M114" s="1"/>
  <c r="L78"/>
  <c r="K78"/>
  <c r="K112"/>
  <c r="M112" s="1"/>
  <c r="L37"/>
  <c r="M37" s="1"/>
  <c r="K37"/>
  <c r="L76"/>
  <c r="K76"/>
  <c r="L38"/>
  <c r="M38" s="1"/>
  <c r="K38"/>
  <c r="L33"/>
  <c r="K33"/>
  <c r="L15"/>
  <c r="M15" s="1"/>
  <c r="K15"/>
  <c r="L75"/>
  <c r="K75"/>
  <c r="L34"/>
  <c r="K34"/>
  <c r="L36"/>
  <c r="K36"/>
  <c r="K110"/>
  <c r="M110" s="1"/>
  <c r="L73"/>
  <c r="K73"/>
  <c r="L71"/>
  <c r="K71"/>
  <c r="L70"/>
  <c r="K70"/>
  <c r="L35"/>
  <c r="K35"/>
  <c r="L12"/>
  <c r="K12"/>
  <c r="M86" l="1"/>
  <c r="M74"/>
  <c r="M87"/>
  <c r="M42"/>
  <c r="M41"/>
  <c r="M40"/>
  <c r="M43"/>
  <c r="M82"/>
  <c r="M39"/>
  <c r="M80"/>
  <c r="M83"/>
  <c r="M85"/>
  <c r="M84"/>
  <c r="M33"/>
  <c r="M77"/>
  <c r="M34"/>
  <c r="M78"/>
  <c r="M76"/>
  <c r="M36"/>
  <c r="M75"/>
  <c r="M73"/>
  <c r="M35"/>
  <c r="M70"/>
  <c r="M12"/>
  <c r="M71"/>
  <c r="L63"/>
  <c r="K63"/>
  <c r="K109"/>
  <c r="M109" s="1"/>
  <c r="K108"/>
  <c r="M108" s="1"/>
  <c r="K107"/>
  <c r="M107" s="1"/>
  <c r="L10"/>
  <c r="K10"/>
  <c r="K66"/>
  <c r="L68"/>
  <c r="K68"/>
  <c r="L69"/>
  <c r="K69"/>
  <c r="L67"/>
  <c r="K67"/>
  <c r="L66"/>
  <c r="L14"/>
  <c r="K14"/>
  <c r="L32"/>
  <c r="K32"/>
  <c r="L13"/>
  <c r="K13"/>
  <c r="K65"/>
  <c r="L65"/>
  <c r="L64"/>
  <c r="K64"/>
  <c r="L31"/>
  <c r="K31"/>
  <c r="L30"/>
  <c r="K30"/>
  <c r="M61"/>
  <c r="L60"/>
  <c r="K60"/>
  <c r="L61"/>
  <c r="K61"/>
  <c r="K62"/>
  <c r="K106"/>
  <c r="M106" s="1"/>
  <c r="M10" l="1"/>
  <c r="M67"/>
  <c r="M13"/>
  <c r="M63"/>
  <c r="M66"/>
  <c r="M32"/>
  <c r="M69"/>
  <c r="M14"/>
  <c r="M68"/>
  <c r="M64"/>
  <c r="M30"/>
  <c r="M65"/>
  <c r="M60"/>
  <c r="M31"/>
  <c r="L11" l="1"/>
  <c r="K11"/>
  <c r="M11" l="1"/>
  <c r="H322" l="1"/>
  <c r="K322" l="1"/>
  <c r="L322" s="1"/>
  <c r="K311"/>
  <c r="L311" s="1"/>
  <c r="K301"/>
  <c r="L301" s="1"/>
  <c r="K317" l="1"/>
  <c r="L317" s="1"/>
  <c r="K318" l="1"/>
  <c r="L318" s="1"/>
  <c r="K315" l="1"/>
  <c r="L315" s="1"/>
  <c r="K294"/>
  <c r="L294" s="1"/>
  <c r="K314"/>
  <c r="L314" s="1"/>
  <c r="K313"/>
  <c r="L313" s="1"/>
  <c r="K312"/>
  <c r="L312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2"/>
  <c r="L292" s="1"/>
  <c r="K291"/>
  <c r="L291" s="1"/>
  <c r="F290"/>
  <c r="K290" s="1"/>
  <c r="L290" s="1"/>
  <c r="K289"/>
  <c r="L289" s="1"/>
  <c r="K288"/>
  <c r="L288" s="1"/>
  <c r="K287"/>
  <c r="L287" s="1"/>
  <c r="K286"/>
  <c r="L286" s="1"/>
  <c r="K285"/>
  <c r="L285" s="1"/>
  <c r="F284"/>
  <c r="K284" s="1"/>
  <c r="L284" s="1"/>
  <c r="F283"/>
  <c r="K283" s="1"/>
  <c r="L283" s="1"/>
  <c r="K282"/>
  <c r="L282" s="1"/>
  <c r="F281"/>
  <c r="K281" s="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2"/>
  <c r="L262" s="1"/>
  <c r="F261"/>
  <c r="K261" s="1"/>
  <c r="L261" s="1"/>
  <c r="K260"/>
  <c r="L260" s="1"/>
  <c r="K257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1"/>
  <c r="L231" s="1"/>
  <c r="K229"/>
  <c r="L229" s="1"/>
  <c r="K228"/>
  <c r="L228" s="1"/>
  <c r="K227"/>
  <c r="L227" s="1"/>
  <c r="K225"/>
  <c r="L225" s="1"/>
  <c r="K224"/>
  <c r="L224" s="1"/>
  <c r="K223"/>
  <c r="L223" s="1"/>
  <c r="K222"/>
  <c r="K221"/>
  <c r="L221" s="1"/>
  <c r="K220"/>
  <c r="L220" s="1"/>
  <c r="K218"/>
  <c r="L218" s="1"/>
  <c r="K217"/>
  <c r="L217" s="1"/>
  <c r="K216"/>
  <c r="L216" s="1"/>
  <c r="K215"/>
  <c r="L215" s="1"/>
  <c r="K214"/>
  <c r="L214" s="1"/>
  <c r="F213"/>
  <c r="K213" s="1"/>
  <c r="L213" s="1"/>
  <c r="H212"/>
  <c r="K212" s="1"/>
  <c r="L212" s="1"/>
  <c r="K209"/>
  <c r="L209" s="1"/>
  <c r="K208"/>
  <c r="L208" s="1"/>
  <c r="K207"/>
  <c r="L207" s="1"/>
  <c r="K206"/>
  <c r="L206" s="1"/>
  <c r="K205"/>
  <c r="L205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H178"/>
  <c r="K178" s="1"/>
  <c r="L178" s="1"/>
  <c r="F177"/>
  <c r="K177" s="1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M7"/>
  <c r="D7" i="5"/>
  <c r="K6" i="4"/>
  <c r="K6" i="3"/>
  <c r="L6" i="2"/>
</calcChain>
</file>

<file path=xl/sharedStrings.xml><?xml version="1.0" encoding="utf-8"?>
<sst xmlns="http://schemas.openxmlformats.org/spreadsheetml/2006/main" count="3406" uniqueCount="1243">
  <si>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</si>
  <si>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</si>
  <si>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</si>
  <si>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</si>
  <si>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</si>
  <si>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</si>
  <si>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</si>
  <si>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</si>
  <si>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</si>
  <si>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</si>
  <si>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</si>
  <si>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</si>
  <si>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</si>
  <si>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</si>
  <si>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</si>
  <si>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</si>
  <si>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</si>
  <si>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</si>
  <si>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</si>
  <si>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</si>
  <si>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</si>
  <si>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</si>
  <si>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</si>
  <si>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</si>
  <si>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</si>
  <si>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</si>
  <si>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</si>
  <si>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</si>
  <si>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</si>
  <si>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</si>
  <si>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</si>
  <si>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</si>
  <si>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</si>
  <si>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</si>
  <si>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</si>
  <si>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</si>
  <si>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</si>
  <si>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</si>
  <si>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</si>
  <si>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</si>
  <si>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</si>
  <si>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</si>
  <si>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</si>
  <si>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</si>
  <si>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</si>
  <si>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</si>
  <si>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</si>
  <si>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</si>
  <si>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</si>
  <si>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</si>
  <si>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</si>
  <si>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</si>
  <si>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</si>
  <si>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</si>
  <si>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</si>
  <si>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</si>
  <si>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</si>
  <si>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</si>
  <si>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</si>
  <si>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</si>
  <si>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</si>
  <si>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</si>
  <si>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</si>
  <si>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</si>
  <si>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</si>
  <si>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</si>
  <si>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</si>
  <si>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</si>
  <si>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</si>
  <si>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</si>
  <si>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</si>
  <si>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</si>
  <si>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</si>
  <si>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</si>
  <si>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</si>
  <si>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</si>
  <si>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</si>
  <si>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</si>
  <si>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</si>
  <si>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</si>
  <si>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</si>
  <si>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</si>
  <si>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</si>
  <si>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</si>
  <si>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</si>
  <si>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</si>
  <si>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</si>
  <si>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</si>
  <si>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</si>
  <si>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</si>
  <si>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</si>
  <si>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</si>
  <si>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</si>
  <si>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</si>
  <si>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</si>
  <si>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</si>
  <si>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</si>
  <si>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</si>
  <si>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</si>
  <si>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</si>
  <si>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</si>
  <si>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</si>
  <si>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</si>
  <si>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</si>
  <si>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</si>
  <si>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</si>
  <si>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</si>
  <si>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</si>
  <si>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</si>
  <si>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</si>
  <si>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</si>
  <si>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</si>
  <si>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</si>
  <si>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</si>
  <si>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</si>
  <si>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</si>
  <si>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</si>
  <si>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</si>
  <si>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</si>
  <si>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</si>
  <si>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</si>
  <si>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</si>
  <si>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</si>
  <si>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</si>
  <si>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</si>
  <si>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</si>
  <si>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</si>
  <si>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</si>
  <si>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</si>
  <si>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</si>
  <si>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</si>
  <si>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</si>
  <si>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</si>
  <si>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</si>
  <si>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</si>
  <si>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</si>
  <si>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</si>
  <si>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</si>
  <si>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</si>
  <si>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</si>
  <si>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</si>
  <si>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</si>
  <si>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</si>
  <si>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</si>
  <si>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</si>
  <si>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</si>
  <si>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</si>
  <si>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</si>
  <si>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</si>
  <si>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</si>
  <si>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</si>
  <si>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</si>
  <si>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</si>
  <si>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</si>
  <si>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</si>
  <si>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</si>
  <si>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</si>
  <si>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</si>
  <si>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</si>
  <si>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</si>
  <si>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</si>
  <si>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</si>
  <si>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</si>
  <si>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</si>
  <si>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</si>
  <si>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</si>
  <si>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</si>
  <si>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</si>
  <si>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</si>
  <si>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</si>
  <si>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</si>
  <si>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</si>
  <si>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</si>
  <si>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</si>
  <si>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</si>
  <si>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</si>
  <si>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</si>
  <si>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</si>
  <si>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</si>
  <si>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</si>
  <si>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</si>
  <si>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</si>
  <si>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</si>
  <si>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</si>
  <si>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</si>
  <si>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</si>
  <si>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</si>
  <si>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</si>
  <si>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</si>
  <si>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</si>
  <si>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</si>
  <si>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</si>
  <si>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</si>
  <si>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</si>
  <si>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</si>
  <si>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</si>
  <si>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</si>
  <si>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</si>
  <si>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</si>
  <si>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</si>
  <si>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</si>
  <si>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</si>
  <si>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</si>
  <si>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</si>
  <si>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</si>
  <si>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</si>
  <si>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</si>
  <si>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</si>
  <si>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</si>
  <si>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</si>
  <si>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</si>
  <si>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</si>
  <si>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</si>
  <si>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</si>
  <si>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</si>
  <si>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</si>
  <si>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</si>
  <si>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</si>
  <si>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</si>
  <si>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</si>
  <si>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</si>
  <si>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</si>
  <si>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</si>
  <si>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</si>
  <si>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</si>
  <si>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</si>
  <si>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</si>
  <si>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</si>
  <si>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</si>
  <si>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</si>
  <si>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</si>
  <si>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</si>
  <si>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</si>
  <si>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</si>
  <si>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</si>
  <si>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</si>
  <si>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</si>
  <si>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</si>
  <si>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</si>
  <si>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</si>
  <si>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</si>
  <si>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</si>
  <si>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</si>
  <si>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</si>
  <si>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</si>
  <si>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</si>
  <si>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</si>
  <si>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</si>
  <si>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</si>
  <si>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</si>
  <si>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</si>
  <si>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</si>
  <si>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</si>
  <si>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</si>
  <si>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</si>
  <si>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</si>
  <si>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</si>
  <si>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</si>
  <si>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</si>
  <si>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</si>
  <si>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</si>
  <si>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</si>
  <si>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</si>
  <si>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</si>
  <si>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</si>
  <si>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</si>
  <si>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</si>
  <si>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</si>
  <si>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</si>
  <si>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</si>
  <si>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</si>
  <si>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</si>
  <si>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</si>
  <si>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</si>
  <si>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</si>
  <si>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</si>
  <si>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</si>
  <si>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</si>
  <si>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</si>
  <si>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</si>
  <si>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</si>
  <si>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</si>
  <si>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</si>
  <si>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</si>
  <si>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</si>
  <si>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</si>
  <si>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</si>
  <si>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</si>
  <si>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</si>
  <si>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</si>
  <si>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</si>
  <si>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</si>
  <si>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</si>
  <si>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</si>
  <si>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</si>
  <si>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</si>
  <si>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</si>
  <si>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</si>
  <si>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</si>
  <si>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</si>
  <si>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</si>
  <si>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</si>
  <si>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</si>
  <si>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</si>
  <si>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</si>
  <si>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</si>
  <si>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</si>
  <si>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</si>
  <si>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</si>
  <si>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</si>
  <si>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</si>
  <si>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</si>
  <si>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</si>
  <si>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</si>
  <si>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</si>
  <si>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</si>
  <si>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</si>
  <si>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</si>
  <si>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</si>
  <si>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</si>
  <si>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</si>
  <si>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</si>
  <si>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</si>
  <si>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</si>
  <si>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</si>
  <si>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</si>
  <si>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</si>
  <si>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</si>
  <si>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</si>
  <si>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</si>
  <si>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</si>
  <si>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</si>
  <si>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</si>
  <si>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</si>
  <si>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</si>
  <si>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</si>
  <si>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</si>
  <si>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</si>
  <si>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</si>
  <si>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</si>
  <si>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</si>
  <si>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</si>
  <si>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</si>
  <si>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</si>
  <si>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</si>
  <si>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</si>
  <si>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</si>
  <si>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</si>
  <si>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</si>
  <si>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</si>
  <si>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</si>
  <si>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</si>
  <si>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</si>
  <si>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</si>
  <si>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</si>
  <si>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</si>
  <si>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</si>
  <si>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</si>
  <si>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</si>
  <si>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</si>
  <si>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</si>
  <si>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</si>
  <si>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</si>
  <si>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</si>
  <si>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</si>
  <si>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</si>
  <si>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</si>
  <si>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</si>
  <si>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</si>
  <si>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</si>
  <si>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</si>
  <si>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</si>
  <si>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</si>
  <si>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</si>
  <si>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</si>
  <si>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</si>
  <si>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</si>
  <si>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</si>
  <si>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</si>
  <si>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</si>
  <si>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</si>
  <si>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</si>
  <si>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</si>
  <si>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</si>
  <si>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</si>
  <si>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</si>
  <si>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</si>
  <si>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</si>
  <si>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</si>
  <si>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</si>
  <si>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</si>
  <si>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</si>
  <si>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</si>
  <si>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</si>
  <si>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</si>
  <si>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</si>
  <si>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</si>
  <si>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</si>
  <si>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</si>
  <si>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</si>
  <si>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</si>
  <si>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</si>
  <si>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</si>
  <si>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</si>
  <si>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</si>
  <si>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</si>
  <si>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</si>
  <si>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</si>
  <si>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</si>
  <si>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</si>
  <si>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</si>
  <si>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</si>
  <si>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</si>
  <si>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</si>
  <si>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</si>
  <si>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</si>
  <si>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</si>
  <si>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</si>
  <si>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</si>
  <si>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</si>
  <si>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</si>
  <si>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</si>
  <si>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</si>
  <si>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</si>
  <si>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</si>
  <si>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</si>
  <si>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</si>
  <si>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</si>
  <si>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</si>
  <si>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</si>
  <si>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</si>
  <si>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</si>
  <si>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</si>
  <si>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</si>
  <si>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</si>
  <si>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</si>
  <si>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</si>
  <si>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</si>
  <si>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</si>
  <si>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</si>
  <si>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</si>
  <si>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</si>
  <si>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</si>
  <si>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</si>
  <si>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</si>
  <si>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</si>
  <si>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</si>
  <si>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</si>
  <si>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</si>
  <si>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</si>
  <si>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</si>
  <si>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</si>
  <si>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</si>
  <si>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</si>
  <si>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</si>
  <si>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</si>
  <si>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</si>
  <si>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</si>
  <si>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</si>
  <si>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</si>
  <si>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</si>
  <si>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</si>
  <si>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</si>
  <si>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</si>
  <si>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</si>
  <si>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</si>
  <si>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</si>
  <si>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</si>
  <si>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</si>
  <si>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</si>
  <si>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</si>
  <si>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</si>
  <si>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</si>
  <si>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</si>
  <si>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</si>
  <si>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</si>
  <si>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</si>
  <si>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</si>
  <si>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</si>
  <si>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</si>
  <si>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</si>
  <si>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</si>
  <si>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</si>
  <si>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</si>
  <si>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</si>
  <si>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</si>
  <si>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</si>
  <si>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</si>
  <si>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</si>
  <si>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</si>
  <si>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</si>
  <si>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</si>
  <si>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</si>
  <si>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</si>
  <si>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</si>
  <si>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</si>
  <si>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</si>
  <si>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</si>
  <si>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</si>
  <si>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</si>
  <si>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</si>
  <si>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</si>
  <si>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</si>
  <si>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</si>
  <si>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</si>
  <si>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</si>
  <si>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</si>
  <si>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</si>
  <si>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</si>
  <si>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</si>
  <si>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</si>
  <si>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</si>
  <si>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</si>
  <si>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</si>
  <si>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</si>
  <si>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</si>
  <si>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</si>
  <si>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</si>
  <si>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</si>
  <si>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</si>
  <si>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</si>
  <si>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</si>
  <si>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</si>
  <si>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</si>
  <si>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</si>
  <si>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</si>
  <si>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</si>
  <si>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</si>
  <si>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</si>
  <si>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</si>
  <si>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</si>
  <si>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</si>
  <si>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</si>
  <si>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</si>
  <si>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</si>
  <si>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</si>
  <si>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</si>
  <si>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</si>
  <si>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</si>
  <si>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</si>
  <si>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</si>
  <si>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</si>
  <si>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</si>
  <si>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</si>
  <si>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</si>
  <si>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</si>
  <si>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</si>
  <si>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</si>
  <si>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</si>
  <si>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</si>
  <si>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</si>
  <si>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</si>
  <si>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</si>
  <si>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</si>
  <si>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</si>
  <si>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</si>
  <si>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</si>
  <si>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</si>
  <si>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</si>
  <si>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</si>
  <si>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</si>
  <si>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</si>
  <si>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</si>
  <si>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</si>
  <si>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</si>
  <si>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</si>
  <si>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</si>
  <si>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</si>
  <si>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</si>
  <si>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</si>
  <si>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</si>
  <si>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</si>
  <si>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</si>
  <si>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</si>
  <si>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</si>
  <si>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</si>
  <si>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</si>
  <si>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</si>
  <si>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</si>
  <si>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</si>
  <si>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</si>
  <si>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</si>
  <si>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</si>
  <si>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</si>
  <si>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</si>
  <si>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</si>
  <si>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</si>
  <si>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</si>
  <si>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</si>
  <si>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</si>
  <si>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</si>
  <si>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</si>
  <si>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</si>
  <si>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</si>
  <si>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</si>
  <si>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</si>
  <si>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</si>
  <si>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</si>
  <si>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</si>
  <si>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</si>
  <si>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</si>
  <si>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</si>
  <si>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</si>
  <si>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</si>
  <si>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</si>
  <si>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</si>
  <si>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</si>
  <si>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</si>
  <si>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</si>
  <si>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</si>
  <si>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</si>
  <si>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</si>
  <si>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</si>
  <si>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</si>
  <si>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</si>
  <si>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</si>
  <si>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</si>
  <si>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</si>
  <si>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</si>
  <si>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</si>
  <si>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</si>
  <si>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</si>
  <si>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</si>
  <si>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</si>
  <si>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</si>
  <si>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</si>
  <si>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</si>
  <si>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</si>
  <si>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</si>
  <si>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</si>
  <si>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</si>
  <si>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</si>
  <si>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</si>
  <si>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</si>
  <si>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</si>
  <si>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</si>
  <si>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</si>
  <si>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</si>
  <si>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</si>
  <si>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</si>
  <si>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</si>
  <si>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</si>
  <si>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</si>
  <si>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</si>
  <si>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</si>
  <si>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</si>
  <si>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</si>
  <si>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</si>
  <si>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</si>
  <si>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</si>
  <si>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</si>
  <si>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</si>
  <si>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</si>
  <si>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</si>
  <si>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</si>
  <si>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</si>
  <si>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</si>
  <si>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</si>
  <si>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</si>
  <si>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</si>
  <si>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</si>
  <si>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</si>
  <si>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</si>
  <si>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</si>
  <si>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</si>
  <si>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</si>
  <si>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</si>
  <si>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</si>
  <si>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</si>
  <si>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</si>
  <si>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</si>
  <si>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</si>
  <si>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</si>
  <si>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</si>
  <si>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</si>
  <si>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</si>
  <si>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</si>
  <si>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</si>
  <si>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</si>
  <si>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</si>
  <si>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</si>
  <si>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</si>
  <si>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</si>
  <si>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</si>
  <si>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</si>
  <si>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</si>
  <si>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</si>
  <si>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</si>
  <si>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</si>
  <si>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</si>
  <si>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</si>
  <si>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</si>
  <si>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</si>
  <si>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</si>
  <si>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</si>
  <si>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</si>
  <si>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</si>
  <si>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</si>
  <si>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</si>
  <si>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</si>
  <si>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</si>
  <si>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</si>
  <si>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</si>
  <si>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</si>
  <si>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</si>
  <si>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</si>
  <si>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</si>
  <si>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</si>
  <si>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</si>
  <si>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</si>
  <si>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</si>
  <si>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</si>
  <si>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</si>
  <si>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</si>
  <si>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</si>
  <si>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</si>
  <si>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</si>
  <si>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</si>
  <si>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</si>
  <si>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</si>
  <si>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</si>
  <si>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</si>
  <si>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</si>
  <si>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</si>
  <si>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</si>
  <si>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</si>
  <si>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</si>
  <si>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</si>
  <si>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</si>
  <si>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</si>
  <si>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</si>
  <si>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</si>
  <si>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</si>
  <si>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</si>
  <si>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</si>
  <si>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</si>
  <si>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</si>
  <si>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</si>
  <si>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</si>
  <si>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</si>
  <si>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</si>
  <si>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</si>
  <si>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</si>
  <si>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</si>
  <si>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</si>
  <si>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</si>
  <si>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</si>
  <si>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</si>
  <si>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</si>
  <si>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</si>
  <si>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</si>
  <si>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</si>
  <si>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</si>
  <si>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</si>
  <si>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</si>
  <si>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</si>
  <si>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</si>
  <si>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</si>
  <si>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</si>
  <si>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</si>
  <si>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</si>
  <si>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</si>
  <si>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</si>
  <si>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</si>
  <si>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</si>
  <si>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</si>
  <si>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</si>
  <si>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</si>
  <si>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</si>
  <si>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</si>
  <si>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</si>
  <si>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</si>
  <si>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</si>
  <si>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</si>
  <si>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</si>
  <si>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</si>
  <si>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</si>
  <si>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</si>
  <si>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</si>
  <si>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</si>
  <si>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</si>
  <si>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</si>
  <si>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</si>
  <si>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</si>
  <si>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</si>
  <si>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</si>
  <si>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</si>
  <si>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</si>
  <si>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</si>
  <si>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</si>
  <si>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</si>
  <si>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</si>
  <si>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</si>
  <si>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</si>
  <si>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</si>
  <si>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</si>
  <si>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</si>
  <si>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</si>
  <si>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</si>
  <si>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</si>
  <si>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</si>
  <si>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</si>
  <si>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</si>
  <si>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</si>
  <si>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</si>
  <si>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</si>
  <si>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</si>
  <si>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</si>
  <si>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</si>
  <si>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</si>
  <si>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</si>
  <si>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</si>
  <si>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</si>
  <si>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</si>
  <si>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</si>
  <si>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</si>
  <si>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</si>
  <si>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</si>
  <si>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</si>
  <si>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</si>
  <si>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</si>
  <si>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</si>
  <si>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</si>
  <si>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</si>
  <si>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</si>
  <si>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</si>
  <si>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</si>
  <si>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</si>
  <si>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</si>
  <si>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</si>
  <si>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</si>
  <si>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</si>
  <si>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</si>
  <si>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</si>
  <si>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</si>
  <si>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</si>
  <si>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</si>
  <si>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</si>
  <si>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</si>
  <si>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</si>
  <si>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</si>
  <si>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</si>
  <si>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</si>
  <si>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</si>
  <si>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</si>
  <si>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</si>
  <si>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</si>
  <si>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</si>
  <si>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</si>
  <si>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</si>
  <si>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</si>
  <si>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</si>
  <si>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</si>
  <si>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</si>
  <si>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</si>
  <si>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</si>
  <si>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</si>
  <si>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</si>
  <si>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</si>
  <si>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</si>
  <si>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</si>
  <si>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</si>
  <si>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</si>
  <si>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</si>
  <si>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</si>
  <si>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</si>
  <si>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</si>
  <si>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</si>
  <si>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3850-3900</t>
  </si>
  <si>
    <t>ACE</t>
  </si>
  <si>
    <t>Profit of Rs.22.5/-</t>
  </si>
  <si>
    <t>Profit of Rs.8/-</t>
  </si>
  <si>
    <t>Sell</t>
  </si>
  <si>
    <t>Profit of Rs.2.5/-</t>
  </si>
  <si>
    <t>Loss of Rs.13/-</t>
  </si>
  <si>
    <t>135-140</t>
  </si>
  <si>
    <t>Profit of Rs.7.5/-</t>
  </si>
  <si>
    <t>MPHASIS AUG FUT</t>
  </si>
  <si>
    <t>380-390</t>
  </si>
  <si>
    <t>Profit of Rs.50/-</t>
  </si>
  <si>
    <t>Profit of Rs.35/-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</si>
  <si>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</si>
  <si>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</si>
  <si>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</si>
  <si>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</si>
  <si>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</si>
  <si>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</si>
  <si>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</si>
  <si>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</si>
  <si>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</si>
  <si>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</si>
  <si>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</si>
  <si>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</si>
  <si>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</si>
  <si>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</si>
  <si>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</si>
  <si>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</si>
  <si>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</si>
  <si>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</si>
  <si>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</si>
  <si>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</si>
  <si>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</si>
  <si>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</si>
  <si>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</si>
  <si>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</si>
  <si>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</si>
  <si>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</si>
  <si>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</si>
  <si>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</si>
  <si>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</si>
  <si>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</si>
  <si>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</si>
  <si>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</si>
  <si>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</si>
  <si>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</si>
  <si>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</si>
  <si>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</si>
  <si>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</si>
  <si>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</si>
  <si>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</si>
  <si>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</si>
  <si>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</si>
  <si>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</si>
  <si>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</si>
  <si>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</si>
  <si>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</si>
  <si>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</si>
  <si>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</si>
  <si>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</si>
  <si>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</si>
  <si>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</si>
  <si>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</si>
  <si>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</si>
  <si>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</si>
  <si>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</si>
  <si>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</si>
  <si>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</si>
  <si>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</si>
  <si>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</si>
  <si>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</si>
  <si>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</si>
  <si>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</si>
  <si>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</si>
  <si>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</si>
  <si>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</si>
  <si>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</si>
  <si>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</si>
  <si>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</si>
  <si>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</si>
  <si>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</si>
  <si>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</si>
  <si>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</si>
  <si>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</si>
  <si>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</si>
  <si>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</si>
  <si>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</si>
  <si>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</si>
  <si>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</si>
  <si>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</si>
  <si>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</si>
  <si>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</si>
  <si>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</si>
  <si>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</si>
  <si>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</si>
  <si>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</si>
  <si>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</si>
  <si>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</si>
  <si>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</si>
  <si>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</si>
  <si>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</si>
  <si>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</si>
  <si>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</si>
  <si>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</si>
  <si>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</si>
  <si>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</si>
  <si>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</si>
  <si>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</si>
  <si>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</si>
  <si>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</si>
  <si>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</si>
  <si>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</si>
  <si>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</si>
  <si>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</si>
  <si>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</si>
  <si>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</si>
  <si>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</si>
  <si>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</si>
  <si>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KLBRENG-B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</si>
  <si>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</si>
  <si>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</si>
  <si>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</si>
  <si>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</si>
  <si>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</si>
  <si>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</si>
  <si>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</si>
  <si>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</si>
  <si>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</si>
  <si>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</si>
  <si>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</si>
  <si>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</si>
  <si>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</si>
  <si>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</si>
  <si>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</si>
  <si>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</si>
  <si>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</si>
  <si>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</si>
  <si>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</si>
  <si>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Loss of Rs.21/-</t>
  </si>
  <si>
    <t>TCS 3460 CE AUG</t>
  </si>
  <si>
    <t>245-248</t>
  </si>
  <si>
    <t>270-280</t>
  </si>
  <si>
    <t>RELIANCE AUG FUT</t>
  </si>
  <si>
    <t>2680-2720</t>
  </si>
  <si>
    <t>PARTH INFIN BROKERS PVT LTD</t>
  </si>
  <si>
    <t>3250-3200</t>
  </si>
  <si>
    <t>Profit of Rs.52.5/-</t>
  </si>
  <si>
    <t>Neutral/-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</si>
  <si>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</si>
  <si>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</si>
  <si>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</si>
  <si>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</si>
  <si>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</si>
  <si>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</si>
  <si>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</si>
  <si>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Loss of Rs.60/-</t>
  </si>
  <si>
    <t>BANASFN</t>
  </si>
  <si>
    <t>JETFREIGHT</t>
  </si>
  <si>
    <t>MEHAI</t>
  </si>
  <si>
    <t>DYNAMIC SERVICES &amp; SECURITY LIMITED</t>
  </si>
  <si>
    <t>SHERWOOD SECURITIES PVT LTD</t>
  </si>
  <si>
    <t>AJOONI</t>
  </si>
  <si>
    <t>Ajooni Biotech Limited</t>
  </si>
  <si>
    <t>Jet Freight Logistics Ltd</t>
  </si>
  <si>
    <t>SKSE SECURITIES LTD</t>
  </si>
  <si>
    <t>Profit of Rs.1.5/-</t>
  </si>
  <si>
    <t>10-13.0</t>
  </si>
  <si>
    <t>2000-2010</t>
  </si>
  <si>
    <t>2080-2120</t>
  </si>
  <si>
    <t>440-460</t>
  </si>
  <si>
    <t>BALKRISIND SEPT FUT</t>
  </si>
  <si>
    <t>2190-2210</t>
  </si>
  <si>
    <t>ZEEL SEPT FUT</t>
  </si>
  <si>
    <t>264-268</t>
  </si>
  <si>
    <t>GSPL SEPT FUT</t>
  </si>
  <si>
    <t>246-250</t>
  </si>
  <si>
    <t>Profit of Rs 4.35/-</t>
  </si>
  <si>
    <t>SW CAPITAL PRIVATE LIMITED</t>
  </si>
  <si>
    <t>TEMBO-RE</t>
  </si>
  <si>
    <t>Tembo Global Ind Ltd</t>
  </si>
  <si>
    <t>COLORCHIPS</t>
  </si>
  <si>
    <t>VINIATO ADVISORS PRIVATE LIMITED</t>
  </si>
  <si>
    <t>IFL</t>
  </si>
  <si>
    <t>SAURABHTRIPATHI</t>
  </si>
  <si>
    <t>Part profit of Rs.19/-</t>
  </si>
  <si>
    <t>390-395</t>
  </si>
  <si>
    <t>410-420</t>
  </si>
  <si>
    <t>BHARTIARTL SEPT FUT</t>
  </si>
  <si>
    <t>740-750</t>
  </si>
  <si>
    <t>SBIN SEP FUT</t>
  </si>
  <si>
    <t>530-535</t>
  </si>
  <si>
    <t>Profit of Rs 10/-</t>
  </si>
  <si>
    <t>Profit of Rs 11.5/-</t>
  </si>
  <si>
    <t>239-241</t>
  </si>
  <si>
    <t>MCDOWELL-N SEP FUT</t>
  </si>
  <si>
    <t>795-810</t>
  </si>
  <si>
    <t>NIFTY 17500 PE AUG</t>
  </si>
  <si>
    <t>BANKNIFTY 38800 CE AUG</t>
  </si>
  <si>
    <t>200-250</t>
  </si>
  <si>
    <t>NIFTY 17700 CE AUG</t>
  </si>
  <si>
    <t>Loss of Rs.1/-</t>
  </si>
  <si>
    <t>Profit of Rs.6.5/-</t>
  </si>
  <si>
    <t>ALAN SCOTT</t>
  </si>
  <si>
    <t>NEXT ORBIT VENTURES FUND</t>
  </si>
  <si>
    <t>AMERISE</t>
  </si>
  <si>
    <t>ZYANA STOCKS AND COMMODITIES</t>
  </si>
  <si>
    <t>EARUM</t>
  </si>
  <si>
    <t>BHUMISHTH NARENDRABHAI PATEL</t>
  </si>
  <si>
    <t>GOEL</t>
  </si>
  <si>
    <t>HIGHSTREE</t>
  </si>
  <si>
    <t>NEERAJ GUPTA</t>
  </si>
  <si>
    <t>LLFICL</t>
  </si>
  <si>
    <t>MADHURIND</t>
  </si>
  <si>
    <t>GAYTRIDEVI PARSOTAMDAS RAMANI</t>
  </si>
  <si>
    <t>QRIL</t>
  </si>
  <si>
    <t>SHRENI SHARES PRIVATE LIMITED</t>
  </si>
  <si>
    <t>RUBFILA</t>
  </si>
  <si>
    <t>CHRISTOPHER CHONG MENGTAK</t>
  </si>
  <si>
    <t>SELLWIN</t>
  </si>
  <si>
    <t>MEGHSHREE CREDIT PVT LTD</t>
  </si>
  <si>
    <t>TRIVENIENT</t>
  </si>
  <si>
    <t>UMESH AGARWAL</t>
  </si>
  <si>
    <t>VISAGAR FINANCIAL SERVICES LIMITED</t>
  </si>
  <si>
    <t>WELCURE</t>
  </si>
  <si>
    <t>DINESH KUMAR JAIN</t>
  </si>
  <si>
    <t>RANI</t>
  </si>
  <si>
    <t>PAWAN KUMAR KHURANA</t>
  </si>
  <si>
    <t>SONALBEN AMITBHAI KHALAS</t>
  </si>
  <si>
    <t>HENSEX SECURITIES PRIVATE LIMITED</t>
  </si>
  <si>
    <t>MUKUL MAHESHWARI (HUF)</t>
  </si>
  <si>
    <t>HBSL</t>
  </si>
  <si>
    <t>HB Stockholdings Limited</t>
  </si>
  <si>
    <t>SHRI MUKTA SHARES</t>
  </si>
  <si>
    <t>ZENAB AIYUB YACOOBALI</t>
  </si>
  <si>
    <t>LYKALABS</t>
  </si>
  <si>
    <t>Lyka Labs Ltd</t>
  </si>
  <si>
    <t>RBL Bank Limited</t>
  </si>
  <si>
    <t>SHARE INDIA SECURITIES LIMITED</t>
  </si>
  <si>
    <t>JUMP TRADING FINANCIAL INDIA PRIVATE LIMITED</t>
  </si>
  <si>
    <t>HRTI PRIVATE LIMITED</t>
  </si>
  <si>
    <t>RUCHIRA</t>
  </si>
  <si>
    <t>Ruchira Papers Limited</t>
  </si>
  <si>
    <t>N L RUNGTA HUF</t>
  </si>
  <si>
    <t>INDLMETER</t>
  </si>
  <si>
    <t>IMP Powers Ltd</t>
  </si>
  <si>
    <t>PVT LTD SHREE KISHORIJU TRADING AND INVESTMENT</t>
  </si>
  <si>
    <t>ANKIT ASHOKBHAI AMIPARA</t>
  </si>
  <si>
    <t>RAVI GOYAL</t>
  </si>
  <si>
    <t>Part profit of Rs.17/-</t>
  </si>
  <si>
    <t>820-824</t>
  </si>
  <si>
    <t>850-870</t>
  </si>
  <si>
    <t>Loss of Rs.42/-</t>
  </si>
  <si>
    <t>Profit of Rs 15/-</t>
  </si>
  <si>
    <t>40-55</t>
  </si>
  <si>
    <t>BANKNIFTY 39300 CE AUG</t>
  </si>
  <si>
    <t>180-250</t>
  </si>
  <si>
    <t>NIFTY 17600 PE 1 SEP</t>
  </si>
  <si>
    <t>120-150</t>
  </si>
  <si>
    <t>NIFTY 17700 CE 1 SEP</t>
  </si>
  <si>
    <t>160-190</t>
  </si>
  <si>
    <t>Loss of Rs.32.5/-</t>
  </si>
  <si>
    <t>Profit of Rs.18.5/-</t>
  </si>
  <si>
    <t>ICICIBANK SEPT FUT</t>
  </si>
  <si>
    <t>870-860</t>
  </si>
  <si>
    <t>SUNEELKUMARBABULALMEENA</t>
  </si>
  <si>
    <t>BHIM PRASAD</t>
  </si>
  <si>
    <t>GULAB PRASAD</t>
  </si>
  <si>
    <t>CRESSAN</t>
  </si>
  <si>
    <t>YUVIKA TRADEWING LLP</t>
  </si>
  <si>
    <t>CSL</t>
  </si>
  <si>
    <t>DEVIKA GHIYA</t>
  </si>
  <si>
    <t>DHYAANI</t>
  </si>
  <si>
    <t>ABINASH PRAJAPATI</t>
  </si>
  <si>
    <t>SUNIL GIRIDHARILAL RAHEJA</t>
  </si>
  <si>
    <t>PAYAL BHUMISHTH PATEL</t>
  </si>
  <si>
    <t>DINESH KUMAR AGARWAL</t>
  </si>
  <si>
    <t>GUJCOTEX</t>
  </si>
  <si>
    <t>VIPUL JAIN</t>
  </si>
  <si>
    <t>GUJTERC</t>
  </si>
  <si>
    <t>GUPTA</t>
  </si>
  <si>
    <t>GULFPETRO</t>
  </si>
  <si>
    <t>ANUPAM NARAIN GUPTA</t>
  </si>
  <si>
    <t>ABHAY NARAIN GUPTA</t>
  </si>
  <si>
    <t>JAGRUTIBEN DEEPAKBHAI PARMAR</t>
  </si>
  <si>
    <t>MANJULABEN PARMAR</t>
  </si>
  <si>
    <t>IMCAP</t>
  </si>
  <si>
    <t>NIPPON TUBES LIMITED</t>
  </si>
  <si>
    <t>JANUSCORP</t>
  </si>
  <si>
    <t>RIPALBEN DHARMIKKUMAR PARIKH</t>
  </si>
  <si>
    <t>BASAVARAJ CHANNAPPA MAHASHETTI</t>
  </si>
  <si>
    <t>SKSE SECURITIES LIMITED CORP CM/TM PROP A/C</t>
  </si>
  <si>
    <t>CHETAN RASIKLAL SHAH</t>
  </si>
  <si>
    <t>HARSHA SOLANKI</t>
  </si>
  <si>
    <t>KANUNGO</t>
  </si>
  <si>
    <t>KEYUR POPATLAL GADA</t>
  </si>
  <si>
    <t>FIRSTVIEW TRADING PRIVATE LIMITED</t>
  </si>
  <si>
    <t>EPITOME TRADING AND INVESTMENTS</t>
  </si>
  <si>
    <t>LELAVOIR</t>
  </si>
  <si>
    <t>SANJIB BISWAS</t>
  </si>
  <si>
    <t>MAHACORP</t>
  </si>
  <si>
    <t>BHAVYA DHIMAN</t>
  </si>
  <si>
    <t>ANKITA VISHAL SHAH</t>
  </si>
  <si>
    <t>NCLRESE</t>
  </si>
  <si>
    <t>PRIJAL INVESTMENTS</t>
  </si>
  <si>
    <t>NHCFOODS</t>
  </si>
  <si>
    <t>ARAVIND REDDY ADMALA</t>
  </si>
  <si>
    <t>BNP PARIBAS ARBITRAGE</t>
  </si>
  <si>
    <t>SATISHCHANDRA JANI</t>
  </si>
  <si>
    <t>SAMPRE</t>
  </si>
  <si>
    <t>SCANDENT</t>
  </si>
  <si>
    <t>BHAVISHYA ECOMMERCE PRIVATE LIMITED</t>
  </si>
  <si>
    <t>RUPESH BHAMRE</t>
  </si>
  <si>
    <t>SILVERO</t>
  </si>
  <si>
    <t>NATTAYA CHOWDHURY</t>
  </si>
  <si>
    <t>SOFCOM</t>
  </si>
  <si>
    <t>KISHORE MEHTA</t>
  </si>
  <si>
    <t>SONALAD</t>
  </si>
  <si>
    <t>SHAH MITA DIPAK</t>
  </si>
  <si>
    <t>SYLPH</t>
  </si>
  <si>
    <t>GHANSHYAM SONI</t>
  </si>
  <si>
    <t>AINESH TRADING PRIVATE LIMITED</t>
  </si>
  <si>
    <t>TITANIN</t>
  </si>
  <si>
    <t>ALLAPURAM ARUMUGAM SUNDAR</t>
  </si>
  <si>
    <t>TRANWAY</t>
  </si>
  <si>
    <t>SHAH DIPAK KANAYALAL</t>
  </si>
  <si>
    <t>WAGEND</t>
  </si>
  <si>
    <t>RAHIL RAKESHKUMAR SHETH</t>
  </si>
  <si>
    <t>ZODIACVEN</t>
  </si>
  <si>
    <t>MANGALDHAM ENTERPRISES PVT LTD</t>
  </si>
  <si>
    <t>HARSHA ISHVARBHAI SOLANKI</t>
  </si>
  <si>
    <t>BTML</t>
  </si>
  <si>
    <t>Bodhi Tree Multimedia Ltd</t>
  </si>
  <si>
    <t>RONIT SHAH</t>
  </si>
  <si>
    <t>GP Petroleums Limited</t>
  </si>
  <si>
    <t>L7 HITECH PRIVATE LIMITED</t>
  </si>
  <si>
    <t>AVIRAT ENTERPRISE</t>
  </si>
  <si>
    <t>HISARMETAL</t>
  </si>
  <si>
    <t>Hisar Metal Ind. Limited</t>
  </si>
  <si>
    <t>D SQUARE TRADING AND RETAIL PRIVATE LIMITED</t>
  </si>
  <si>
    <t>OPELINA SUSTAINABLE SERVICES PRIVATE LIMITED</t>
  </si>
  <si>
    <t>INTLCONV</t>
  </si>
  <si>
    <t>Intl Conveyors Limited</t>
  </si>
  <si>
    <t>I G E (INDIA) PRIVATE LIMITED</t>
  </si>
  <si>
    <t>PURVISH MUKESH SHAH</t>
  </si>
  <si>
    <t>PARTHIV APRESH PARIKH</t>
  </si>
  <si>
    <t>NIKUNJ KAUSHIK SHAH</t>
  </si>
  <si>
    <t>VIJAY SINGLA</t>
  </si>
  <si>
    <t>SNEHA GARG</t>
  </si>
  <si>
    <t>LUSH TRADERS PRIVATE LIMITED</t>
  </si>
  <si>
    <t>GEETA GARG</t>
  </si>
  <si>
    <t>SANJAY GARG</t>
  </si>
  <si>
    <t>ASHOKBHAI MADHUBHAI AMIPARA</t>
  </si>
  <si>
    <t>RAJAN GUPTA</t>
  </si>
  <si>
    <t>KDDL</t>
  </si>
  <si>
    <t>KDDL Limited</t>
  </si>
  <si>
    <t>YASHOVARDHAN  SABOO</t>
  </si>
  <si>
    <t>XTX MARKETS LLP</t>
  </si>
  <si>
    <t>RILINFRA</t>
  </si>
  <si>
    <t>Rachana Infra Ltd</t>
  </si>
  <si>
    <t>DHIMAN BHAVYA</t>
  </si>
  <si>
    <t>SAHNI BALVINDER SINGH</t>
  </si>
  <si>
    <t>DIPAKMATHURBHAISALVI</t>
  </si>
  <si>
    <t>TIMETECHNO</t>
  </si>
  <si>
    <t>Time Technoplast Limited</t>
  </si>
  <si>
    <t>AKG</t>
  </si>
  <si>
    <t>AKG Exim Limited</t>
  </si>
  <si>
    <t>SAVITA CHANDRAKANT RATHI</t>
  </si>
  <si>
    <t>DABRI PROPERTIES AND TRADING CO. LTD.</t>
  </si>
  <si>
    <t>NAVRATRI SHARE TRADING PRIVATE LIMITED .</t>
  </si>
  <si>
    <t>AGNES FRANCIS THEKNATH</t>
  </si>
  <si>
    <t>ELEVATION CAPITAL V FII HOLDINGS LIMITED</t>
  </si>
  <si>
    <t>NAVA</t>
  </si>
  <si>
    <t>NAVA LIMITED</t>
  </si>
  <si>
    <t>DEVINENI ASHWIN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</si>
</sst>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51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9" fillId="27" borderId="20" xfId="0" applyFont="1" applyFill="1" applyBorder="1" applyAlignment="1"/>
    <xf numFmtId="0" fontId="31" fillId="27" borderId="20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0" fontId="32" fillId="2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4" sqref="B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5" sqref="B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4" t="s">
        <v>16</v>
      </c>
      <c r="B9" s="486" t="s">
        <v>17</v>
      </c>
      <c r="C9" s="486" t="s">
        <v>18</v>
      </c>
      <c r="D9" s="486" t="s">
        <v>19</v>
      </c>
      <c r="E9" s="23" t="s">
        <v>20</v>
      </c>
      <c r="F9" s="23" t="s">
        <v>21</v>
      </c>
      <c r="G9" s="481" t="s">
        <v>22</v>
      </c>
      <c r="H9" s="482"/>
      <c r="I9" s="483"/>
      <c r="J9" s="481" t="s">
        <v>23</v>
      </c>
      <c r="K9" s="482"/>
      <c r="L9" s="483"/>
      <c r="M9" s="23"/>
      <c r="N9" s="24"/>
      <c r="O9" s="24"/>
      <c r="P9" s="24"/>
    </row>
    <row r="10" spans="1:16" ht="59.25" customHeight="1">
      <c r="A10" s="485"/>
      <c r="B10" s="487"/>
      <c r="C10" s="487"/>
      <c r="D10" s="4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17588.400000000001</v>
      </c>
      <c r="F11" s="32">
        <v>17649.416666666668</v>
      </c>
      <c r="G11" s="33">
        <v>17474.983333333337</v>
      </c>
      <c r="H11" s="33">
        <v>17361.566666666669</v>
      </c>
      <c r="I11" s="33">
        <v>17187.133333333339</v>
      </c>
      <c r="J11" s="33">
        <v>17762.833333333336</v>
      </c>
      <c r="K11" s="33">
        <v>17937.266666666663</v>
      </c>
      <c r="L11" s="33">
        <v>18050.683333333334</v>
      </c>
      <c r="M11" s="34">
        <v>17823.849999999999</v>
      </c>
      <c r="N11" s="34">
        <v>17536</v>
      </c>
      <c r="O11" s="35">
        <v>11401050</v>
      </c>
      <c r="P11" s="36">
        <v>-0.17291697649196752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39100.65</v>
      </c>
      <c r="F12" s="37">
        <v>39243.666666666664</v>
      </c>
      <c r="G12" s="38">
        <v>38806.183333333327</v>
      </c>
      <c r="H12" s="38">
        <v>38511.71666666666</v>
      </c>
      <c r="I12" s="38">
        <v>38074.233333333323</v>
      </c>
      <c r="J12" s="38">
        <v>39538.133333333331</v>
      </c>
      <c r="K12" s="38">
        <v>39975.616666666669</v>
      </c>
      <c r="L12" s="38">
        <v>40270.083333333336</v>
      </c>
      <c r="M12" s="28">
        <v>39681.15</v>
      </c>
      <c r="N12" s="28">
        <v>38949.199999999997</v>
      </c>
      <c r="O12" s="39">
        <v>2197150</v>
      </c>
      <c r="P12" s="40">
        <v>-0.18510894761242466</v>
      </c>
    </row>
    <row r="13" spans="1:16" ht="12.75" customHeight="1">
      <c r="A13" s="28">
        <v>3</v>
      </c>
      <c r="B13" s="29" t="s">
        <v>35</v>
      </c>
      <c r="C13" s="30" t="s">
        <v>791</v>
      </c>
      <c r="D13" s="31">
        <v>44831</v>
      </c>
      <c r="E13" s="37">
        <v>17991.150000000001</v>
      </c>
      <c r="F13" s="37">
        <v>18047.983333333334</v>
      </c>
      <c r="G13" s="38">
        <v>17843.166666666668</v>
      </c>
      <c r="H13" s="38">
        <v>17695.183333333334</v>
      </c>
      <c r="I13" s="38">
        <v>17490.366666666669</v>
      </c>
      <c r="J13" s="38">
        <v>18195.966666666667</v>
      </c>
      <c r="K13" s="38">
        <v>18400.783333333333</v>
      </c>
      <c r="L13" s="38">
        <v>18548.766666666666</v>
      </c>
      <c r="M13" s="28">
        <v>18252.8</v>
      </c>
      <c r="N13" s="28">
        <v>17900</v>
      </c>
      <c r="O13" s="39">
        <v>2160</v>
      </c>
      <c r="P13" s="40">
        <v>-0.49056603773584906</v>
      </c>
    </row>
    <row r="14" spans="1:16" ht="12.75" customHeight="1">
      <c r="A14" s="28">
        <v>4</v>
      </c>
      <c r="B14" s="29" t="s">
        <v>35</v>
      </c>
      <c r="C14" s="30" t="s">
        <v>820</v>
      </c>
      <c r="D14" s="31">
        <v>44831</v>
      </c>
      <c r="E14" s="37">
        <v>7430.05</v>
      </c>
      <c r="F14" s="37">
        <v>7516.3499999999995</v>
      </c>
      <c r="G14" s="38">
        <v>7343.6999999999989</v>
      </c>
      <c r="H14" s="38">
        <v>7257.3499999999995</v>
      </c>
      <c r="I14" s="38">
        <v>7084.6999999999989</v>
      </c>
      <c r="J14" s="38">
        <v>7602.6999999999989</v>
      </c>
      <c r="K14" s="38">
        <v>7775.3499999999985</v>
      </c>
      <c r="L14" s="38">
        <v>7861.6999999999989</v>
      </c>
      <c r="M14" s="28">
        <v>7689</v>
      </c>
      <c r="N14" s="28">
        <v>7430</v>
      </c>
      <c r="O14" s="39">
        <v>900</v>
      </c>
      <c r="P14" s="40">
        <v>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793.3</v>
      </c>
      <c r="F15" s="37">
        <v>795.68333333333339</v>
      </c>
      <c r="G15" s="38">
        <v>788.36666666666679</v>
      </c>
      <c r="H15" s="38">
        <v>783.43333333333339</v>
      </c>
      <c r="I15" s="38">
        <v>776.11666666666679</v>
      </c>
      <c r="J15" s="38">
        <v>800.61666666666679</v>
      </c>
      <c r="K15" s="38">
        <v>807.93333333333339</v>
      </c>
      <c r="L15" s="38">
        <v>812.86666666666679</v>
      </c>
      <c r="M15" s="28">
        <v>803</v>
      </c>
      <c r="N15" s="28">
        <v>790.75</v>
      </c>
      <c r="O15" s="39">
        <v>2684300</v>
      </c>
      <c r="P15" s="40">
        <v>-0.10588901472253681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3147.75</v>
      </c>
      <c r="F16" s="37">
        <v>3129.1</v>
      </c>
      <c r="G16" s="38">
        <v>3078.75</v>
      </c>
      <c r="H16" s="38">
        <v>3009.75</v>
      </c>
      <c r="I16" s="38">
        <v>2959.4</v>
      </c>
      <c r="J16" s="38">
        <v>3198.1</v>
      </c>
      <c r="K16" s="38">
        <v>3248.4499999999994</v>
      </c>
      <c r="L16" s="38">
        <v>3317.45</v>
      </c>
      <c r="M16" s="28">
        <v>3179.45</v>
      </c>
      <c r="N16" s="28">
        <v>3060.1</v>
      </c>
      <c r="O16" s="39">
        <v>1002000</v>
      </c>
      <c r="P16" s="40">
        <v>-0.12259194395796848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18967.95</v>
      </c>
      <c r="F17" s="37">
        <v>19019.333333333332</v>
      </c>
      <c r="G17" s="38">
        <v>18853.616666666665</v>
      </c>
      <c r="H17" s="38">
        <v>18739.283333333333</v>
      </c>
      <c r="I17" s="38">
        <v>18573.566666666666</v>
      </c>
      <c r="J17" s="38">
        <v>19133.666666666664</v>
      </c>
      <c r="K17" s="38">
        <v>19299.383333333331</v>
      </c>
      <c r="L17" s="38">
        <v>19413.716666666664</v>
      </c>
      <c r="M17" s="28">
        <v>19185.05</v>
      </c>
      <c r="N17" s="28">
        <v>18905</v>
      </c>
      <c r="O17" s="39">
        <v>31240</v>
      </c>
      <c r="P17" s="40">
        <v>-0.1796218487394958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115.6</v>
      </c>
      <c r="F18" s="37">
        <v>115.16666666666667</v>
      </c>
      <c r="G18" s="38">
        <v>112.63333333333334</v>
      </c>
      <c r="H18" s="38">
        <v>109.66666666666667</v>
      </c>
      <c r="I18" s="38">
        <v>107.13333333333334</v>
      </c>
      <c r="J18" s="38">
        <v>118.13333333333334</v>
      </c>
      <c r="K18" s="38">
        <v>120.66666666666667</v>
      </c>
      <c r="L18" s="38">
        <v>123.63333333333334</v>
      </c>
      <c r="M18" s="28">
        <v>117.7</v>
      </c>
      <c r="N18" s="28">
        <v>112.2</v>
      </c>
      <c r="O18" s="39">
        <v>21740400</v>
      </c>
      <c r="P18" s="40">
        <v>4.9804432855280314E-2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300.2</v>
      </c>
      <c r="F19" s="37">
        <v>299.24999999999994</v>
      </c>
      <c r="G19" s="38">
        <v>294.59999999999991</v>
      </c>
      <c r="H19" s="38">
        <v>288.99999999999994</v>
      </c>
      <c r="I19" s="38">
        <v>284.34999999999991</v>
      </c>
      <c r="J19" s="38">
        <v>304.84999999999991</v>
      </c>
      <c r="K19" s="38">
        <v>309.49999999999989</v>
      </c>
      <c r="L19" s="38">
        <v>315.09999999999991</v>
      </c>
      <c r="M19" s="28">
        <v>303.89999999999998</v>
      </c>
      <c r="N19" s="28">
        <v>293.64999999999998</v>
      </c>
      <c r="O19" s="39">
        <v>11544000</v>
      </c>
      <c r="P19" s="40">
        <v>-1.06951871657754E-2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2295.9499999999998</v>
      </c>
      <c r="F20" s="37">
        <v>2303.3333333333335</v>
      </c>
      <c r="G20" s="38">
        <v>2284.166666666667</v>
      </c>
      <c r="H20" s="38">
        <v>2272.3833333333337</v>
      </c>
      <c r="I20" s="38">
        <v>2253.2166666666672</v>
      </c>
      <c r="J20" s="38">
        <v>2315.1166666666668</v>
      </c>
      <c r="K20" s="38">
        <v>2334.2833333333338</v>
      </c>
      <c r="L20" s="38">
        <v>2346.0666666666666</v>
      </c>
      <c r="M20" s="28">
        <v>2322.5</v>
      </c>
      <c r="N20" s="28">
        <v>2291.5500000000002</v>
      </c>
      <c r="O20" s="39">
        <v>2181000</v>
      </c>
      <c r="P20" s="40">
        <v>-0.22721233058729737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3082.6</v>
      </c>
      <c r="F21" s="37">
        <v>3115.5500000000006</v>
      </c>
      <c r="G21" s="38">
        <v>3039.3500000000013</v>
      </c>
      <c r="H21" s="38">
        <v>2996.1000000000008</v>
      </c>
      <c r="I21" s="38">
        <v>2919.9000000000015</v>
      </c>
      <c r="J21" s="38">
        <v>3158.8000000000011</v>
      </c>
      <c r="K21" s="38">
        <v>3235.0000000000009</v>
      </c>
      <c r="L21" s="38">
        <v>3278.2500000000009</v>
      </c>
      <c r="M21" s="28">
        <v>3191.75</v>
      </c>
      <c r="N21" s="28">
        <v>3072.3</v>
      </c>
      <c r="O21" s="39">
        <v>17747500</v>
      </c>
      <c r="P21" s="40">
        <v>-4.0182796571212244E-2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821.4</v>
      </c>
      <c r="F22" s="37">
        <v>828.93333333333339</v>
      </c>
      <c r="G22" s="38">
        <v>811.01666666666677</v>
      </c>
      <c r="H22" s="38">
        <v>800.63333333333333</v>
      </c>
      <c r="I22" s="38">
        <v>782.7166666666667</v>
      </c>
      <c r="J22" s="38">
        <v>839.31666666666683</v>
      </c>
      <c r="K22" s="38">
        <v>857.23333333333335</v>
      </c>
      <c r="L22" s="38">
        <v>867.6166666666669</v>
      </c>
      <c r="M22" s="28">
        <v>846.85</v>
      </c>
      <c r="N22" s="28">
        <v>818.55</v>
      </c>
      <c r="O22" s="39">
        <v>73481250</v>
      </c>
      <c r="P22" s="40">
        <v>-2.0935345258319176E-2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2934.9</v>
      </c>
      <c r="F23" s="37">
        <v>2938.25</v>
      </c>
      <c r="G23" s="38">
        <v>2911.15</v>
      </c>
      <c r="H23" s="38">
        <v>2887.4</v>
      </c>
      <c r="I23" s="38">
        <v>2860.3</v>
      </c>
      <c r="J23" s="38">
        <v>2962</v>
      </c>
      <c r="K23" s="38">
        <v>2989.1000000000004</v>
      </c>
      <c r="L23" s="38">
        <v>3012.85</v>
      </c>
      <c r="M23" s="28">
        <v>2965.35</v>
      </c>
      <c r="N23" s="28">
        <v>2914.5</v>
      </c>
      <c r="O23" s="39">
        <v>517000</v>
      </c>
      <c r="P23" s="40">
        <v>-2.7464258841234011E-2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521.6</v>
      </c>
      <c r="F24" s="37">
        <v>522.35</v>
      </c>
      <c r="G24" s="38">
        <v>517.20000000000005</v>
      </c>
      <c r="H24" s="38">
        <v>512.80000000000007</v>
      </c>
      <c r="I24" s="38">
        <v>507.65000000000009</v>
      </c>
      <c r="J24" s="38">
        <v>526.75</v>
      </c>
      <c r="K24" s="38">
        <v>531.89999999999986</v>
      </c>
      <c r="L24" s="38">
        <v>536.29999999999995</v>
      </c>
      <c r="M24" s="28">
        <v>527.5</v>
      </c>
      <c r="N24" s="28">
        <v>517.95000000000005</v>
      </c>
      <c r="O24" s="39">
        <v>5861000</v>
      </c>
      <c r="P24" s="40">
        <v>-5.299725319114558E-2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400.7</v>
      </c>
      <c r="F25" s="37">
        <v>403.95</v>
      </c>
      <c r="G25" s="38">
        <v>396.5</v>
      </c>
      <c r="H25" s="38">
        <v>392.3</v>
      </c>
      <c r="I25" s="38">
        <v>384.85</v>
      </c>
      <c r="J25" s="38">
        <v>408.15</v>
      </c>
      <c r="K25" s="38">
        <v>415.59999999999991</v>
      </c>
      <c r="L25" s="38">
        <v>419.79999999999995</v>
      </c>
      <c r="M25" s="28">
        <v>411.4</v>
      </c>
      <c r="N25" s="28">
        <v>399.75</v>
      </c>
      <c r="O25" s="39">
        <v>71188200</v>
      </c>
      <c r="P25" s="40">
        <v>7.4638271856531484E-3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44833</v>
      </c>
      <c r="E26" s="37">
        <v>4193.3999999999996</v>
      </c>
      <c r="F26" s="37">
        <v>4205.083333333333</v>
      </c>
      <c r="G26" s="38">
        <v>4166.1666666666661</v>
      </c>
      <c r="H26" s="38">
        <v>4138.9333333333334</v>
      </c>
      <c r="I26" s="38">
        <v>4100.0166666666664</v>
      </c>
      <c r="J26" s="38">
        <v>4232.3166666666657</v>
      </c>
      <c r="K26" s="38">
        <v>4271.2333333333318</v>
      </c>
      <c r="L26" s="38">
        <v>4298.4666666666653</v>
      </c>
      <c r="M26" s="28">
        <v>4244</v>
      </c>
      <c r="N26" s="28">
        <v>4177.8500000000004</v>
      </c>
      <c r="O26" s="39">
        <v>1823250</v>
      </c>
      <c r="P26" s="40">
        <v>-0.11012140808980538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248.6</v>
      </c>
      <c r="F27" s="37">
        <v>250.26666666666665</v>
      </c>
      <c r="G27" s="38">
        <v>246.33333333333331</v>
      </c>
      <c r="H27" s="38">
        <v>244.06666666666666</v>
      </c>
      <c r="I27" s="38">
        <v>240.13333333333333</v>
      </c>
      <c r="J27" s="38">
        <v>252.5333333333333</v>
      </c>
      <c r="K27" s="38">
        <v>256.46666666666664</v>
      </c>
      <c r="L27" s="38">
        <v>258.73333333333329</v>
      </c>
      <c r="M27" s="28">
        <v>254.2</v>
      </c>
      <c r="N27" s="28">
        <v>248</v>
      </c>
      <c r="O27" s="39">
        <v>13286000</v>
      </c>
      <c r="P27" s="40">
        <v>-0.14754098360655737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148.30000000000001</v>
      </c>
      <c r="F28" s="37">
        <v>149.36666666666667</v>
      </c>
      <c r="G28" s="38">
        <v>146.83333333333334</v>
      </c>
      <c r="H28" s="38">
        <v>145.36666666666667</v>
      </c>
      <c r="I28" s="38">
        <v>142.83333333333334</v>
      </c>
      <c r="J28" s="38">
        <v>150.83333333333334</v>
      </c>
      <c r="K28" s="38">
        <v>153.36666666666665</v>
      </c>
      <c r="L28" s="38">
        <v>154.83333333333334</v>
      </c>
      <c r="M28" s="28">
        <v>151.9</v>
      </c>
      <c r="N28" s="28">
        <v>147.9</v>
      </c>
      <c r="O28" s="39">
        <v>40605000</v>
      </c>
      <c r="P28" s="40">
        <v>-8.0814940577249569E-2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44833</v>
      </c>
      <c r="E29" s="37">
        <v>3378.2</v>
      </c>
      <c r="F29" s="37">
        <v>3388.1333333333332</v>
      </c>
      <c r="G29" s="38">
        <v>3356.6666666666665</v>
      </c>
      <c r="H29" s="38">
        <v>3335.1333333333332</v>
      </c>
      <c r="I29" s="38">
        <v>3303.6666666666665</v>
      </c>
      <c r="J29" s="38">
        <v>3409.6666666666665</v>
      </c>
      <c r="K29" s="38">
        <v>3441.1333333333337</v>
      </c>
      <c r="L29" s="38">
        <v>3462.6666666666665</v>
      </c>
      <c r="M29" s="28">
        <v>3419.6</v>
      </c>
      <c r="N29" s="28">
        <v>3366.6</v>
      </c>
      <c r="O29" s="39">
        <v>5474000</v>
      </c>
      <c r="P29" s="40">
        <v>-0.10902047592695074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2094.75</v>
      </c>
      <c r="F30" s="37">
        <v>2120.1166666666668</v>
      </c>
      <c r="G30" s="38">
        <v>2063.7333333333336</v>
      </c>
      <c r="H30" s="38">
        <v>2032.7166666666667</v>
      </c>
      <c r="I30" s="38">
        <v>1976.3333333333335</v>
      </c>
      <c r="J30" s="38">
        <v>2151.1333333333337</v>
      </c>
      <c r="K30" s="38">
        <v>2207.5166666666669</v>
      </c>
      <c r="L30" s="38">
        <v>2238.5333333333338</v>
      </c>
      <c r="M30" s="28">
        <v>2176.5</v>
      </c>
      <c r="N30" s="28">
        <v>2089.1</v>
      </c>
      <c r="O30" s="39">
        <v>582725</v>
      </c>
      <c r="P30" s="40">
        <v>-0.16804083235178641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9152.35</v>
      </c>
      <c r="F31" s="37">
        <v>9206.0000000000018</v>
      </c>
      <c r="G31" s="38">
        <v>9047.3000000000029</v>
      </c>
      <c r="H31" s="38">
        <v>8942.2500000000018</v>
      </c>
      <c r="I31" s="38">
        <v>8783.5500000000029</v>
      </c>
      <c r="J31" s="38">
        <v>9311.0500000000029</v>
      </c>
      <c r="K31" s="38">
        <v>9469.7500000000036</v>
      </c>
      <c r="L31" s="38">
        <v>9574.8000000000029</v>
      </c>
      <c r="M31" s="28">
        <v>9364.7000000000007</v>
      </c>
      <c r="N31" s="28">
        <v>9100.9500000000007</v>
      </c>
      <c r="O31" s="39">
        <v>134175</v>
      </c>
      <c r="P31" s="40">
        <v>-7.8310149407521901E-2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652.45000000000005</v>
      </c>
      <c r="F32" s="37">
        <v>658.41666666666663</v>
      </c>
      <c r="G32" s="38">
        <v>643.0333333333333</v>
      </c>
      <c r="H32" s="38">
        <v>633.61666666666667</v>
      </c>
      <c r="I32" s="38">
        <v>618.23333333333335</v>
      </c>
      <c r="J32" s="38">
        <v>667.83333333333326</v>
      </c>
      <c r="K32" s="38">
        <v>683.2166666666667</v>
      </c>
      <c r="L32" s="38">
        <v>692.63333333333321</v>
      </c>
      <c r="M32" s="28">
        <v>673.8</v>
      </c>
      <c r="N32" s="28">
        <v>649</v>
      </c>
      <c r="O32" s="39">
        <v>6025000</v>
      </c>
      <c r="P32" s="40">
        <v>-0.10541945063103192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558.6</v>
      </c>
      <c r="F33" s="37">
        <v>561.55000000000007</v>
      </c>
      <c r="G33" s="38">
        <v>554.70000000000016</v>
      </c>
      <c r="H33" s="38">
        <v>550.80000000000007</v>
      </c>
      <c r="I33" s="38">
        <v>543.95000000000016</v>
      </c>
      <c r="J33" s="38">
        <v>565.45000000000016</v>
      </c>
      <c r="K33" s="38">
        <v>572.30000000000007</v>
      </c>
      <c r="L33" s="38">
        <v>576.20000000000016</v>
      </c>
      <c r="M33" s="28">
        <v>568.4</v>
      </c>
      <c r="N33" s="28">
        <v>557.65</v>
      </c>
      <c r="O33" s="39">
        <v>12317000</v>
      </c>
      <c r="P33" s="40">
        <v>-5.4066507948698259E-2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748.25</v>
      </c>
      <c r="F34" s="37">
        <v>752.06666666666661</v>
      </c>
      <c r="G34" s="38">
        <v>740.88333333333321</v>
      </c>
      <c r="H34" s="38">
        <v>733.51666666666665</v>
      </c>
      <c r="I34" s="38">
        <v>722.33333333333326</v>
      </c>
      <c r="J34" s="38">
        <v>759.43333333333317</v>
      </c>
      <c r="K34" s="38">
        <v>770.61666666666656</v>
      </c>
      <c r="L34" s="38">
        <v>777.98333333333312</v>
      </c>
      <c r="M34" s="28">
        <v>763.25</v>
      </c>
      <c r="N34" s="28">
        <v>744.7</v>
      </c>
      <c r="O34" s="39">
        <v>42867600</v>
      </c>
      <c r="P34" s="40">
        <v>-1.6599680669492925E-2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4039.75</v>
      </c>
      <c r="F35" s="37">
        <v>4051</v>
      </c>
      <c r="G35" s="38">
        <v>4021.85</v>
      </c>
      <c r="H35" s="38">
        <v>4003.95</v>
      </c>
      <c r="I35" s="38">
        <v>3974.7999999999997</v>
      </c>
      <c r="J35" s="38">
        <v>4068.9</v>
      </c>
      <c r="K35" s="38">
        <v>4098.0499999999993</v>
      </c>
      <c r="L35" s="38">
        <v>4115.9500000000007</v>
      </c>
      <c r="M35" s="28">
        <v>4080.15</v>
      </c>
      <c r="N35" s="28">
        <v>4033.1</v>
      </c>
      <c r="O35" s="39">
        <v>1726250</v>
      </c>
      <c r="P35" s="40">
        <v>-9.8092998955067914E-2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16293.95</v>
      </c>
      <c r="F36" s="37">
        <v>16414.933333333334</v>
      </c>
      <c r="G36" s="38">
        <v>16144.01666666667</v>
      </c>
      <c r="H36" s="38">
        <v>15994.083333333336</v>
      </c>
      <c r="I36" s="38">
        <v>15723.166666666672</v>
      </c>
      <c r="J36" s="38">
        <v>16564.866666666669</v>
      </c>
      <c r="K36" s="38">
        <v>16835.783333333333</v>
      </c>
      <c r="L36" s="38">
        <v>16985.716666666667</v>
      </c>
      <c r="M36" s="28">
        <v>16685.849999999999</v>
      </c>
      <c r="N36" s="28">
        <v>16265</v>
      </c>
      <c r="O36" s="39">
        <v>697600</v>
      </c>
      <c r="P36" s="40">
        <v>-0.18361614979520188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7088.95</v>
      </c>
      <c r="F37" s="37">
        <v>7148.25</v>
      </c>
      <c r="G37" s="38">
        <v>7009.5</v>
      </c>
      <c r="H37" s="38">
        <v>6930.05</v>
      </c>
      <c r="I37" s="38">
        <v>6791.3</v>
      </c>
      <c r="J37" s="38">
        <v>7227.7</v>
      </c>
      <c r="K37" s="38">
        <v>7366.45</v>
      </c>
      <c r="L37" s="38">
        <v>7445.9</v>
      </c>
      <c r="M37" s="28">
        <v>7287</v>
      </c>
      <c r="N37" s="28">
        <v>7068.8</v>
      </c>
      <c r="O37" s="39">
        <v>4581875</v>
      </c>
      <c r="P37" s="40">
        <v>6.7289206262015934E-3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2080.1999999999998</v>
      </c>
      <c r="F38" s="37">
        <v>2090.9333333333329</v>
      </c>
      <c r="G38" s="38">
        <v>2045.8666666666659</v>
      </c>
      <c r="H38" s="38">
        <v>2011.5333333333328</v>
      </c>
      <c r="I38" s="38">
        <v>1966.4666666666658</v>
      </c>
      <c r="J38" s="38">
        <v>2125.266666666666</v>
      </c>
      <c r="K38" s="38">
        <v>2170.3333333333326</v>
      </c>
      <c r="L38" s="38">
        <v>2204.6666666666661</v>
      </c>
      <c r="M38" s="28">
        <v>2136</v>
      </c>
      <c r="N38" s="28">
        <v>2056.6</v>
      </c>
      <c r="O38" s="39">
        <v>2078400</v>
      </c>
      <c r="P38" s="40">
        <v>3.6815324753067945E-2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354</v>
      </c>
      <c r="F39" s="37">
        <v>355.61666666666662</v>
      </c>
      <c r="G39" s="38">
        <v>346.93333333333322</v>
      </c>
      <c r="H39" s="38">
        <v>339.86666666666662</v>
      </c>
      <c r="I39" s="38">
        <v>331.18333333333322</v>
      </c>
      <c r="J39" s="38">
        <v>362.68333333333322</v>
      </c>
      <c r="K39" s="38">
        <v>371.36666666666662</v>
      </c>
      <c r="L39" s="38">
        <v>378.43333333333322</v>
      </c>
      <c r="M39" s="28">
        <v>364.3</v>
      </c>
      <c r="N39" s="28">
        <v>348.55</v>
      </c>
      <c r="O39" s="39">
        <v>7619200</v>
      </c>
      <c r="P39" s="40">
        <v>-2.8757903324495206E-2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298.60000000000002</v>
      </c>
      <c r="F40" s="37">
        <v>299.8</v>
      </c>
      <c r="G40" s="38">
        <v>295.40000000000003</v>
      </c>
      <c r="H40" s="38">
        <v>292.20000000000005</v>
      </c>
      <c r="I40" s="38">
        <v>287.80000000000007</v>
      </c>
      <c r="J40" s="38">
        <v>303</v>
      </c>
      <c r="K40" s="38">
        <v>307.39999999999998</v>
      </c>
      <c r="L40" s="38">
        <v>310.59999999999997</v>
      </c>
      <c r="M40" s="28">
        <v>304.2</v>
      </c>
      <c r="N40" s="28">
        <v>296.60000000000002</v>
      </c>
      <c r="O40" s="39">
        <v>25086600</v>
      </c>
      <c r="P40" s="40">
        <v>-0.16102817240549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126.3</v>
      </c>
      <c r="F41" s="37">
        <v>126.59999999999998</v>
      </c>
      <c r="G41" s="38">
        <v>124.34999999999997</v>
      </c>
      <c r="H41" s="38">
        <v>122.39999999999999</v>
      </c>
      <c r="I41" s="38">
        <v>120.14999999999998</v>
      </c>
      <c r="J41" s="38">
        <v>128.54999999999995</v>
      </c>
      <c r="K41" s="38">
        <v>130.79999999999998</v>
      </c>
      <c r="L41" s="38">
        <v>132.74999999999994</v>
      </c>
      <c r="M41" s="28">
        <v>128.85</v>
      </c>
      <c r="N41" s="28">
        <v>124.65</v>
      </c>
      <c r="O41" s="39">
        <v>90166050</v>
      </c>
      <c r="P41" s="40">
        <v>-5.6443220079583717E-2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1876.2</v>
      </c>
      <c r="F42" s="37">
        <v>1881.0999999999997</v>
      </c>
      <c r="G42" s="38">
        <v>1867.1999999999994</v>
      </c>
      <c r="H42" s="38">
        <v>1858.1999999999996</v>
      </c>
      <c r="I42" s="38">
        <v>1844.2999999999993</v>
      </c>
      <c r="J42" s="38">
        <v>1890.0999999999995</v>
      </c>
      <c r="K42" s="38">
        <v>1903.9999999999995</v>
      </c>
      <c r="L42" s="38">
        <v>1912.9999999999995</v>
      </c>
      <c r="M42" s="28">
        <v>1895</v>
      </c>
      <c r="N42" s="28">
        <v>1872.1</v>
      </c>
      <c r="O42" s="39">
        <v>1957175</v>
      </c>
      <c r="P42" s="40">
        <v>-5.4721742595298183E-2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298.2</v>
      </c>
      <c r="F43" s="37">
        <v>298.7166666666667</v>
      </c>
      <c r="G43" s="38">
        <v>296.18333333333339</v>
      </c>
      <c r="H43" s="38">
        <v>294.16666666666669</v>
      </c>
      <c r="I43" s="38">
        <v>291.63333333333338</v>
      </c>
      <c r="J43" s="38">
        <v>300.73333333333341</v>
      </c>
      <c r="K43" s="38">
        <v>303.26666666666671</v>
      </c>
      <c r="L43" s="38">
        <v>305.28333333333342</v>
      </c>
      <c r="M43" s="28">
        <v>301.25</v>
      </c>
      <c r="N43" s="28">
        <v>296.7</v>
      </c>
      <c r="O43" s="39">
        <v>21994400</v>
      </c>
      <c r="P43" s="40">
        <v>-0.21804917589840583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659.5</v>
      </c>
      <c r="F44" s="37">
        <v>660.86666666666667</v>
      </c>
      <c r="G44" s="38">
        <v>653.23333333333335</v>
      </c>
      <c r="H44" s="38">
        <v>646.9666666666667</v>
      </c>
      <c r="I44" s="38">
        <v>639.33333333333337</v>
      </c>
      <c r="J44" s="38">
        <v>667.13333333333333</v>
      </c>
      <c r="K44" s="38">
        <v>674.76666666666677</v>
      </c>
      <c r="L44" s="38">
        <v>681.0333333333333</v>
      </c>
      <c r="M44" s="28">
        <v>668.5</v>
      </c>
      <c r="N44" s="28">
        <v>654.6</v>
      </c>
      <c r="O44" s="39">
        <v>6257900</v>
      </c>
      <c r="P44" s="40">
        <v>-0.12476923076923077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729.05</v>
      </c>
      <c r="F45" s="37">
        <v>732.15</v>
      </c>
      <c r="G45" s="38">
        <v>723.9</v>
      </c>
      <c r="H45" s="38">
        <v>718.75</v>
      </c>
      <c r="I45" s="38">
        <v>710.5</v>
      </c>
      <c r="J45" s="38">
        <v>737.3</v>
      </c>
      <c r="K45" s="38">
        <v>745.55</v>
      </c>
      <c r="L45" s="38">
        <v>750.69999999999993</v>
      </c>
      <c r="M45" s="28">
        <v>740.4</v>
      </c>
      <c r="N45" s="28">
        <v>727</v>
      </c>
      <c r="O45" s="39">
        <v>7153000</v>
      </c>
      <c r="P45" s="40">
        <v>-8.5761758691206544E-2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740.4</v>
      </c>
      <c r="F46" s="37">
        <v>743.83333333333337</v>
      </c>
      <c r="G46" s="38">
        <v>733.26666666666677</v>
      </c>
      <c r="H46" s="38">
        <v>726.13333333333344</v>
      </c>
      <c r="I46" s="38">
        <v>715.56666666666683</v>
      </c>
      <c r="J46" s="38">
        <v>750.9666666666667</v>
      </c>
      <c r="K46" s="38">
        <v>761.5333333333333</v>
      </c>
      <c r="L46" s="38">
        <v>768.66666666666663</v>
      </c>
      <c r="M46" s="28">
        <v>754.4</v>
      </c>
      <c r="N46" s="28">
        <v>736.7</v>
      </c>
      <c r="O46" s="39">
        <v>43189850</v>
      </c>
      <c r="P46" s="40">
        <v>-0.15642105653795485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57.55</v>
      </c>
      <c r="F47" s="37">
        <v>56.866666666666674</v>
      </c>
      <c r="G47" s="38">
        <v>54.383333333333347</v>
      </c>
      <c r="H47" s="38">
        <v>51.216666666666676</v>
      </c>
      <c r="I47" s="38">
        <v>48.733333333333348</v>
      </c>
      <c r="J47" s="38">
        <v>60.033333333333346</v>
      </c>
      <c r="K47" s="38">
        <v>62.516666666666666</v>
      </c>
      <c r="L47" s="38">
        <v>65.683333333333337</v>
      </c>
      <c r="M47" s="28">
        <v>59.35</v>
      </c>
      <c r="N47" s="28">
        <v>53.7</v>
      </c>
      <c r="O47" s="39">
        <v>111625500</v>
      </c>
      <c r="P47" s="40">
        <v>4.9871617618013037E-2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308.55</v>
      </c>
      <c r="F48" s="37">
        <v>309.13333333333338</v>
      </c>
      <c r="G48" s="38">
        <v>307.41666666666674</v>
      </c>
      <c r="H48" s="38">
        <v>306.28333333333336</v>
      </c>
      <c r="I48" s="38">
        <v>304.56666666666672</v>
      </c>
      <c r="J48" s="38">
        <v>310.26666666666677</v>
      </c>
      <c r="K48" s="38">
        <v>311.98333333333335</v>
      </c>
      <c r="L48" s="38">
        <v>313.11666666666679</v>
      </c>
      <c r="M48" s="28">
        <v>310.85000000000002</v>
      </c>
      <c r="N48" s="28">
        <v>308</v>
      </c>
      <c r="O48" s="39">
        <v>16433500</v>
      </c>
      <c r="P48" s="40">
        <v>-7.3161240108963549E-2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17325.45</v>
      </c>
      <c r="F49" s="37">
        <v>17395.000000000004</v>
      </c>
      <c r="G49" s="38">
        <v>17230.350000000006</v>
      </c>
      <c r="H49" s="38">
        <v>17135.250000000004</v>
      </c>
      <c r="I49" s="38">
        <v>16970.600000000006</v>
      </c>
      <c r="J49" s="38">
        <v>17490.100000000006</v>
      </c>
      <c r="K49" s="38">
        <v>17654.750000000007</v>
      </c>
      <c r="L49" s="38">
        <v>17749.850000000006</v>
      </c>
      <c r="M49" s="28">
        <v>17559.650000000001</v>
      </c>
      <c r="N49" s="28">
        <v>17299.900000000001</v>
      </c>
      <c r="O49" s="39">
        <v>184350</v>
      </c>
      <c r="P49" s="40">
        <v>-2.2275258552108195E-2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331.95</v>
      </c>
      <c r="F50" s="37">
        <v>333.21666666666664</v>
      </c>
      <c r="G50" s="38">
        <v>329.7833333333333</v>
      </c>
      <c r="H50" s="38">
        <v>327.61666666666667</v>
      </c>
      <c r="I50" s="38">
        <v>324.18333333333334</v>
      </c>
      <c r="J50" s="38">
        <v>335.38333333333327</v>
      </c>
      <c r="K50" s="38">
        <v>338.81666666666655</v>
      </c>
      <c r="L50" s="38">
        <v>340.98333333333323</v>
      </c>
      <c r="M50" s="28">
        <v>336.65</v>
      </c>
      <c r="N50" s="28">
        <v>331.05</v>
      </c>
      <c r="O50" s="39">
        <v>14121000</v>
      </c>
      <c r="P50" s="40">
        <v>-6.4512282375387545E-2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3662.15</v>
      </c>
      <c r="F51" s="37">
        <v>3671.5333333333333</v>
      </c>
      <c r="G51" s="38">
        <v>3645.1166666666668</v>
      </c>
      <c r="H51" s="38">
        <v>3628.0833333333335</v>
      </c>
      <c r="I51" s="38">
        <v>3601.666666666667</v>
      </c>
      <c r="J51" s="38">
        <v>3688.5666666666666</v>
      </c>
      <c r="K51" s="38">
        <v>3714.9833333333336</v>
      </c>
      <c r="L51" s="38">
        <v>3732.0166666666664</v>
      </c>
      <c r="M51" s="28">
        <v>3697.95</v>
      </c>
      <c r="N51" s="28">
        <v>3654.5</v>
      </c>
      <c r="O51" s="39">
        <v>1589400</v>
      </c>
      <c r="P51" s="40">
        <v>-7.40999650471863E-2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325.85000000000002</v>
      </c>
      <c r="F52" s="37">
        <v>326.5333333333333</v>
      </c>
      <c r="G52" s="38">
        <v>323.61666666666662</v>
      </c>
      <c r="H52" s="38">
        <v>321.38333333333333</v>
      </c>
      <c r="I52" s="38">
        <v>318.46666666666664</v>
      </c>
      <c r="J52" s="38">
        <v>328.76666666666659</v>
      </c>
      <c r="K52" s="38">
        <v>331.68333333333334</v>
      </c>
      <c r="L52" s="38">
        <v>333.91666666666657</v>
      </c>
      <c r="M52" s="28">
        <v>329.45</v>
      </c>
      <c r="N52" s="28">
        <v>324.3</v>
      </c>
      <c r="O52" s="39">
        <v>6843200</v>
      </c>
      <c r="P52" s="40">
        <v>-0.10231923601637108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240.5</v>
      </c>
      <c r="F53" s="37">
        <v>239.66666666666666</v>
      </c>
      <c r="G53" s="38">
        <v>235.38333333333333</v>
      </c>
      <c r="H53" s="38">
        <v>230.26666666666668</v>
      </c>
      <c r="I53" s="38">
        <v>225.98333333333335</v>
      </c>
      <c r="J53" s="38">
        <v>244.7833333333333</v>
      </c>
      <c r="K53" s="38">
        <v>249.06666666666666</v>
      </c>
      <c r="L53" s="38">
        <v>254.18333333333328</v>
      </c>
      <c r="M53" s="28">
        <v>243.95</v>
      </c>
      <c r="N53" s="28">
        <v>234.55</v>
      </c>
      <c r="O53" s="39">
        <v>37659600</v>
      </c>
      <c r="P53" s="40">
        <v>-4.2493306789318321E-2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632.75</v>
      </c>
      <c r="F54" s="37">
        <v>635</v>
      </c>
      <c r="G54" s="38">
        <v>625.79999999999995</v>
      </c>
      <c r="H54" s="38">
        <v>618.84999999999991</v>
      </c>
      <c r="I54" s="38">
        <v>609.64999999999986</v>
      </c>
      <c r="J54" s="38">
        <v>641.95000000000005</v>
      </c>
      <c r="K54" s="38">
        <v>651.15000000000009</v>
      </c>
      <c r="L54" s="38">
        <v>658.10000000000014</v>
      </c>
      <c r="M54" s="28">
        <v>644.20000000000005</v>
      </c>
      <c r="N54" s="28">
        <v>628.04999999999995</v>
      </c>
      <c r="O54" s="39">
        <v>2287350</v>
      </c>
      <c r="P54" s="40">
        <v>-0.13781697905181919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329.2</v>
      </c>
      <c r="F55" s="37">
        <v>326.46666666666664</v>
      </c>
      <c r="G55" s="38">
        <v>316.48333333333329</v>
      </c>
      <c r="H55" s="38">
        <v>303.76666666666665</v>
      </c>
      <c r="I55" s="38">
        <v>293.7833333333333</v>
      </c>
      <c r="J55" s="38">
        <v>339.18333333333328</v>
      </c>
      <c r="K55" s="38">
        <v>349.16666666666663</v>
      </c>
      <c r="L55" s="38">
        <v>361.88333333333327</v>
      </c>
      <c r="M55" s="28">
        <v>336.45</v>
      </c>
      <c r="N55" s="28">
        <v>313.75</v>
      </c>
      <c r="O55" s="39">
        <v>6192000</v>
      </c>
      <c r="P55" s="40">
        <v>-9.0748898678414097E-2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791.65</v>
      </c>
      <c r="F56" s="37">
        <v>795.7833333333333</v>
      </c>
      <c r="G56" s="38">
        <v>784.51666666666665</v>
      </c>
      <c r="H56" s="38">
        <v>777.38333333333333</v>
      </c>
      <c r="I56" s="38">
        <v>766.11666666666667</v>
      </c>
      <c r="J56" s="38">
        <v>802.91666666666663</v>
      </c>
      <c r="K56" s="38">
        <v>814.18333333333328</v>
      </c>
      <c r="L56" s="38">
        <v>821.31666666666661</v>
      </c>
      <c r="M56" s="28">
        <v>807.05</v>
      </c>
      <c r="N56" s="28">
        <v>788.65</v>
      </c>
      <c r="O56" s="39">
        <v>6303750</v>
      </c>
      <c r="P56" s="40">
        <v>-0.16782178217821783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1029.9000000000001</v>
      </c>
      <c r="F57" s="37">
        <v>1032.4333333333334</v>
      </c>
      <c r="G57" s="38">
        <v>1024.0166666666669</v>
      </c>
      <c r="H57" s="38">
        <v>1018.1333333333334</v>
      </c>
      <c r="I57" s="38">
        <v>1009.7166666666669</v>
      </c>
      <c r="J57" s="38">
        <v>1038.3166666666668</v>
      </c>
      <c r="K57" s="38">
        <v>1046.7333333333333</v>
      </c>
      <c r="L57" s="38">
        <v>1052.6166666666668</v>
      </c>
      <c r="M57" s="28">
        <v>1040.8499999999999</v>
      </c>
      <c r="N57" s="28">
        <v>1026.55</v>
      </c>
      <c r="O57" s="39">
        <v>7900750</v>
      </c>
      <c r="P57" s="40">
        <v>-8.1532416502946958E-2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226.25</v>
      </c>
      <c r="F58" s="37">
        <v>226.53333333333333</v>
      </c>
      <c r="G58" s="38">
        <v>225.26666666666665</v>
      </c>
      <c r="H58" s="38">
        <v>224.28333333333333</v>
      </c>
      <c r="I58" s="38">
        <v>223.01666666666665</v>
      </c>
      <c r="J58" s="38">
        <v>227.51666666666665</v>
      </c>
      <c r="K58" s="38">
        <v>228.78333333333336</v>
      </c>
      <c r="L58" s="38">
        <v>229.76666666666665</v>
      </c>
      <c r="M58" s="28">
        <v>227.8</v>
      </c>
      <c r="N58" s="28">
        <v>225.55</v>
      </c>
      <c r="O58" s="39">
        <v>32314800</v>
      </c>
      <c r="P58" s="40">
        <v>-0.12825742125538184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3576.05</v>
      </c>
      <c r="F59" s="37">
        <v>3600.3833333333332</v>
      </c>
      <c r="G59" s="38">
        <v>3540.7666666666664</v>
      </c>
      <c r="H59" s="38">
        <v>3505.4833333333331</v>
      </c>
      <c r="I59" s="38">
        <v>3445.8666666666663</v>
      </c>
      <c r="J59" s="38">
        <v>3635.6666666666665</v>
      </c>
      <c r="K59" s="38">
        <v>3695.2833333333333</v>
      </c>
      <c r="L59" s="38">
        <v>3730.5666666666666</v>
      </c>
      <c r="M59" s="28">
        <v>3660</v>
      </c>
      <c r="N59" s="28">
        <v>3565.1</v>
      </c>
      <c r="O59" s="39">
        <v>772200</v>
      </c>
      <c r="P59" s="40">
        <v>-0.12908137371003214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1581.25</v>
      </c>
      <c r="F60" s="37">
        <v>1588.8666666666668</v>
      </c>
      <c r="G60" s="38">
        <v>1567.8833333333337</v>
      </c>
      <c r="H60" s="38">
        <v>1554.5166666666669</v>
      </c>
      <c r="I60" s="38">
        <v>1533.5333333333338</v>
      </c>
      <c r="J60" s="38">
        <v>1602.2333333333336</v>
      </c>
      <c r="K60" s="38">
        <v>1623.2166666666667</v>
      </c>
      <c r="L60" s="38">
        <v>1636.5833333333335</v>
      </c>
      <c r="M60" s="28">
        <v>1609.85</v>
      </c>
      <c r="N60" s="28">
        <v>1575.5</v>
      </c>
      <c r="O60" s="39">
        <v>2503550</v>
      </c>
      <c r="P60" s="40">
        <v>-2.9272372456091442E-3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702.7</v>
      </c>
      <c r="F61" s="37">
        <v>703.13333333333321</v>
      </c>
      <c r="G61" s="38">
        <v>692.11666666666645</v>
      </c>
      <c r="H61" s="38">
        <v>681.53333333333319</v>
      </c>
      <c r="I61" s="38">
        <v>670.51666666666642</v>
      </c>
      <c r="J61" s="38">
        <v>713.71666666666647</v>
      </c>
      <c r="K61" s="38">
        <v>724.73333333333335</v>
      </c>
      <c r="L61" s="38">
        <v>735.31666666666649</v>
      </c>
      <c r="M61" s="28">
        <v>714.15</v>
      </c>
      <c r="N61" s="28">
        <v>692.55</v>
      </c>
      <c r="O61" s="39">
        <v>4549000</v>
      </c>
      <c r="P61" s="40">
        <v>-2.5701434996787322E-2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1017.7</v>
      </c>
      <c r="F62" s="37">
        <v>1016.4833333333332</v>
      </c>
      <c r="G62" s="38">
        <v>985.96666666666647</v>
      </c>
      <c r="H62" s="38">
        <v>954.23333333333323</v>
      </c>
      <c r="I62" s="38">
        <v>923.71666666666647</v>
      </c>
      <c r="J62" s="38">
        <v>1048.2166666666665</v>
      </c>
      <c r="K62" s="38">
        <v>1078.7333333333331</v>
      </c>
      <c r="L62" s="38">
        <v>1110.4666666666665</v>
      </c>
      <c r="M62" s="28">
        <v>1047</v>
      </c>
      <c r="N62" s="28">
        <v>984.75</v>
      </c>
      <c r="O62" s="39">
        <v>1215200</v>
      </c>
      <c r="P62" s="40">
        <v>-5.2918712493180579E-2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413.1</v>
      </c>
      <c r="F63" s="37">
        <v>407.5333333333333</v>
      </c>
      <c r="G63" s="38">
        <v>397.81666666666661</v>
      </c>
      <c r="H63" s="38">
        <v>382.5333333333333</v>
      </c>
      <c r="I63" s="38">
        <v>372.81666666666661</v>
      </c>
      <c r="J63" s="38">
        <v>422.81666666666661</v>
      </c>
      <c r="K63" s="38">
        <v>432.5333333333333</v>
      </c>
      <c r="L63" s="38">
        <v>447.81666666666661</v>
      </c>
      <c r="M63" s="28">
        <v>417.25</v>
      </c>
      <c r="N63" s="28">
        <v>392.25</v>
      </c>
      <c r="O63" s="39">
        <v>4423500</v>
      </c>
      <c r="P63" s="40">
        <v>-9.3452197971103601E-2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187.75</v>
      </c>
      <c r="F64" s="37">
        <v>185.71666666666667</v>
      </c>
      <c r="G64" s="38">
        <v>181.43333333333334</v>
      </c>
      <c r="H64" s="38">
        <v>175.11666666666667</v>
      </c>
      <c r="I64" s="38">
        <v>170.83333333333334</v>
      </c>
      <c r="J64" s="38">
        <v>192.03333333333333</v>
      </c>
      <c r="K64" s="38">
        <v>196.31666666666669</v>
      </c>
      <c r="L64" s="38">
        <v>202.63333333333333</v>
      </c>
      <c r="M64" s="28">
        <v>190</v>
      </c>
      <c r="N64" s="28">
        <v>179.4</v>
      </c>
      <c r="O64" s="39">
        <v>5925000</v>
      </c>
      <c r="P64" s="40">
        <v>-0.10022779043280182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1206.6500000000001</v>
      </c>
      <c r="F65" s="37">
        <v>1214.2666666666667</v>
      </c>
      <c r="G65" s="38">
        <v>1193.7333333333333</v>
      </c>
      <c r="H65" s="38">
        <v>1180.8166666666666</v>
      </c>
      <c r="I65" s="38">
        <v>1160.2833333333333</v>
      </c>
      <c r="J65" s="38">
        <v>1227.1833333333334</v>
      </c>
      <c r="K65" s="38">
        <v>1247.7166666666667</v>
      </c>
      <c r="L65" s="38">
        <v>1260.6333333333334</v>
      </c>
      <c r="M65" s="28">
        <v>1234.8</v>
      </c>
      <c r="N65" s="28">
        <v>1201.3499999999999</v>
      </c>
      <c r="O65" s="39">
        <v>3333600</v>
      </c>
      <c r="P65" s="40">
        <v>-4.1242450388265746E-2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583.85</v>
      </c>
      <c r="F66" s="37">
        <v>585.73333333333346</v>
      </c>
      <c r="G66" s="38">
        <v>580.51666666666688</v>
      </c>
      <c r="H66" s="38">
        <v>577.18333333333339</v>
      </c>
      <c r="I66" s="38">
        <v>571.96666666666681</v>
      </c>
      <c r="J66" s="38">
        <v>589.06666666666695</v>
      </c>
      <c r="K66" s="38">
        <v>594.28333333333342</v>
      </c>
      <c r="L66" s="38">
        <v>597.61666666666702</v>
      </c>
      <c r="M66" s="28">
        <v>590.95000000000005</v>
      </c>
      <c r="N66" s="28">
        <v>582.4</v>
      </c>
      <c r="O66" s="39">
        <v>9172500</v>
      </c>
      <c r="P66" s="40">
        <v>-0.17661579892280072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1547.65</v>
      </c>
      <c r="F67" s="37">
        <v>1553.45</v>
      </c>
      <c r="G67" s="38">
        <v>1537.2</v>
      </c>
      <c r="H67" s="38">
        <v>1526.75</v>
      </c>
      <c r="I67" s="38">
        <v>1510.5</v>
      </c>
      <c r="J67" s="38">
        <v>1563.9</v>
      </c>
      <c r="K67" s="38">
        <v>1580.15</v>
      </c>
      <c r="L67" s="38">
        <v>1590.6000000000001</v>
      </c>
      <c r="M67" s="28">
        <v>1569.7</v>
      </c>
      <c r="N67" s="28">
        <v>1543</v>
      </c>
      <c r="O67" s="39">
        <v>1358000</v>
      </c>
      <c r="P67" s="40">
        <v>-2.4775583482944345E-2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1969.05</v>
      </c>
      <c r="F68" s="37">
        <v>1980.8333333333333</v>
      </c>
      <c r="G68" s="38">
        <v>1945.9166666666665</v>
      </c>
      <c r="H68" s="38">
        <v>1922.7833333333333</v>
      </c>
      <c r="I68" s="38">
        <v>1887.8666666666666</v>
      </c>
      <c r="J68" s="38">
        <v>2003.9666666666665</v>
      </c>
      <c r="K68" s="38">
        <v>2038.883333333333</v>
      </c>
      <c r="L68" s="38">
        <v>2062.0166666666664</v>
      </c>
      <c r="M68" s="28">
        <v>2015.75</v>
      </c>
      <c r="N68" s="28">
        <v>1957.7</v>
      </c>
      <c r="O68" s="39">
        <v>1923500</v>
      </c>
      <c r="P68" s="40">
        <v>-8.6873961547590792E-2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212.45</v>
      </c>
      <c r="F69" s="37">
        <v>213.58333333333334</v>
      </c>
      <c r="G69" s="38">
        <v>210.16666666666669</v>
      </c>
      <c r="H69" s="38">
        <v>207.88333333333335</v>
      </c>
      <c r="I69" s="38">
        <v>204.4666666666667</v>
      </c>
      <c r="J69" s="38">
        <v>215.86666666666667</v>
      </c>
      <c r="K69" s="38">
        <v>219.28333333333336</v>
      </c>
      <c r="L69" s="38">
        <v>221.56666666666666</v>
      </c>
      <c r="M69" s="28">
        <v>217</v>
      </c>
      <c r="N69" s="28">
        <v>211.3</v>
      </c>
      <c r="O69" s="39">
        <v>17252300</v>
      </c>
      <c r="P69" s="40">
        <v>-8.4126984126984133E-2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3555.8</v>
      </c>
      <c r="F70" s="37">
        <v>3552.7166666666667</v>
      </c>
      <c r="G70" s="38">
        <v>3525.6833333333334</v>
      </c>
      <c r="H70" s="38">
        <v>3495.5666666666666</v>
      </c>
      <c r="I70" s="38">
        <v>3468.5333333333333</v>
      </c>
      <c r="J70" s="38">
        <v>3582.8333333333335</v>
      </c>
      <c r="K70" s="38">
        <v>3609.8666666666672</v>
      </c>
      <c r="L70" s="38">
        <v>3639.9833333333336</v>
      </c>
      <c r="M70" s="28">
        <v>3579.75</v>
      </c>
      <c r="N70" s="28">
        <v>3522.6</v>
      </c>
      <c r="O70" s="39">
        <v>3517950</v>
      </c>
      <c r="P70" s="40">
        <v>-1.8949217769597591E-2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4082.6</v>
      </c>
      <c r="F71" s="37">
        <v>4100.9000000000005</v>
      </c>
      <c r="G71" s="38">
        <v>4054.5500000000011</v>
      </c>
      <c r="H71" s="38">
        <v>4026.5000000000005</v>
      </c>
      <c r="I71" s="38">
        <v>3980.150000000001</v>
      </c>
      <c r="J71" s="38">
        <v>4128.9500000000007</v>
      </c>
      <c r="K71" s="38">
        <v>4175.3000000000011</v>
      </c>
      <c r="L71" s="38">
        <v>4203.3500000000013</v>
      </c>
      <c r="M71" s="28">
        <v>4147.25</v>
      </c>
      <c r="N71" s="28">
        <v>4072.85</v>
      </c>
      <c r="O71" s="39">
        <v>653875</v>
      </c>
      <c r="P71" s="40">
        <v>-0.12128338652780112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379.35</v>
      </c>
      <c r="F72" s="37">
        <v>380.08333333333331</v>
      </c>
      <c r="G72" s="38">
        <v>374.76666666666665</v>
      </c>
      <c r="H72" s="38">
        <v>370.18333333333334</v>
      </c>
      <c r="I72" s="38">
        <v>364.86666666666667</v>
      </c>
      <c r="J72" s="38">
        <v>384.66666666666663</v>
      </c>
      <c r="K72" s="38">
        <v>389.98333333333335</v>
      </c>
      <c r="L72" s="38">
        <v>394.56666666666661</v>
      </c>
      <c r="M72" s="28">
        <v>385.4</v>
      </c>
      <c r="N72" s="28">
        <v>375.5</v>
      </c>
      <c r="O72" s="39">
        <v>35899050</v>
      </c>
      <c r="P72" s="40">
        <v>-7.711558854718982E-2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4233.25</v>
      </c>
      <c r="F73" s="37">
        <v>4242.3</v>
      </c>
      <c r="G73" s="38">
        <v>4209.2000000000007</v>
      </c>
      <c r="H73" s="38">
        <v>4185.1500000000005</v>
      </c>
      <c r="I73" s="38">
        <v>4152.0500000000011</v>
      </c>
      <c r="J73" s="38">
        <v>4266.3500000000004</v>
      </c>
      <c r="K73" s="38">
        <v>4299.4500000000007</v>
      </c>
      <c r="L73" s="38">
        <v>4323.5</v>
      </c>
      <c r="M73" s="28">
        <v>4275.3999999999996</v>
      </c>
      <c r="N73" s="28">
        <v>4218.25</v>
      </c>
      <c r="O73" s="39">
        <v>1687750</v>
      </c>
      <c r="P73" s="40">
        <v>-0.12021893529680068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44833</v>
      </c>
      <c r="E74" s="37">
        <v>3465.2</v>
      </c>
      <c r="F74" s="37">
        <v>3463.3166666666671</v>
      </c>
      <c r="G74" s="38">
        <v>3421.8833333333341</v>
      </c>
      <c r="H74" s="38">
        <v>3378.5666666666671</v>
      </c>
      <c r="I74" s="38">
        <v>3337.1333333333341</v>
      </c>
      <c r="J74" s="38">
        <v>3506.6333333333341</v>
      </c>
      <c r="K74" s="38">
        <v>3548.0666666666675</v>
      </c>
      <c r="L74" s="38">
        <v>3591.3833333333341</v>
      </c>
      <c r="M74" s="28">
        <v>3504.75</v>
      </c>
      <c r="N74" s="28">
        <v>3420</v>
      </c>
      <c r="O74" s="39">
        <v>3052000</v>
      </c>
      <c r="P74" s="40">
        <v>-7.0659703719492706E-2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1737.55</v>
      </c>
      <c r="F75" s="37">
        <v>1747.8999999999999</v>
      </c>
      <c r="G75" s="38">
        <v>1719.9499999999998</v>
      </c>
      <c r="H75" s="38">
        <v>1702.35</v>
      </c>
      <c r="I75" s="38">
        <v>1674.3999999999999</v>
      </c>
      <c r="J75" s="38">
        <v>1765.4999999999998</v>
      </c>
      <c r="K75" s="38">
        <v>1793.45</v>
      </c>
      <c r="L75" s="38">
        <v>1811.0499999999997</v>
      </c>
      <c r="M75" s="28">
        <v>1775.85</v>
      </c>
      <c r="N75" s="28">
        <v>1730.3</v>
      </c>
      <c r="O75" s="39">
        <v>1596650</v>
      </c>
      <c r="P75" s="40">
        <v>-0.16508484325568018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158.85</v>
      </c>
      <c r="F76" s="37">
        <v>159.41666666666666</v>
      </c>
      <c r="G76" s="38">
        <v>157.88333333333333</v>
      </c>
      <c r="H76" s="38">
        <v>156.91666666666666</v>
      </c>
      <c r="I76" s="38">
        <v>155.38333333333333</v>
      </c>
      <c r="J76" s="38">
        <v>160.38333333333333</v>
      </c>
      <c r="K76" s="38">
        <v>161.91666666666669</v>
      </c>
      <c r="L76" s="38">
        <v>162.88333333333333</v>
      </c>
      <c r="M76" s="28">
        <v>160.94999999999999</v>
      </c>
      <c r="N76" s="28">
        <v>158.44999999999999</v>
      </c>
      <c r="O76" s="39">
        <v>22899600</v>
      </c>
      <c r="P76" s="40">
        <v>-5.721061212390692E-2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114.45</v>
      </c>
      <c r="F77" s="37">
        <v>114.98333333333333</v>
      </c>
      <c r="G77" s="38">
        <v>113.46666666666667</v>
      </c>
      <c r="H77" s="38">
        <v>112.48333333333333</v>
      </c>
      <c r="I77" s="38">
        <v>110.96666666666667</v>
      </c>
      <c r="J77" s="38">
        <v>115.96666666666667</v>
      </c>
      <c r="K77" s="38">
        <v>117.48333333333335</v>
      </c>
      <c r="L77" s="38">
        <v>118.46666666666667</v>
      </c>
      <c r="M77" s="28">
        <v>116.5</v>
      </c>
      <c r="N77" s="28">
        <v>114</v>
      </c>
      <c r="O77" s="39">
        <v>86450000</v>
      </c>
      <c r="P77" s="40">
        <v>-0.13036917815109145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107.3</v>
      </c>
      <c r="F78" s="37">
        <v>108.08333333333333</v>
      </c>
      <c r="G78" s="38">
        <v>106.01666666666665</v>
      </c>
      <c r="H78" s="38">
        <v>104.73333333333332</v>
      </c>
      <c r="I78" s="38">
        <v>102.66666666666664</v>
      </c>
      <c r="J78" s="38">
        <v>109.36666666666666</v>
      </c>
      <c r="K78" s="38">
        <v>111.43333333333335</v>
      </c>
      <c r="L78" s="38">
        <v>112.71666666666667</v>
      </c>
      <c r="M78" s="28">
        <v>110.15</v>
      </c>
      <c r="N78" s="28">
        <v>106.8</v>
      </c>
      <c r="O78" s="39">
        <v>13993200</v>
      </c>
      <c r="P78" s="40">
        <v>-0.10982467747270923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133.5</v>
      </c>
      <c r="F79" s="37">
        <v>133.86666666666667</v>
      </c>
      <c r="G79" s="38">
        <v>132.78333333333336</v>
      </c>
      <c r="H79" s="38">
        <v>132.06666666666669</v>
      </c>
      <c r="I79" s="38">
        <v>130.98333333333338</v>
      </c>
      <c r="J79" s="38">
        <v>134.58333333333334</v>
      </c>
      <c r="K79" s="38">
        <v>135.66666666666666</v>
      </c>
      <c r="L79" s="38">
        <v>136.38333333333333</v>
      </c>
      <c r="M79" s="28">
        <v>134.94999999999999</v>
      </c>
      <c r="N79" s="28">
        <v>133.15</v>
      </c>
      <c r="O79" s="39">
        <v>46274600</v>
      </c>
      <c r="P79" s="40">
        <v>-0.1442752397067118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381</v>
      </c>
      <c r="F80" s="37">
        <v>383.31666666666666</v>
      </c>
      <c r="G80" s="38">
        <v>376.68333333333334</v>
      </c>
      <c r="H80" s="38">
        <v>372.36666666666667</v>
      </c>
      <c r="I80" s="38">
        <v>365.73333333333335</v>
      </c>
      <c r="J80" s="38">
        <v>387.63333333333333</v>
      </c>
      <c r="K80" s="38">
        <v>394.26666666666665</v>
      </c>
      <c r="L80" s="38">
        <v>398.58333333333331</v>
      </c>
      <c r="M80" s="28">
        <v>389.95</v>
      </c>
      <c r="N80" s="28">
        <v>379</v>
      </c>
      <c r="O80" s="39">
        <v>8092550</v>
      </c>
      <c r="P80" s="40">
        <v>-5.0337381916329284E-2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34.950000000000003</v>
      </c>
      <c r="F81" s="37">
        <v>34.916666666666671</v>
      </c>
      <c r="G81" s="38">
        <v>34.233333333333341</v>
      </c>
      <c r="H81" s="38">
        <v>33.516666666666673</v>
      </c>
      <c r="I81" s="38">
        <v>32.833333333333343</v>
      </c>
      <c r="J81" s="38">
        <v>35.63333333333334</v>
      </c>
      <c r="K81" s="38">
        <v>36.316666666666677</v>
      </c>
      <c r="L81" s="38">
        <v>37.033333333333339</v>
      </c>
      <c r="M81" s="28">
        <v>35.6</v>
      </c>
      <c r="N81" s="28">
        <v>34.200000000000003</v>
      </c>
      <c r="O81" s="39">
        <v>118507500</v>
      </c>
      <c r="P81" s="40">
        <v>-6.2310842086523058E-2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719.8</v>
      </c>
      <c r="F82" s="37">
        <v>725.26666666666677</v>
      </c>
      <c r="G82" s="38">
        <v>711.53333333333353</v>
      </c>
      <c r="H82" s="38">
        <v>703.26666666666677</v>
      </c>
      <c r="I82" s="38">
        <v>689.53333333333353</v>
      </c>
      <c r="J82" s="38">
        <v>733.53333333333353</v>
      </c>
      <c r="K82" s="38">
        <v>747.26666666666688</v>
      </c>
      <c r="L82" s="38">
        <v>755.53333333333353</v>
      </c>
      <c r="M82" s="28">
        <v>739</v>
      </c>
      <c r="N82" s="28">
        <v>717</v>
      </c>
      <c r="O82" s="39">
        <v>4620200</v>
      </c>
      <c r="P82" s="40">
        <v>-0.10949636682535706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913.85</v>
      </c>
      <c r="F83" s="37">
        <v>917.90000000000009</v>
      </c>
      <c r="G83" s="38">
        <v>903.85000000000014</v>
      </c>
      <c r="H83" s="38">
        <v>893.85</v>
      </c>
      <c r="I83" s="38">
        <v>879.80000000000007</v>
      </c>
      <c r="J83" s="38">
        <v>927.9000000000002</v>
      </c>
      <c r="K83" s="38">
        <v>941.95000000000016</v>
      </c>
      <c r="L83" s="38">
        <v>951.95000000000027</v>
      </c>
      <c r="M83" s="28">
        <v>931.95</v>
      </c>
      <c r="N83" s="28">
        <v>907.9</v>
      </c>
      <c r="O83" s="39">
        <v>5886000</v>
      </c>
      <c r="P83" s="40">
        <v>-0.18442566163225718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1392.15</v>
      </c>
      <c r="F84" s="37">
        <v>1387.6000000000001</v>
      </c>
      <c r="G84" s="38">
        <v>1362.5000000000002</v>
      </c>
      <c r="H84" s="38">
        <v>1332.8500000000001</v>
      </c>
      <c r="I84" s="38">
        <v>1307.7500000000002</v>
      </c>
      <c r="J84" s="38">
        <v>1417.2500000000002</v>
      </c>
      <c r="K84" s="38">
        <v>1442.3500000000001</v>
      </c>
      <c r="L84" s="38">
        <v>1472.0000000000002</v>
      </c>
      <c r="M84" s="28">
        <v>1412.7</v>
      </c>
      <c r="N84" s="28">
        <v>1357.95</v>
      </c>
      <c r="O84" s="39">
        <v>3716050</v>
      </c>
      <c r="P84" s="40">
        <v>-0.14703468854904886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44833</v>
      </c>
      <c r="E85" s="37">
        <v>308.5</v>
      </c>
      <c r="F85" s="37">
        <v>310.01666666666665</v>
      </c>
      <c r="G85" s="38">
        <v>306.0333333333333</v>
      </c>
      <c r="H85" s="38">
        <v>303.56666666666666</v>
      </c>
      <c r="I85" s="38">
        <v>299.58333333333331</v>
      </c>
      <c r="J85" s="38">
        <v>312.48333333333329</v>
      </c>
      <c r="K85" s="38">
        <v>316.46666666666664</v>
      </c>
      <c r="L85" s="38">
        <v>318.93333333333328</v>
      </c>
      <c r="M85" s="28">
        <v>314</v>
      </c>
      <c r="N85" s="28">
        <v>307.55</v>
      </c>
      <c r="O85" s="39">
        <v>9488000</v>
      </c>
      <c r="P85" s="40">
        <v>-0.10473674278165691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1631.65</v>
      </c>
      <c r="F86" s="37">
        <v>1638.4833333333333</v>
      </c>
      <c r="G86" s="38">
        <v>1619.1666666666667</v>
      </c>
      <c r="H86" s="38">
        <v>1606.6833333333334</v>
      </c>
      <c r="I86" s="38">
        <v>1587.3666666666668</v>
      </c>
      <c r="J86" s="38">
        <v>1650.9666666666667</v>
      </c>
      <c r="K86" s="38">
        <v>1670.2833333333333</v>
      </c>
      <c r="L86" s="38">
        <v>1682.7666666666667</v>
      </c>
      <c r="M86" s="28">
        <v>1657.8</v>
      </c>
      <c r="N86" s="28">
        <v>1626</v>
      </c>
      <c r="O86" s="39">
        <v>8446925</v>
      </c>
      <c r="P86" s="40">
        <v>-5.9399132550513066E-2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240.45</v>
      </c>
      <c r="F87" s="37">
        <v>240.96666666666667</v>
      </c>
      <c r="G87" s="38">
        <v>238.43333333333334</v>
      </c>
      <c r="H87" s="38">
        <v>236.41666666666666</v>
      </c>
      <c r="I87" s="38">
        <v>233.88333333333333</v>
      </c>
      <c r="J87" s="38">
        <v>242.98333333333335</v>
      </c>
      <c r="K87" s="38">
        <v>245.51666666666671</v>
      </c>
      <c r="L87" s="38">
        <v>247.53333333333336</v>
      </c>
      <c r="M87" s="28">
        <v>243.5</v>
      </c>
      <c r="N87" s="28">
        <v>238.95</v>
      </c>
      <c r="O87" s="39">
        <v>3740000</v>
      </c>
      <c r="P87" s="40">
        <v>-7.1384233395406574E-2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466.3</v>
      </c>
      <c r="F88" s="37">
        <v>469.23333333333335</v>
      </c>
      <c r="G88" s="38">
        <v>462.06666666666672</v>
      </c>
      <c r="H88" s="38">
        <v>457.83333333333337</v>
      </c>
      <c r="I88" s="38">
        <v>450.66666666666674</v>
      </c>
      <c r="J88" s="38">
        <v>473.4666666666667</v>
      </c>
      <c r="K88" s="38">
        <v>480.63333333333333</v>
      </c>
      <c r="L88" s="38">
        <v>484.86666666666667</v>
      </c>
      <c r="M88" s="28">
        <v>476.4</v>
      </c>
      <c r="N88" s="28">
        <v>465</v>
      </c>
      <c r="O88" s="39">
        <v>5051250</v>
      </c>
      <c r="P88" s="40">
        <v>-3.5330627834805443E-2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2236.15</v>
      </c>
      <c r="F89" s="37">
        <v>2243.7000000000003</v>
      </c>
      <c r="G89" s="38">
        <v>2223.5500000000006</v>
      </c>
      <c r="H89" s="38">
        <v>2210.9500000000003</v>
      </c>
      <c r="I89" s="38">
        <v>2190.8000000000006</v>
      </c>
      <c r="J89" s="38">
        <v>2256.3000000000006</v>
      </c>
      <c r="K89" s="38">
        <v>2276.4500000000003</v>
      </c>
      <c r="L89" s="38">
        <v>2289.0500000000006</v>
      </c>
      <c r="M89" s="28">
        <v>2263.85</v>
      </c>
      <c r="N89" s="28">
        <v>2231.1</v>
      </c>
      <c r="O89" s="39">
        <v>2892275</v>
      </c>
      <c r="P89" s="40">
        <v>-2.4574049803407602E-3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1316.55</v>
      </c>
      <c r="F90" s="37">
        <v>1319.2666666666667</v>
      </c>
      <c r="G90" s="38">
        <v>1302.2333333333333</v>
      </c>
      <c r="H90" s="38">
        <v>1287.9166666666667</v>
      </c>
      <c r="I90" s="38">
        <v>1270.8833333333334</v>
      </c>
      <c r="J90" s="38">
        <v>1333.5833333333333</v>
      </c>
      <c r="K90" s="38">
        <v>1350.6166666666666</v>
      </c>
      <c r="L90" s="38">
        <v>1364.9333333333332</v>
      </c>
      <c r="M90" s="28">
        <v>1336.3</v>
      </c>
      <c r="N90" s="28">
        <v>1304.95</v>
      </c>
      <c r="O90" s="39">
        <v>4312500</v>
      </c>
      <c r="P90" s="40">
        <v>-0.13663663663663664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948.65</v>
      </c>
      <c r="F91" s="37">
        <v>951.61666666666679</v>
      </c>
      <c r="G91" s="38">
        <v>944.23333333333358</v>
      </c>
      <c r="H91" s="38">
        <v>939.81666666666683</v>
      </c>
      <c r="I91" s="38">
        <v>932.43333333333362</v>
      </c>
      <c r="J91" s="38">
        <v>956.03333333333353</v>
      </c>
      <c r="K91" s="38">
        <v>963.41666666666674</v>
      </c>
      <c r="L91" s="38">
        <v>967.83333333333348</v>
      </c>
      <c r="M91" s="28">
        <v>959</v>
      </c>
      <c r="N91" s="28">
        <v>947.2</v>
      </c>
      <c r="O91" s="39">
        <v>20418300</v>
      </c>
      <c r="P91" s="40">
        <v>-6.1577067850593574E-2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2432.9</v>
      </c>
      <c r="F92" s="37">
        <v>2445.4</v>
      </c>
      <c r="G92" s="38">
        <v>2410.9500000000003</v>
      </c>
      <c r="H92" s="38">
        <v>2389</v>
      </c>
      <c r="I92" s="38">
        <v>2354.5500000000002</v>
      </c>
      <c r="J92" s="38">
        <v>2467.3500000000004</v>
      </c>
      <c r="K92" s="38">
        <v>2501.8000000000002</v>
      </c>
      <c r="L92" s="38">
        <v>2523.7500000000005</v>
      </c>
      <c r="M92" s="28">
        <v>2479.85</v>
      </c>
      <c r="N92" s="28">
        <v>2423.4499999999998</v>
      </c>
      <c r="O92" s="39">
        <v>18427200</v>
      </c>
      <c r="P92" s="40">
        <v>-5.2888025410922995E-2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2124.8000000000002</v>
      </c>
      <c r="F93" s="37">
        <v>2128.2999999999997</v>
      </c>
      <c r="G93" s="38">
        <v>2115.6499999999996</v>
      </c>
      <c r="H93" s="38">
        <v>2106.5</v>
      </c>
      <c r="I93" s="38">
        <v>2093.85</v>
      </c>
      <c r="J93" s="38">
        <v>2137.4499999999994</v>
      </c>
      <c r="K93" s="38">
        <v>2150.1</v>
      </c>
      <c r="L93" s="38">
        <v>2159.2499999999991</v>
      </c>
      <c r="M93" s="28">
        <v>2140.9499999999998</v>
      </c>
      <c r="N93" s="28">
        <v>2119.15</v>
      </c>
      <c r="O93" s="39">
        <v>2034000</v>
      </c>
      <c r="P93" s="40">
        <v>-7.2376522096045975E-2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1472.75</v>
      </c>
      <c r="F94" s="37">
        <v>1478.8333333333333</v>
      </c>
      <c r="G94" s="38">
        <v>1461.3666666666666</v>
      </c>
      <c r="H94" s="38">
        <v>1449.9833333333333</v>
      </c>
      <c r="I94" s="38">
        <v>1432.5166666666667</v>
      </c>
      <c r="J94" s="38">
        <v>1490.2166666666665</v>
      </c>
      <c r="K94" s="38">
        <v>1507.6833333333332</v>
      </c>
      <c r="L94" s="38">
        <v>1519.0666666666664</v>
      </c>
      <c r="M94" s="28">
        <v>1496.3</v>
      </c>
      <c r="N94" s="28">
        <v>1467.45</v>
      </c>
      <c r="O94" s="39">
        <v>58480950</v>
      </c>
      <c r="P94" s="40">
        <v>-1.2399687917967009E-2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573.9</v>
      </c>
      <c r="F95" s="37">
        <v>575.7833333333333</v>
      </c>
      <c r="G95" s="38">
        <v>569.21666666666658</v>
      </c>
      <c r="H95" s="38">
        <v>564.5333333333333</v>
      </c>
      <c r="I95" s="38">
        <v>557.96666666666658</v>
      </c>
      <c r="J95" s="38">
        <v>580.46666666666658</v>
      </c>
      <c r="K95" s="38">
        <v>587.03333333333319</v>
      </c>
      <c r="L95" s="38">
        <v>591.71666666666658</v>
      </c>
      <c r="M95" s="28">
        <v>582.35</v>
      </c>
      <c r="N95" s="28">
        <v>571.1</v>
      </c>
      <c r="O95" s="39">
        <v>21776700</v>
      </c>
      <c r="P95" s="40">
        <v>-0.13463303754862962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2811.4</v>
      </c>
      <c r="F96" s="37">
        <v>2818.6</v>
      </c>
      <c r="G96" s="38">
        <v>2800.2</v>
      </c>
      <c r="H96" s="38">
        <v>2789</v>
      </c>
      <c r="I96" s="38">
        <v>2770.6</v>
      </c>
      <c r="J96" s="38">
        <v>2829.7999999999997</v>
      </c>
      <c r="K96" s="38">
        <v>2848.2000000000003</v>
      </c>
      <c r="L96" s="38">
        <v>2859.3999999999996</v>
      </c>
      <c r="M96" s="28">
        <v>2837</v>
      </c>
      <c r="N96" s="28">
        <v>2807.4</v>
      </c>
      <c r="O96" s="39">
        <v>3279300</v>
      </c>
      <c r="P96" s="40">
        <v>-9.4441222765305283E-2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434.65</v>
      </c>
      <c r="F97" s="37">
        <v>435.5333333333333</v>
      </c>
      <c r="G97" s="38">
        <v>431.76666666666659</v>
      </c>
      <c r="H97" s="38">
        <v>428.88333333333327</v>
      </c>
      <c r="I97" s="38">
        <v>425.11666666666656</v>
      </c>
      <c r="J97" s="38">
        <v>438.41666666666663</v>
      </c>
      <c r="K97" s="38">
        <v>442.18333333333328</v>
      </c>
      <c r="L97" s="38">
        <v>445.06666666666666</v>
      </c>
      <c r="M97" s="28">
        <v>439.3</v>
      </c>
      <c r="N97" s="28">
        <v>432.65</v>
      </c>
      <c r="O97" s="39">
        <v>23037250</v>
      </c>
      <c r="P97" s="40">
        <v>-0.19911802077883251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114.65</v>
      </c>
      <c r="F98" s="37">
        <v>115.26666666666667</v>
      </c>
      <c r="G98" s="38">
        <v>113.58333333333333</v>
      </c>
      <c r="H98" s="38">
        <v>112.51666666666667</v>
      </c>
      <c r="I98" s="38">
        <v>110.83333333333333</v>
      </c>
      <c r="J98" s="38">
        <v>116.33333333333333</v>
      </c>
      <c r="K98" s="38">
        <v>118.01666666666667</v>
      </c>
      <c r="L98" s="38">
        <v>119.08333333333333</v>
      </c>
      <c r="M98" s="28">
        <v>116.95</v>
      </c>
      <c r="N98" s="28">
        <v>114.2</v>
      </c>
      <c r="O98" s="39">
        <v>14908100</v>
      </c>
      <c r="P98" s="40">
        <v>-6.4237516869095818E-2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241.8</v>
      </c>
      <c r="F99" s="37">
        <v>241.61666666666667</v>
      </c>
      <c r="G99" s="38">
        <v>239.03333333333336</v>
      </c>
      <c r="H99" s="38">
        <v>236.26666666666668</v>
      </c>
      <c r="I99" s="38">
        <v>233.68333333333337</v>
      </c>
      <c r="J99" s="38">
        <v>244.38333333333335</v>
      </c>
      <c r="K99" s="38">
        <v>246.96666666666667</v>
      </c>
      <c r="L99" s="38">
        <v>249.73333333333335</v>
      </c>
      <c r="M99" s="28">
        <v>244.2</v>
      </c>
      <c r="N99" s="28">
        <v>238.85</v>
      </c>
      <c r="O99" s="39">
        <v>17069400</v>
      </c>
      <c r="P99" s="40">
        <v>-6.8650559811431935E-2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2590.85</v>
      </c>
      <c r="F100" s="37">
        <v>2605.4666666666667</v>
      </c>
      <c r="G100" s="38">
        <v>2567.7833333333333</v>
      </c>
      <c r="H100" s="38">
        <v>2544.7166666666667</v>
      </c>
      <c r="I100" s="38">
        <v>2507.0333333333333</v>
      </c>
      <c r="J100" s="38">
        <v>2628.5333333333333</v>
      </c>
      <c r="K100" s="38">
        <v>2666.2166666666667</v>
      </c>
      <c r="L100" s="38">
        <v>2689.2833333333333</v>
      </c>
      <c r="M100" s="28">
        <v>2643.15</v>
      </c>
      <c r="N100" s="28">
        <v>2582.4</v>
      </c>
      <c r="O100" s="39">
        <v>9164400</v>
      </c>
      <c r="P100" s="40">
        <v>-9.4686305307767532E-2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43063.5</v>
      </c>
      <c r="F101" s="37">
        <v>43239.233333333337</v>
      </c>
      <c r="G101" s="38">
        <v>42569.666666666672</v>
      </c>
      <c r="H101" s="38">
        <v>42075.833333333336</v>
      </c>
      <c r="I101" s="38">
        <v>41406.26666666667</v>
      </c>
      <c r="J101" s="38">
        <v>43733.066666666673</v>
      </c>
      <c r="K101" s="38">
        <v>44402.633333333339</v>
      </c>
      <c r="L101" s="38">
        <v>44896.466666666674</v>
      </c>
      <c r="M101" s="28">
        <v>43908.800000000003</v>
      </c>
      <c r="N101" s="28">
        <v>42745.4</v>
      </c>
      <c r="O101" s="39">
        <v>9495</v>
      </c>
      <c r="P101" s="40">
        <v>-0.12448132780082988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137.80000000000001</v>
      </c>
      <c r="F102" s="37">
        <v>138.5</v>
      </c>
      <c r="G102" s="38">
        <v>134.15</v>
      </c>
      <c r="H102" s="38">
        <v>130.5</v>
      </c>
      <c r="I102" s="38">
        <v>126.15</v>
      </c>
      <c r="J102" s="38">
        <v>142.15</v>
      </c>
      <c r="K102" s="38">
        <v>146.50000000000003</v>
      </c>
      <c r="L102" s="38">
        <v>150.15</v>
      </c>
      <c r="M102" s="28">
        <v>142.85</v>
      </c>
      <c r="N102" s="28">
        <v>134.85</v>
      </c>
      <c r="O102" s="39">
        <v>35004000</v>
      </c>
      <c r="P102" s="40">
        <v>5.9776985860443728E-3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875.4</v>
      </c>
      <c r="F103" s="37">
        <v>877.69999999999993</v>
      </c>
      <c r="G103" s="38">
        <v>869.04999999999984</v>
      </c>
      <c r="H103" s="38">
        <v>862.69999999999993</v>
      </c>
      <c r="I103" s="38">
        <v>854.04999999999984</v>
      </c>
      <c r="J103" s="38">
        <v>884.04999999999984</v>
      </c>
      <c r="K103" s="38">
        <v>892.69999999999993</v>
      </c>
      <c r="L103" s="38">
        <v>899.04999999999984</v>
      </c>
      <c r="M103" s="28">
        <v>886.35</v>
      </c>
      <c r="N103" s="28">
        <v>871.35</v>
      </c>
      <c r="O103" s="39">
        <v>88402875</v>
      </c>
      <c r="P103" s="40">
        <v>-2.7984397677793905E-2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1268.45</v>
      </c>
      <c r="F104" s="37">
        <v>1265.45</v>
      </c>
      <c r="G104" s="38">
        <v>1239.7</v>
      </c>
      <c r="H104" s="38">
        <v>1210.95</v>
      </c>
      <c r="I104" s="38">
        <v>1185.2</v>
      </c>
      <c r="J104" s="38">
        <v>1294.2</v>
      </c>
      <c r="K104" s="38">
        <v>1319.95</v>
      </c>
      <c r="L104" s="38">
        <v>1348.7</v>
      </c>
      <c r="M104" s="28">
        <v>1291.2</v>
      </c>
      <c r="N104" s="28">
        <v>1236.7</v>
      </c>
      <c r="O104" s="39">
        <v>3788875</v>
      </c>
      <c r="P104" s="40">
        <v>-9.8844957796534877E-3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585.5</v>
      </c>
      <c r="F105" s="37">
        <v>586.13333333333333</v>
      </c>
      <c r="G105" s="38">
        <v>580.66666666666663</v>
      </c>
      <c r="H105" s="38">
        <v>575.83333333333326</v>
      </c>
      <c r="I105" s="38">
        <v>570.36666666666656</v>
      </c>
      <c r="J105" s="38">
        <v>590.9666666666667</v>
      </c>
      <c r="K105" s="38">
        <v>596.43333333333339</v>
      </c>
      <c r="L105" s="38">
        <v>601.26666666666677</v>
      </c>
      <c r="M105" s="28">
        <v>591.6</v>
      </c>
      <c r="N105" s="28">
        <v>581.29999999999995</v>
      </c>
      <c r="O105" s="39">
        <v>7636500</v>
      </c>
      <c r="P105" s="40">
        <v>-5.5648302726766831E-2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9.15</v>
      </c>
      <c r="F106" s="37">
        <v>9.3166666666666682</v>
      </c>
      <c r="G106" s="38">
        <v>8.9833333333333361</v>
      </c>
      <c r="H106" s="38">
        <v>8.8166666666666682</v>
      </c>
      <c r="I106" s="38">
        <v>8.4833333333333361</v>
      </c>
      <c r="J106" s="38">
        <v>9.4833333333333361</v>
      </c>
      <c r="K106" s="38">
        <v>9.8166666666666682</v>
      </c>
      <c r="L106" s="38">
        <v>9.9833333333333361</v>
      </c>
      <c r="M106" s="28">
        <v>9.65</v>
      </c>
      <c r="N106" s="28">
        <v>9.15</v>
      </c>
      <c r="O106" s="39">
        <v>618100000</v>
      </c>
      <c r="P106" s="40">
        <v>-0.18020610899637918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66.5</v>
      </c>
      <c r="F107" s="37">
        <v>65.86666666666666</v>
      </c>
      <c r="G107" s="38">
        <v>64.133333333333326</v>
      </c>
      <c r="H107" s="38">
        <v>61.766666666666666</v>
      </c>
      <c r="I107" s="38">
        <v>60.033333333333331</v>
      </c>
      <c r="J107" s="38">
        <v>68.23333333333332</v>
      </c>
      <c r="K107" s="38">
        <v>69.96666666666664</v>
      </c>
      <c r="L107" s="38">
        <v>72.333333333333314</v>
      </c>
      <c r="M107" s="28">
        <v>67.599999999999994</v>
      </c>
      <c r="N107" s="28">
        <v>63.5</v>
      </c>
      <c r="O107" s="39">
        <v>114400000</v>
      </c>
      <c r="P107" s="40">
        <v>-0.10792264504054896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49.1</v>
      </c>
      <c r="F108" s="37">
        <v>49.533333333333339</v>
      </c>
      <c r="G108" s="38">
        <v>48.366666666666674</v>
      </c>
      <c r="H108" s="38">
        <v>47.633333333333333</v>
      </c>
      <c r="I108" s="38">
        <v>46.466666666666669</v>
      </c>
      <c r="J108" s="38">
        <v>50.26666666666668</v>
      </c>
      <c r="K108" s="38">
        <v>51.433333333333351</v>
      </c>
      <c r="L108" s="38">
        <v>52.166666666666686</v>
      </c>
      <c r="M108" s="28">
        <v>50.7</v>
      </c>
      <c r="N108" s="28">
        <v>48.8</v>
      </c>
      <c r="O108" s="39">
        <v>159375000</v>
      </c>
      <c r="P108" s="40">
        <v>-0.20542925516003591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160.15</v>
      </c>
      <c r="F109" s="37">
        <v>161.00000000000003</v>
      </c>
      <c r="G109" s="38">
        <v>158.70000000000005</v>
      </c>
      <c r="H109" s="38">
        <v>157.25000000000003</v>
      </c>
      <c r="I109" s="38">
        <v>154.95000000000005</v>
      </c>
      <c r="J109" s="38">
        <v>162.45000000000005</v>
      </c>
      <c r="K109" s="38">
        <v>164.75000000000006</v>
      </c>
      <c r="L109" s="38">
        <v>166.20000000000005</v>
      </c>
      <c r="M109" s="28">
        <v>163.30000000000001</v>
      </c>
      <c r="N109" s="28">
        <v>159.55000000000001</v>
      </c>
      <c r="O109" s="39">
        <v>58732500</v>
      </c>
      <c r="P109" s="40">
        <v>-3.7546856756590669E-2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414.75</v>
      </c>
      <c r="F110" s="37">
        <v>418.63333333333338</v>
      </c>
      <c r="G110" s="38">
        <v>409.26666666666677</v>
      </c>
      <c r="H110" s="38">
        <v>403.78333333333336</v>
      </c>
      <c r="I110" s="38">
        <v>394.41666666666674</v>
      </c>
      <c r="J110" s="38">
        <v>424.11666666666679</v>
      </c>
      <c r="K110" s="38">
        <v>433.48333333333346</v>
      </c>
      <c r="L110" s="38">
        <v>438.96666666666681</v>
      </c>
      <c r="M110" s="28">
        <v>428</v>
      </c>
      <c r="N110" s="28">
        <v>413.15</v>
      </c>
      <c r="O110" s="39">
        <v>13129875</v>
      </c>
      <c r="P110" s="40">
        <v>-0.15104907539118065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274.7</v>
      </c>
      <c r="F111" s="37">
        <v>275.76666666666665</v>
      </c>
      <c r="G111" s="38">
        <v>272.93333333333328</v>
      </c>
      <c r="H111" s="38">
        <v>271.16666666666663</v>
      </c>
      <c r="I111" s="38">
        <v>268.33333333333326</v>
      </c>
      <c r="J111" s="38">
        <v>277.5333333333333</v>
      </c>
      <c r="K111" s="38">
        <v>280.36666666666667</v>
      </c>
      <c r="L111" s="38">
        <v>282.13333333333333</v>
      </c>
      <c r="M111" s="28">
        <v>278.60000000000002</v>
      </c>
      <c r="N111" s="28">
        <v>274</v>
      </c>
      <c r="O111" s="39">
        <v>23017906</v>
      </c>
      <c r="P111" s="40">
        <v>-5.9954007884362684E-2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209.55</v>
      </c>
      <c r="F112" s="37">
        <v>210.71666666666667</v>
      </c>
      <c r="G112" s="38">
        <v>206.58333333333334</v>
      </c>
      <c r="H112" s="38">
        <v>203.61666666666667</v>
      </c>
      <c r="I112" s="38">
        <v>199.48333333333335</v>
      </c>
      <c r="J112" s="38">
        <v>213.68333333333334</v>
      </c>
      <c r="K112" s="38">
        <v>217.81666666666666</v>
      </c>
      <c r="L112" s="38">
        <v>220.78333333333333</v>
      </c>
      <c r="M112" s="28">
        <v>214.85</v>
      </c>
      <c r="N112" s="28">
        <v>207.75</v>
      </c>
      <c r="O112" s="39">
        <v>11446300</v>
      </c>
      <c r="P112" s="40">
        <v>-0.11143628995947771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4310.3999999999996</v>
      </c>
      <c r="F113" s="37">
        <v>4279.6166666666668</v>
      </c>
      <c r="G113" s="38">
        <v>4180.8833333333332</v>
      </c>
      <c r="H113" s="38">
        <v>4051.3666666666668</v>
      </c>
      <c r="I113" s="38">
        <v>3952.6333333333332</v>
      </c>
      <c r="J113" s="38">
        <v>4409.1333333333332</v>
      </c>
      <c r="K113" s="38">
        <v>4507.8666666666668</v>
      </c>
      <c r="L113" s="38">
        <v>4637.3833333333332</v>
      </c>
      <c r="M113" s="28">
        <v>4378.3500000000004</v>
      </c>
      <c r="N113" s="28">
        <v>4150.1000000000004</v>
      </c>
      <c r="O113" s="39">
        <v>314700</v>
      </c>
      <c r="P113" s="40">
        <v>1.3037180106228875E-2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1986.75</v>
      </c>
      <c r="F114" s="37">
        <v>1988.9666666666665</v>
      </c>
      <c r="G114" s="38">
        <v>1973.2333333333329</v>
      </c>
      <c r="H114" s="38">
        <v>1959.7166666666665</v>
      </c>
      <c r="I114" s="38">
        <v>1943.9833333333329</v>
      </c>
      <c r="J114" s="38">
        <v>2002.4833333333329</v>
      </c>
      <c r="K114" s="38">
        <v>2018.2166666666665</v>
      </c>
      <c r="L114" s="38">
        <v>2031.7333333333329</v>
      </c>
      <c r="M114" s="28">
        <v>2004.7</v>
      </c>
      <c r="N114" s="28">
        <v>1975.45</v>
      </c>
      <c r="O114" s="39">
        <v>2225400</v>
      </c>
      <c r="P114" s="40">
        <v>-4.4933693832882711E-2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1097.0999999999999</v>
      </c>
      <c r="F115" s="37">
        <v>1104.3833333333334</v>
      </c>
      <c r="G115" s="38">
        <v>1084.3166666666668</v>
      </c>
      <c r="H115" s="38">
        <v>1071.5333333333333</v>
      </c>
      <c r="I115" s="38">
        <v>1051.4666666666667</v>
      </c>
      <c r="J115" s="38">
        <v>1117.166666666667</v>
      </c>
      <c r="K115" s="38">
        <v>1137.2333333333336</v>
      </c>
      <c r="L115" s="38">
        <v>1150.0166666666671</v>
      </c>
      <c r="M115" s="28">
        <v>1124.45</v>
      </c>
      <c r="N115" s="28">
        <v>1091.5999999999999</v>
      </c>
      <c r="O115" s="39">
        <v>21177000</v>
      </c>
      <c r="P115" s="40">
        <v>-0.15041883304448295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199.7</v>
      </c>
      <c r="F116" s="37">
        <v>199.85</v>
      </c>
      <c r="G116" s="38">
        <v>198.45</v>
      </c>
      <c r="H116" s="38">
        <v>197.2</v>
      </c>
      <c r="I116" s="38">
        <v>195.79999999999998</v>
      </c>
      <c r="J116" s="38">
        <v>201.1</v>
      </c>
      <c r="K116" s="38">
        <v>202.50000000000003</v>
      </c>
      <c r="L116" s="38">
        <v>203.75</v>
      </c>
      <c r="M116" s="28">
        <v>201.25</v>
      </c>
      <c r="N116" s="28">
        <v>198.6</v>
      </c>
      <c r="O116" s="39">
        <v>17194800</v>
      </c>
      <c r="P116" s="40">
        <v>-0.13543573138110657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1525.2</v>
      </c>
      <c r="F117" s="37">
        <v>1533.1333333333332</v>
      </c>
      <c r="G117" s="38">
        <v>1511.0666666666664</v>
      </c>
      <c r="H117" s="38">
        <v>1496.9333333333332</v>
      </c>
      <c r="I117" s="38">
        <v>1474.8666666666663</v>
      </c>
      <c r="J117" s="38">
        <v>1547.2666666666664</v>
      </c>
      <c r="K117" s="38">
        <v>1569.333333333333</v>
      </c>
      <c r="L117" s="38">
        <v>1583.4666666666665</v>
      </c>
      <c r="M117" s="28">
        <v>1555.2</v>
      </c>
      <c r="N117" s="28">
        <v>1519</v>
      </c>
      <c r="O117" s="39">
        <v>36246000</v>
      </c>
      <c r="P117" s="40">
        <v>-3.6453971975660138E-2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595.85</v>
      </c>
      <c r="F118" s="37">
        <v>597.76666666666677</v>
      </c>
      <c r="G118" s="38">
        <v>590.48333333333358</v>
      </c>
      <c r="H118" s="38">
        <v>585.11666666666679</v>
      </c>
      <c r="I118" s="38">
        <v>577.8333333333336</v>
      </c>
      <c r="J118" s="38">
        <v>603.13333333333355</v>
      </c>
      <c r="K118" s="38">
        <v>610.41666666666663</v>
      </c>
      <c r="L118" s="38">
        <v>615.78333333333353</v>
      </c>
      <c r="M118" s="28">
        <v>605.04999999999995</v>
      </c>
      <c r="N118" s="28">
        <v>592.4</v>
      </c>
      <c r="O118" s="39">
        <v>1877250</v>
      </c>
      <c r="P118" s="40">
        <v>-5.5115137787844472E-2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72</v>
      </c>
      <c r="F119" s="37">
        <v>71.916666666666671</v>
      </c>
      <c r="G119" s="38">
        <v>71.333333333333343</v>
      </c>
      <c r="H119" s="38">
        <v>70.666666666666671</v>
      </c>
      <c r="I119" s="38">
        <v>70.083333333333343</v>
      </c>
      <c r="J119" s="38">
        <v>72.583333333333343</v>
      </c>
      <c r="K119" s="38">
        <v>73.166666666666686</v>
      </c>
      <c r="L119" s="38">
        <v>73.833333333333343</v>
      </c>
      <c r="M119" s="28">
        <v>72.5</v>
      </c>
      <c r="N119" s="28">
        <v>71.25</v>
      </c>
      <c r="O119" s="39">
        <v>83879250</v>
      </c>
      <c r="P119" s="40">
        <v>-0.10636750805027527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908.9</v>
      </c>
      <c r="F120" s="37">
        <v>911.26666666666677</v>
      </c>
      <c r="G120" s="38">
        <v>903.83333333333348</v>
      </c>
      <c r="H120" s="38">
        <v>898.76666666666677</v>
      </c>
      <c r="I120" s="38">
        <v>891.33333333333348</v>
      </c>
      <c r="J120" s="38">
        <v>916.33333333333348</v>
      </c>
      <c r="K120" s="38">
        <v>923.76666666666665</v>
      </c>
      <c r="L120" s="38">
        <v>928.83333333333348</v>
      </c>
      <c r="M120" s="28">
        <v>918.7</v>
      </c>
      <c r="N120" s="28">
        <v>906.2</v>
      </c>
      <c r="O120" s="39">
        <v>1279850</v>
      </c>
      <c r="P120" s="40">
        <v>-7.8183520599250933E-2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717.2</v>
      </c>
      <c r="F121" s="37">
        <v>720.33333333333337</v>
      </c>
      <c r="G121" s="38">
        <v>711.86666666666679</v>
      </c>
      <c r="H121" s="38">
        <v>706.53333333333342</v>
      </c>
      <c r="I121" s="38">
        <v>698.06666666666683</v>
      </c>
      <c r="J121" s="38">
        <v>725.66666666666674</v>
      </c>
      <c r="K121" s="38">
        <v>734.13333333333321</v>
      </c>
      <c r="L121" s="38">
        <v>739.4666666666667</v>
      </c>
      <c r="M121" s="28">
        <v>728.8</v>
      </c>
      <c r="N121" s="28">
        <v>715</v>
      </c>
      <c r="O121" s="39">
        <v>13371750</v>
      </c>
      <c r="P121" s="40">
        <v>-0.10280044619268479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313.64999999999998</v>
      </c>
      <c r="F122" s="37">
        <v>314.7</v>
      </c>
      <c r="G122" s="38">
        <v>311.75</v>
      </c>
      <c r="H122" s="38">
        <v>309.85000000000002</v>
      </c>
      <c r="I122" s="38">
        <v>306.90000000000003</v>
      </c>
      <c r="J122" s="38">
        <v>316.59999999999997</v>
      </c>
      <c r="K122" s="38">
        <v>319.5499999999999</v>
      </c>
      <c r="L122" s="38">
        <v>321.44999999999993</v>
      </c>
      <c r="M122" s="28">
        <v>317.64999999999998</v>
      </c>
      <c r="N122" s="28">
        <v>312.8</v>
      </c>
      <c r="O122" s="39">
        <v>69619200</v>
      </c>
      <c r="P122" s="40">
        <v>-8.7989939216097254E-2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403</v>
      </c>
      <c r="F123" s="37">
        <v>403.93333333333334</v>
      </c>
      <c r="G123" s="38">
        <v>398.06666666666666</v>
      </c>
      <c r="H123" s="38">
        <v>393.13333333333333</v>
      </c>
      <c r="I123" s="38">
        <v>387.26666666666665</v>
      </c>
      <c r="J123" s="38">
        <v>408.86666666666667</v>
      </c>
      <c r="K123" s="38">
        <v>414.73333333333335</v>
      </c>
      <c r="L123" s="38">
        <v>419.66666666666669</v>
      </c>
      <c r="M123" s="28">
        <v>409.8</v>
      </c>
      <c r="N123" s="28">
        <v>399</v>
      </c>
      <c r="O123" s="39">
        <v>30575000</v>
      </c>
      <c r="P123" s="40">
        <v>-0.10340530039221436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2643.9</v>
      </c>
      <c r="F124" s="37">
        <v>2658.4</v>
      </c>
      <c r="G124" s="38">
        <v>2620.5</v>
      </c>
      <c r="H124" s="38">
        <v>2597.1</v>
      </c>
      <c r="I124" s="38">
        <v>2559.1999999999998</v>
      </c>
      <c r="J124" s="38">
        <v>2681.8</v>
      </c>
      <c r="K124" s="38">
        <v>2719.7000000000007</v>
      </c>
      <c r="L124" s="38">
        <v>2743.1000000000004</v>
      </c>
      <c r="M124" s="28">
        <v>2696.3</v>
      </c>
      <c r="N124" s="28">
        <v>2635</v>
      </c>
      <c r="O124" s="39">
        <v>275750</v>
      </c>
      <c r="P124" s="40">
        <v>-0.17625093353248694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652.70000000000005</v>
      </c>
      <c r="F125" s="37">
        <v>655.61666666666667</v>
      </c>
      <c r="G125" s="38">
        <v>647.73333333333335</v>
      </c>
      <c r="H125" s="38">
        <v>642.76666666666665</v>
      </c>
      <c r="I125" s="38">
        <v>634.88333333333333</v>
      </c>
      <c r="J125" s="38">
        <v>660.58333333333337</v>
      </c>
      <c r="K125" s="38">
        <v>668.46666666666681</v>
      </c>
      <c r="L125" s="38">
        <v>673.43333333333339</v>
      </c>
      <c r="M125" s="28">
        <v>663.5</v>
      </c>
      <c r="N125" s="28">
        <v>650.65</v>
      </c>
      <c r="O125" s="39">
        <v>35264700</v>
      </c>
      <c r="P125" s="40">
        <v>-6.5536238105458972E-2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588.85</v>
      </c>
      <c r="F126" s="37">
        <v>592.2833333333333</v>
      </c>
      <c r="G126" s="38">
        <v>583.56666666666661</v>
      </c>
      <c r="H126" s="38">
        <v>578.2833333333333</v>
      </c>
      <c r="I126" s="38">
        <v>569.56666666666661</v>
      </c>
      <c r="J126" s="38">
        <v>597.56666666666661</v>
      </c>
      <c r="K126" s="38">
        <v>606.2833333333333</v>
      </c>
      <c r="L126" s="38">
        <v>611.56666666666661</v>
      </c>
      <c r="M126" s="28">
        <v>601</v>
      </c>
      <c r="N126" s="28">
        <v>587</v>
      </c>
      <c r="O126" s="39">
        <v>10343750</v>
      </c>
      <c r="P126" s="40">
        <v>-6.5183009489380925E-2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1871.55</v>
      </c>
      <c r="F127" s="37">
        <v>1880.9166666666667</v>
      </c>
      <c r="G127" s="38">
        <v>1851.8833333333334</v>
      </c>
      <c r="H127" s="38">
        <v>1832.2166666666667</v>
      </c>
      <c r="I127" s="38">
        <v>1803.1833333333334</v>
      </c>
      <c r="J127" s="38">
        <v>1900.5833333333335</v>
      </c>
      <c r="K127" s="38">
        <v>1929.6166666666668</v>
      </c>
      <c r="L127" s="38">
        <v>1949.2833333333335</v>
      </c>
      <c r="M127" s="28">
        <v>1909.95</v>
      </c>
      <c r="N127" s="28">
        <v>1861.25</v>
      </c>
      <c r="O127" s="39">
        <v>13634800</v>
      </c>
      <c r="P127" s="40">
        <v>-5.4583275551241157E-2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80.900000000000006</v>
      </c>
      <c r="F128" s="37">
        <v>80.11666666666666</v>
      </c>
      <c r="G128" s="38">
        <v>76.633333333333326</v>
      </c>
      <c r="H128" s="38">
        <v>72.36666666666666</v>
      </c>
      <c r="I128" s="38">
        <v>68.883333333333326</v>
      </c>
      <c r="J128" s="38">
        <v>84.383333333333326</v>
      </c>
      <c r="K128" s="38">
        <v>87.866666666666646</v>
      </c>
      <c r="L128" s="38">
        <v>92.133333333333326</v>
      </c>
      <c r="M128" s="28">
        <v>83.6</v>
      </c>
      <c r="N128" s="28">
        <v>75.849999999999994</v>
      </c>
      <c r="O128" s="39">
        <v>48894596</v>
      </c>
      <c r="P128" s="40">
        <v>-0.11941497910639666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2386.0500000000002</v>
      </c>
      <c r="F129" s="37">
        <v>2412.6833333333329</v>
      </c>
      <c r="G129" s="38">
        <v>2346.766666666666</v>
      </c>
      <c r="H129" s="38">
        <v>2307.4833333333331</v>
      </c>
      <c r="I129" s="38">
        <v>2241.5666666666662</v>
      </c>
      <c r="J129" s="38">
        <v>2451.9666666666658</v>
      </c>
      <c r="K129" s="38">
        <v>2517.8833333333328</v>
      </c>
      <c r="L129" s="38">
        <v>2557.1666666666656</v>
      </c>
      <c r="M129" s="28">
        <v>2478.6</v>
      </c>
      <c r="N129" s="28">
        <v>2373.4</v>
      </c>
      <c r="O129" s="39">
        <v>1122250</v>
      </c>
      <c r="P129" s="40">
        <v>-0.12614366361689702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577.29999999999995</v>
      </c>
      <c r="F130" s="37">
        <v>579.9666666666667</v>
      </c>
      <c r="G130" s="38">
        <v>572.73333333333335</v>
      </c>
      <c r="H130" s="38">
        <v>568.16666666666663</v>
      </c>
      <c r="I130" s="38">
        <v>560.93333333333328</v>
      </c>
      <c r="J130" s="38">
        <v>584.53333333333342</v>
      </c>
      <c r="K130" s="38">
        <v>591.76666666666677</v>
      </c>
      <c r="L130" s="38">
        <v>596.33333333333348</v>
      </c>
      <c r="M130" s="28">
        <v>587.20000000000005</v>
      </c>
      <c r="N130" s="28">
        <v>575.4</v>
      </c>
      <c r="O130" s="39">
        <v>5292000</v>
      </c>
      <c r="P130" s="40">
        <v>-8.9924160346695564E-2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396.2</v>
      </c>
      <c r="F131" s="37">
        <v>396.3</v>
      </c>
      <c r="G131" s="38">
        <v>391.3</v>
      </c>
      <c r="H131" s="38">
        <v>386.4</v>
      </c>
      <c r="I131" s="38">
        <v>381.4</v>
      </c>
      <c r="J131" s="38">
        <v>401.20000000000005</v>
      </c>
      <c r="K131" s="38">
        <v>406.20000000000005</v>
      </c>
      <c r="L131" s="38">
        <v>411.10000000000008</v>
      </c>
      <c r="M131" s="28">
        <v>401.3</v>
      </c>
      <c r="N131" s="28">
        <v>391.4</v>
      </c>
      <c r="O131" s="39">
        <v>14072000</v>
      </c>
      <c r="P131" s="40">
        <v>-8.0360919216128576E-3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1885.55</v>
      </c>
      <c r="F132" s="37">
        <v>1896.6666666666667</v>
      </c>
      <c r="G132" s="38">
        <v>1868.6333333333334</v>
      </c>
      <c r="H132" s="38">
        <v>1851.7166666666667</v>
      </c>
      <c r="I132" s="38">
        <v>1823.6833333333334</v>
      </c>
      <c r="J132" s="38">
        <v>1913.5833333333335</v>
      </c>
      <c r="K132" s="38">
        <v>1941.6166666666668</v>
      </c>
      <c r="L132" s="38">
        <v>1958.5333333333335</v>
      </c>
      <c r="M132" s="28">
        <v>1924.7</v>
      </c>
      <c r="N132" s="28">
        <v>1879.75</v>
      </c>
      <c r="O132" s="39">
        <v>8881200</v>
      </c>
      <c r="P132" s="40">
        <v>-0.1370857259451424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4655.6499999999996</v>
      </c>
      <c r="F133" s="37">
        <v>4683.1500000000005</v>
      </c>
      <c r="G133" s="38">
        <v>4616.3000000000011</v>
      </c>
      <c r="H133" s="38">
        <v>4576.9500000000007</v>
      </c>
      <c r="I133" s="38">
        <v>4510.1000000000013</v>
      </c>
      <c r="J133" s="38">
        <v>4722.5000000000009</v>
      </c>
      <c r="K133" s="38">
        <v>4789.3500000000013</v>
      </c>
      <c r="L133" s="38">
        <v>4828.7000000000007</v>
      </c>
      <c r="M133" s="28">
        <v>4750</v>
      </c>
      <c r="N133" s="28">
        <v>4643.8</v>
      </c>
      <c r="O133" s="39">
        <v>1267650</v>
      </c>
      <c r="P133" s="40">
        <v>-6.8760330578512399E-2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3655.85</v>
      </c>
      <c r="F134" s="37">
        <v>3764.7166666666667</v>
      </c>
      <c r="G134" s="38">
        <v>3535.7333333333336</v>
      </c>
      <c r="H134" s="38">
        <v>3415.6166666666668</v>
      </c>
      <c r="I134" s="38">
        <v>3186.6333333333337</v>
      </c>
      <c r="J134" s="38">
        <v>3884.8333333333335</v>
      </c>
      <c r="K134" s="38">
        <v>4113.8166666666657</v>
      </c>
      <c r="L134" s="38">
        <v>4233.9333333333334</v>
      </c>
      <c r="M134" s="28">
        <v>3993.7</v>
      </c>
      <c r="N134" s="28">
        <v>3644.6</v>
      </c>
      <c r="O134" s="39">
        <v>790600</v>
      </c>
      <c r="P134" s="40">
        <v>-8.1338600976063213E-2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669.75</v>
      </c>
      <c r="F135" s="37">
        <v>673.1</v>
      </c>
      <c r="G135" s="38">
        <v>662.2</v>
      </c>
      <c r="H135" s="38">
        <v>654.65</v>
      </c>
      <c r="I135" s="38">
        <v>643.75</v>
      </c>
      <c r="J135" s="38">
        <v>680.65000000000009</v>
      </c>
      <c r="K135" s="38">
        <v>691.55</v>
      </c>
      <c r="L135" s="38">
        <v>699.10000000000014</v>
      </c>
      <c r="M135" s="28">
        <v>684</v>
      </c>
      <c r="N135" s="28">
        <v>665.55</v>
      </c>
      <c r="O135" s="39">
        <v>8728650</v>
      </c>
      <c r="P135" s="40">
        <v>-5.5376690276883453E-2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1266.75</v>
      </c>
      <c r="F136" s="37">
        <v>1271.2166666666667</v>
      </c>
      <c r="G136" s="38">
        <v>1259.4333333333334</v>
      </c>
      <c r="H136" s="38">
        <v>1252.1166666666668</v>
      </c>
      <c r="I136" s="38">
        <v>1240.3333333333335</v>
      </c>
      <c r="J136" s="38">
        <v>1278.5333333333333</v>
      </c>
      <c r="K136" s="38">
        <v>1290.3166666666666</v>
      </c>
      <c r="L136" s="38">
        <v>1297.6333333333332</v>
      </c>
      <c r="M136" s="28">
        <v>1283</v>
      </c>
      <c r="N136" s="28">
        <v>1263.9000000000001</v>
      </c>
      <c r="O136" s="39">
        <v>10634400</v>
      </c>
      <c r="P136" s="40">
        <v>-0.12924858141800882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200</v>
      </c>
      <c r="F137" s="37">
        <v>200.68333333333331</v>
      </c>
      <c r="G137" s="38">
        <v>197.16666666666663</v>
      </c>
      <c r="H137" s="38">
        <v>194.33333333333331</v>
      </c>
      <c r="I137" s="38">
        <v>190.81666666666663</v>
      </c>
      <c r="J137" s="38">
        <v>203.51666666666662</v>
      </c>
      <c r="K137" s="38">
        <v>207.03333333333333</v>
      </c>
      <c r="L137" s="38">
        <v>209.86666666666662</v>
      </c>
      <c r="M137" s="28">
        <v>204.2</v>
      </c>
      <c r="N137" s="28">
        <v>197.85</v>
      </c>
      <c r="O137" s="39">
        <v>24820000</v>
      </c>
      <c r="P137" s="40">
        <v>-5.1223241590214068E-2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105.95</v>
      </c>
      <c r="F138" s="37">
        <v>106.16666666666667</v>
      </c>
      <c r="G138" s="38">
        <v>104.23333333333335</v>
      </c>
      <c r="H138" s="38">
        <v>102.51666666666668</v>
      </c>
      <c r="I138" s="38">
        <v>100.58333333333336</v>
      </c>
      <c r="J138" s="38">
        <v>107.88333333333334</v>
      </c>
      <c r="K138" s="38">
        <v>109.81666666666665</v>
      </c>
      <c r="L138" s="38">
        <v>111.53333333333333</v>
      </c>
      <c r="M138" s="28">
        <v>108.1</v>
      </c>
      <c r="N138" s="28">
        <v>104.45</v>
      </c>
      <c r="O138" s="39">
        <v>25836000</v>
      </c>
      <c r="P138" s="40">
        <v>-2.402538531278332E-2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521.15</v>
      </c>
      <c r="F139" s="37">
        <v>522.56666666666661</v>
      </c>
      <c r="G139" s="38">
        <v>517.18333333333317</v>
      </c>
      <c r="H139" s="38">
        <v>513.21666666666658</v>
      </c>
      <c r="I139" s="38">
        <v>507.83333333333314</v>
      </c>
      <c r="J139" s="38">
        <v>526.53333333333319</v>
      </c>
      <c r="K139" s="38">
        <v>531.91666666666663</v>
      </c>
      <c r="L139" s="38">
        <v>535.88333333333321</v>
      </c>
      <c r="M139" s="28">
        <v>527.95000000000005</v>
      </c>
      <c r="N139" s="28">
        <v>518.6</v>
      </c>
      <c r="O139" s="39">
        <v>7874400</v>
      </c>
      <c r="P139" s="40">
        <v>-0.19474782181862804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8774.35</v>
      </c>
      <c r="F140" s="37">
        <v>8799.1833333333343</v>
      </c>
      <c r="G140" s="38">
        <v>8713.5166666666682</v>
      </c>
      <c r="H140" s="38">
        <v>8652.6833333333343</v>
      </c>
      <c r="I140" s="38">
        <v>8567.0166666666682</v>
      </c>
      <c r="J140" s="38">
        <v>8860.0166666666682</v>
      </c>
      <c r="K140" s="38">
        <v>8945.6833333333325</v>
      </c>
      <c r="L140" s="38">
        <v>9006.5166666666682</v>
      </c>
      <c r="M140" s="28">
        <v>8884.85</v>
      </c>
      <c r="N140" s="28">
        <v>8738.35</v>
      </c>
      <c r="O140" s="39">
        <v>3961500</v>
      </c>
      <c r="P140" s="40">
        <v>-4.2121043596005513E-2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821.95</v>
      </c>
      <c r="F141" s="37">
        <v>816.05000000000007</v>
      </c>
      <c r="G141" s="38">
        <v>792.40000000000009</v>
      </c>
      <c r="H141" s="38">
        <v>762.85</v>
      </c>
      <c r="I141" s="38">
        <v>739.2</v>
      </c>
      <c r="J141" s="38">
        <v>845.60000000000014</v>
      </c>
      <c r="K141" s="38">
        <v>869.25</v>
      </c>
      <c r="L141" s="38">
        <v>898.80000000000018</v>
      </c>
      <c r="M141" s="28">
        <v>839.7</v>
      </c>
      <c r="N141" s="28">
        <v>786.5</v>
      </c>
      <c r="O141" s="39">
        <v>15600000</v>
      </c>
      <c r="P141" s="40">
        <v>-5.1599665628087238E-2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1283.6500000000001</v>
      </c>
      <c r="F142" s="37">
        <v>1291.2</v>
      </c>
      <c r="G142" s="38">
        <v>1270.4000000000001</v>
      </c>
      <c r="H142" s="38">
        <v>1257.1500000000001</v>
      </c>
      <c r="I142" s="38">
        <v>1236.3500000000001</v>
      </c>
      <c r="J142" s="38">
        <v>1304.45</v>
      </c>
      <c r="K142" s="38">
        <v>1325.2499999999998</v>
      </c>
      <c r="L142" s="38">
        <v>1338.5</v>
      </c>
      <c r="M142" s="28">
        <v>1312</v>
      </c>
      <c r="N142" s="28">
        <v>1277.95</v>
      </c>
      <c r="O142" s="39">
        <v>3199200</v>
      </c>
      <c r="P142" s="40">
        <v>-3.6849710982658962E-2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1417.25</v>
      </c>
      <c r="F143" s="37">
        <v>1423.9833333333333</v>
      </c>
      <c r="G143" s="38">
        <v>1406.2666666666667</v>
      </c>
      <c r="H143" s="38">
        <v>1395.2833333333333</v>
      </c>
      <c r="I143" s="38">
        <v>1377.5666666666666</v>
      </c>
      <c r="J143" s="38">
        <v>1434.9666666666667</v>
      </c>
      <c r="K143" s="38">
        <v>1452.6833333333334</v>
      </c>
      <c r="L143" s="38">
        <v>1463.6666666666667</v>
      </c>
      <c r="M143" s="28">
        <v>1441.7</v>
      </c>
      <c r="N143" s="28">
        <v>1413</v>
      </c>
      <c r="O143" s="39">
        <v>1092300</v>
      </c>
      <c r="P143" s="40">
        <v>-2.0446596717783157E-2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816.3</v>
      </c>
      <c r="F144" s="37">
        <v>818.13333333333333</v>
      </c>
      <c r="G144" s="38">
        <v>810.06666666666661</v>
      </c>
      <c r="H144" s="38">
        <v>803.83333333333326</v>
      </c>
      <c r="I144" s="38">
        <v>795.76666666666654</v>
      </c>
      <c r="J144" s="38">
        <v>824.36666666666667</v>
      </c>
      <c r="K144" s="38">
        <v>832.43333333333351</v>
      </c>
      <c r="L144" s="38">
        <v>838.66666666666674</v>
      </c>
      <c r="M144" s="28">
        <v>826.2</v>
      </c>
      <c r="N144" s="28">
        <v>811.9</v>
      </c>
      <c r="O144" s="39">
        <v>1609400</v>
      </c>
      <c r="P144" s="40">
        <v>-6.6012825348924928E-2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861.85</v>
      </c>
      <c r="F145" s="37">
        <v>865.91666666666663</v>
      </c>
      <c r="G145" s="38">
        <v>855.13333333333321</v>
      </c>
      <c r="H145" s="38">
        <v>848.41666666666663</v>
      </c>
      <c r="I145" s="38">
        <v>837.63333333333321</v>
      </c>
      <c r="J145" s="38">
        <v>872.63333333333321</v>
      </c>
      <c r="K145" s="38">
        <v>883.41666666666674</v>
      </c>
      <c r="L145" s="38">
        <v>890.13333333333321</v>
      </c>
      <c r="M145" s="28">
        <v>876.7</v>
      </c>
      <c r="N145" s="28">
        <v>859.2</v>
      </c>
      <c r="O145" s="39">
        <v>2650400</v>
      </c>
      <c r="P145" s="40">
        <v>-8.150817854172443E-2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3317.75</v>
      </c>
      <c r="F146" s="37">
        <v>3340.8166666666671</v>
      </c>
      <c r="G146" s="38">
        <v>3286.9333333333343</v>
      </c>
      <c r="H146" s="38">
        <v>3256.1166666666672</v>
      </c>
      <c r="I146" s="38">
        <v>3202.2333333333345</v>
      </c>
      <c r="J146" s="38">
        <v>3371.6333333333341</v>
      </c>
      <c r="K146" s="38">
        <v>3425.5166666666664</v>
      </c>
      <c r="L146" s="38">
        <v>3456.3333333333339</v>
      </c>
      <c r="M146" s="28">
        <v>3394.7</v>
      </c>
      <c r="N146" s="28">
        <v>3310</v>
      </c>
      <c r="O146" s="39">
        <v>2532000</v>
      </c>
      <c r="P146" s="40">
        <v>-6.0900526667161191E-2</v>
      </c>
    </row>
    <row r="147" spans="1:16" ht="12.75" customHeight="1">
      <c r="A147" s="28">
        <v>137</v>
      </c>
      <c r="B147" s="29" t="s">
        <v>49</v>
      </c>
      <c r="C147" s="30" t="s">
        <v>833</v>
      </c>
      <c r="D147" s="31">
        <v>44833</v>
      </c>
      <c r="E147" s="37">
        <v>125.75</v>
      </c>
      <c r="F147" s="37">
        <v>126.68333333333334</v>
      </c>
      <c r="G147" s="38">
        <v>124.46666666666667</v>
      </c>
      <c r="H147" s="38">
        <v>123.18333333333334</v>
      </c>
      <c r="I147" s="38">
        <v>120.96666666666667</v>
      </c>
      <c r="J147" s="38">
        <v>127.96666666666667</v>
      </c>
      <c r="K147" s="38">
        <v>130.18333333333334</v>
      </c>
      <c r="L147" s="38">
        <v>131.46666666666667</v>
      </c>
      <c r="M147" s="28">
        <v>128.9</v>
      </c>
      <c r="N147" s="28">
        <v>125.4</v>
      </c>
      <c r="O147" s="39">
        <v>38191500</v>
      </c>
      <c r="P147" s="40">
        <v>-1.6468650746970944E-3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2204.75</v>
      </c>
      <c r="F148" s="37">
        <v>2219.9166666666665</v>
      </c>
      <c r="G148" s="38">
        <v>2184.833333333333</v>
      </c>
      <c r="H148" s="38">
        <v>2164.9166666666665</v>
      </c>
      <c r="I148" s="38">
        <v>2129.833333333333</v>
      </c>
      <c r="J148" s="38">
        <v>2239.833333333333</v>
      </c>
      <c r="K148" s="38">
        <v>2274.9166666666661</v>
      </c>
      <c r="L148" s="38">
        <v>2294.833333333333</v>
      </c>
      <c r="M148" s="28">
        <v>2255</v>
      </c>
      <c r="N148" s="28">
        <v>2200</v>
      </c>
      <c r="O148" s="39">
        <v>1864100</v>
      </c>
      <c r="P148" s="40">
        <v>-0.12126711763735357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84645.25</v>
      </c>
      <c r="F149" s="37">
        <v>84955.833333333328</v>
      </c>
      <c r="G149" s="38">
        <v>84049.416666666657</v>
      </c>
      <c r="H149" s="38">
        <v>83453.583333333328</v>
      </c>
      <c r="I149" s="38">
        <v>82547.166666666657</v>
      </c>
      <c r="J149" s="38">
        <v>85551.666666666657</v>
      </c>
      <c r="K149" s="38">
        <v>86458.083333333314</v>
      </c>
      <c r="L149" s="38">
        <v>87053.916666666657</v>
      </c>
      <c r="M149" s="28">
        <v>85862.25</v>
      </c>
      <c r="N149" s="28">
        <v>84360</v>
      </c>
      <c r="O149" s="39">
        <v>62440</v>
      </c>
      <c r="P149" s="40">
        <v>-5.7509433962264149E-2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1036.6500000000001</v>
      </c>
      <c r="F150" s="37">
        <v>1037.1500000000001</v>
      </c>
      <c r="G150" s="38">
        <v>1022.4000000000001</v>
      </c>
      <c r="H150" s="38">
        <v>1008.15</v>
      </c>
      <c r="I150" s="38">
        <v>993.4</v>
      </c>
      <c r="J150" s="38">
        <v>1051.4000000000001</v>
      </c>
      <c r="K150" s="38">
        <v>1066.1500000000001</v>
      </c>
      <c r="L150" s="38">
        <v>1080.4000000000003</v>
      </c>
      <c r="M150" s="28">
        <v>1051.9000000000001</v>
      </c>
      <c r="N150" s="28">
        <v>1022.9</v>
      </c>
      <c r="O150" s="39">
        <v>5149875</v>
      </c>
      <c r="P150" s="40">
        <v>-9.119184699887499E-2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78.599999999999994</v>
      </c>
      <c r="F151" s="37">
        <v>78.966666666666654</v>
      </c>
      <c r="G151" s="38">
        <v>77.883333333333312</v>
      </c>
      <c r="H151" s="38">
        <v>77.166666666666657</v>
      </c>
      <c r="I151" s="38">
        <v>76.083333333333314</v>
      </c>
      <c r="J151" s="38">
        <v>79.683333333333309</v>
      </c>
      <c r="K151" s="38">
        <v>80.766666666666652</v>
      </c>
      <c r="L151" s="38">
        <v>81.483333333333306</v>
      </c>
      <c r="M151" s="28">
        <v>80.05</v>
      </c>
      <c r="N151" s="28">
        <v>78.25</v>
      </c>
      <c r="O151" s="39">
        <v>55007750</v>
      </c>
      <c r="P151" s="40">
        <v>-6.535239745811669E-2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4534.2</v>
      </c>
      <c r="F152" s="37">
        <v>4516.05</v>
      </c>
      <c r="G152" s="38">
        <v>4463.55</v>
      </c>
      <c r="H152" s="38">
        <v>4392.8999999999996</v>
      </c>
      <c r="I152" s="38">
        <v>4340.3999999999996</v>
      </c>
      <c r="J152" s="38">
        <v>4586.7000000000007</v>
      </c>
      <c r="K152" s="38">
        <v>4639.2000000000007</v>
      </c>
      <c r="L152" s="38">
        <v>4709.8500000000013</v>
      </c>
      <c r="M152" s="28">
        <v>4568.55</v>
      </c>
      <c r="N152" s="28">
        <v>4445.3999999999996</v>
      </c>
      <c r="O152" s="39">
        <v>1338750</v>
      </c>
      <c r="P152" s="40">
        <v>-7.7042399172699075E-2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4239.6499999999996</v>
      </c>
      <c r="F153" s="37">
        <v>4261.55</v>
      </c>
      <c r="G153" s="38">
        <v>4203.1000000000004</v>
      </c>
      <c r="H153" s="38">
        <v>4166.55</v>
      </c>
      <c r="I153" s="38">
        <v>4108.1000000000004</v>
      </c>
      <c r="J153" s="38">
        <v>4298.1000000000004</v>
      </c>
      <c r="K153" s="38">
        <v>4356.5499999999993</v>
      </c>
      <c r="L153" s="38">
        <v>4393.1000000000004</v>
      </c>
      <c r="M153" s="28">
        <v>4320</v>
      </c>
      <c r="N153" s="28">
        <v>4225</v>
      </c>
      <c r="O153" s="39">
        <v>502650</v>
      </c>
      <c r="P153" s="40">
        <v>-0.16610675625233295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19639.849999999999</v>
      </c>
      <c r="F154" s="37">
        <v>19697.633333333331</v>
      </c>
      <c r="G154" s="38">
        <v>19505.716666666664</v>
      </c>
      <c r="H154" s="38">
        <v>19371.583333333332</v>
      </c>
      <c r="I154" s="38">
        <v>19179.666666666664</v>
      </c>
      <c r="J154" s="38">
        <v>19831.766666666663</v>
      </c>
      <c r="K154" s="38">
        <v>20023.683333333334</v>
      </c>
      <c r="L154" s="38">
        <v>20157.816666666662</v>
      </c>
      <c r="M154" s="28">
        <v>19889.55</v>
      </c>
      <c r="N154" s="28">
        <v>19563.5</v>
      </c>
      <c r="O154" s="39">
        <v>297200</v>
      </c>
      <c r="P154" s="40">
        <v>-0.19168842471714534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123</v>
      </c>
      <c r="F155" s="37">
        <v>123.45</v>
      </c>
      <c r="G155" s="38">
        <v>121.30000000000001</v>
      </c>
      <c r="H155" s="38">
        <v>119.60000000000001</v>
      </c>
      <c r="I155" s="38">
        <v>117.45000000000002</v>
      </c>
      <c r="J155" s="38">
        <v>125.15</v>
      </c>
      <c r="K155" s="38">
        <v>127.30000000000001</v>
      </c>
      <c r="L155" s="38">
        <v>129</v>
      </c>
      <c r="M155" s="28">
        <v>125.6</v>
      </c>
      <c r="N155" s="28">
        <v>121.75</v>
      </c>
      <c r="O155" s="39">
        <v>63090550</v>
      </c>
      <c r="P155" s="40">
        <v>-0.11428302685415981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160.1</v>
      </c>
      <c r="F156" s="37">
        <v>160.9</v>
      </c>
      <c r="G156" s="38">
        <v>158.80000000000001</v>
      </c>
      <c r="H156" s="38">
        <v>157.5</v>
      </c>
      <c r="I156" s="38">
        <v>155.4</v>
      </c>
      <c r="J156" s="38">
        <v>162.20000000000002</v>
      </c>
      <c r="K156" s="38">
        <v>164.29999999999998</v>
      </c>
      <c r="L156" s="38">
        <v>165.60000000000002</v>
      </c>
      <c r="M156" s="28">
        <v>163</v>
      </c>
      <c r="N156" s="28">
        <v>159.6</v>
      </c>
      <c r="O156" s="39">
        <v>89011200</v>
      </c>
      <c r="P156" s="40">
        <v>-0.10504899994269012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980.4</v>
      </c>
      <c r="F157" s="37">
        <v>980.15</v>
      </c>
      <c r="G157" s="38">
        <v>964.5</v>
      </c>
      <c r="H157" s="38">
        <v>948.6</v>
      </c>
      <c r="I157" s="38">
        <v>932.95</v>
      </c>
      <c r="J157" s="38">
        <v>996.05</v>
      </c>
      <c r="K157" s="38">
        <v>1011.6999999999998</v>
      </c>
      <c r="L157" s="38">
        <v>1027.5999999999999</v>
      </c>
      <c r="M157" s="28">
        <v>995.8</v>
      </c>
      <c r="N157" s="28">
        <v>964.25</v>
      </c>
      <c r="O157" s="39">
        <v>4323900</v>
      </c>
      <c r="P157" s="40">
        <v>-7.5714499476283101E-2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3240.05</v>
      </c>
      <c r="F158" s="37">
        <v>3251.9333333333329</v>
      </c>
      <c r="G158" s="38">
        <v>3219.266666666666</v>
      </c>
      <c r="H158" s="38">
        <v>3198.4833333333331</v>
      </c>
      <c r="I158" s="38">
        <v>3165.8166666666662</v>
      </c>
      <c r="J158" s="38">
        <v>3272.7166666666658</v>
      </c>
      <c r="K158" s="38">
        <v>3305.3833333333328</v>
      </c>
      <c r="L158" s="38">
        <v>3326.1666666666656</v>
      </c>
      <c r="M158" s="28">
        <v>3284.6</v>
      </c>
      <c r="N158" s="28">
        <v>3231.15</v>
      </c>
      <c r="O158" s="39">
        <v>381200</v>
      </c>
      <c r="P158" s="40">
        <v>-9.7537878787878785E-2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137.44999999999999</v>
      </c>
      <c r="F159" s="37">
        <v>137.91666666666666</v>
      </c>
      <c r="G159" s="38">
        <v>136.58333333333331</v>
      </c>
      <c r="H159" s="38">
        <v>135.71666666666667</v>
      </c>
      <c r="I159" s="38">
        <v>134.38333333333333</v>
      </c>
      <c r="J159" s="38">
        <v>138.7833333333333</v>
      </c>
      <c r="K159" s="38">
        <v>140.11666666666662</v>
      </c>
      <c r="L159" s="38">
        <v>140.98333333333329</v>
      </c>
      <c r="M159" s="28">
        <v>139.25</v>
      </c>
      <c r="N159" s="28">
        <v>137.05000000000001</v>
      </c>
      <c r="O159" s="39">
        <v>49318500</v>
      </c>
      <c r="P159" s="40">
        <v>-6.598614655486694E-2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49954.7</v>
      </c>
      <c r="F160" s="37">
        <v>50118</v>
      </c>
      <c r="G160" s="38">
        <v>49636.7</v>
      </c>
      <c r="H160" s="38">
        <v>49318.7</v>
      </c>
      <c r="I160" s="38">
        <v>48837.399999999994</v>
      </c>
      <c r="J160" s="38">
        <v>50436</v>
      </c>
      <c r="K160" s="38">
        <v>50917.3</v>
      </c>
      <c r="L160" s="38">
        <v>51235.3</v>
      </c>
      <c r="M160" s="28">
        <v>50599.3</v>
      </c>
      <c r="N160" s="28">
        <v>49800</v>
      </c>
      <c r="O160" s="39">
        <v>91155</v>
      </c>
      <c r="P160" s="40">
        <v>-0.11786906662795761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2033.4</v>
      </c>
      <c r="F161" s="37">
        <v>2024.4833333333333</v>
      </c>
      <c r="G161" s="38">
        <v>1993.9666666666667</v>
      </c>
      <c r="H161" s="38">
        <v>1954.5333333333333</v>
      </c>
      <c r="I161" s="38">
        <v>1924.0166666666667</v>
      </c>
      <c r="J161" s="38">
        <v>2063.916666666667</v>
      </c>
      <c r="K161" s="38">
        <v>2094.4333333333334</v>
      </c>
      <c r="L161" s="38">
        <v>2133.8666666666668</v>
      </c>
      <c r="M161" s="28">
        <v>2055</v>
      </c>
      <c r="N161" s="28">
        <v>1985.05</v>
      </c>
      <c r="O161" s="39">
        <v>2234650</v>
      </c>
      <c r="P161" s="40">
        <v>-0.22149837133550487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3559.6</v>
      </c>
      <c r="F162" s="37">
        <v>3594.1333333333332</v>
      </c>
      <c r="G162" s="38">
        <v>3507.4666666666662</v>
      </c>
      <c r="H162" s="38">
        <v>3455.333333333333</v>
      </c>
      <c r="I162" s="38">
        <v>3368.6666666666661</v>
      </c>
      <c r="J162" s="38">
        <v>3646.2666666666664</v>
      </c>
      <c r="K162" s="38">
        <v>3732.9333333333334</v>
      </c>
      <c r="L162" s="38">
        <v>3785.0666666666666</v>
      </c>
      <c r="M162" s="28">
        <v>3680.8</v>
      </c>
      <c r="N162" s="28">
        <v>3542</v>
      </c>
      <c r="O162" s="39">
        <v>445050</v>
      </c>
      <c r="P162" s="40">
        <v>-5.8991436726926735E-2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216.15</v>
      </c>
      <c r="F163" s="37">
        <v>216.91666666666666</v>
      </c>
      <c r="G163" s="38">
        <v>215.08333333333331</v>
      </c>
      <c r="H163" s="38">
        <v>214.01666666666665</v>
      </c>
      <c r="I163" s="38">
        <v>212.18333333333331</v>
      </c>
      <c r="J163" s="38">
        <v>217.98333333333332</v>
      </c>
      <c r="K163" s="38">
        <v>219.81666666666663</v>
      </c>
      <c r="L163" s="38">
        <v>220.88333333333333</v>
      </c>
      <c r="M163" s="28">
        <v>218.75</v>
      </c>
      <c r="N163" s="28">
        <v>215.85</v>
      </c>
      <c r="O163" s="39">
        <v>13260000</v>
      </c>
      <c r="P163" s="40">
        <v>-0.14041229093737845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119</v>
      </c>
      <c r="F164" s="37">
        <v>118.71666666666665</v>
      </c>
      <c r="G164" s="38">
        <v>117.43333333333331</v>
      </c>
      <c r="H164" s="38">
        <v>115.86666666666666</v>
      </c>
      <c r="I164" s="38">
        <v>114.58333333333331</v>
      </c>
      <c r="J164" s="38">
        <v>120.2833333333333</v>
      </c>
      <c r="K164" s="38">
        <v>121.56666666666663</v>
      </c>
      <c r="L164" s="38">
        <v>123.1333333333333</v>
      </c>
      <c r="M164" s="28">
        <v>120</v>
      </c>
      <c r="N164" s="28">
        <v>117.15</v>
      </c>
      <c r="O164" s="39">
        <v>32953000</v>
      </c>
      <c r="P164" s="40">
        <v>-0.16653598870942449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2681.3</v>
      </c>
      <c r="F165" s="37">
        <v>2688.2666666666669</v>
      </c>
      <c r="G165" s="38">
        <v>2666.3833333333337</v>
      </c>
      <c r="H165" s="38">
        <v>2651.4666666666667</v>
      </c>
      <c r="I165" s="38">
        <v>2629.5833333333335</v>
      </c>
      <c r="J165" s="38">
        <v>2703.1833333333338</v>
      </c>
      <c r="K165" s="38">
        <v>2725.0666666666671</v>
      </c>
      <c r="L165" s="38">
        <v>2739.983333333334</v>
      </c>
      <c r="M165" s="28">
        <v>2710.15</v>
      </c>
      <c r="N165" s="28">
        <v>2673.35</v>
      </c>
      <c r="O165" s="39">
        <v>2470000</v>
      </c>
      <c r="P165" s="40">
        <v>-5.6081016528136046E-2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3425.9</v>
      </c>
      <c r="F166" s="37">
        <v>3432.5333333333328</v>
      </c>
      <c r="G166" s="38">
        <v>3405.0666666666657</v>
      </c>
      <c r="H166" s="38">
        <v>3384.2333333333327</v>
      </c>
      <c r="I166" s="38">
        <v>3356.7666666666655</v>
      </c>
      <c r="J166" s="38">
        <v>3453.3666666666659</v>
      </c>
      <c r="K166" s="38">
        <v>3480.833333333333</v>
      </c>
      <c r="L166" s="38">
        <v>3501.6666666666661</v>
      </c>
      <c r="M166" s="28">
        <v>3460</v>
      </c>
      <c r="N166" s="28">
        <v>3411.7</v>
      </c>
      <c r="O166" s="39">
        <v>1486000</v>
      </c>
      <c r="P166" s="40">
        <v>-0.11031282742104476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35.549999999999997</v>
      </c>
      <c r="F167" s="37">
        <v>35.25</v>
      </c>
      <c r="G167" s="38">
        <v>34.15</v>
      </c>
      <c r="H167" s="38">
        <v>32.75</v>
      </c>
      <c r="I167" s="38">
        <v>31.65</v>
      </c>
      <c r="J167" s="38">
        <v>36.65</v>
      </c>
      <c r="K167" s="38">
        <v>37.749999999999993</v>
      </c>
      <c r="L167" s="38">
        <v>39.15</v>
      </c>
      <c r="M167" s="28">
        <v>36.35</v>
      </c>
      <c r="N167" s="28">
        <v>33.85</v>
      </c>
      <c r="O167" s="39">
        <v>220496000</v>
      </c>
      <c r="P167" s="40">
        <v>-4.1655076495132129E-2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2397.0500000000002</v>
      </c>
      <c r="F168" s="37">
        <v>2406.7666666666669</v>
      </c>
      <c r="G168" s="38">
        <v>2377.7333333333336</v>
      </c>
      <c r="H168" s="38">
        <v>2358.4166666666665</v>
      </c>
      <c r="I168" s="38">
        <v>2329.3833333333332</v>
      </c>
      <c r="J168" s="38">
        <v>2426.0833333333339</v>
      </c>
      <c r="K168" s="38">
        <v>2455.1166666666677</v>
      </c>
      <c r="L168" s="38">
        <v>2474.4333333333343</v>
      </c>
      <c r="M168" s="28">
        <v>2435.8000000000002</v>
      </c>
      <c r="N168" s="28">
        <v>2387.4499999999998</v>
      </c>
      <c r="O168" s="39">
        <v>823200</v>
      </c>
      <c r="P168" s="40">
        <v>-0.12276214833759591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227.85</v>
      </c>
      <c r="F169" s="37">
        <v>229.1</v>
      </c>
      <c r="G169" s="38">
        <v>225.54999999999998</v>
      </c>
      <c r="H169" s="38">
        <v>223.25</v>
      </c>
      <c r="I169" s="38">
        <v>219.7</v>
      </c>
      <c r="J169" s="38">
        <v>231.39999999999998</v>
      </c>
      <c r="K169" s="38">
        <v>234.95</v>
      </c>
      <c r="L169" s="38">
        <v>237.24999999999997</v>
      </c>
      <c r="M169" s="28">
        <v>232.65</v>
      </c>
      <c r="N169" s="28">
        <v>226.8</v>
      </c>
      <c r="O169" s="39">
        <v>40024800</v>
      </c>
      <c r="P169" s="40">
        <v>-6.1118500221673318E-2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1846.9</v>
      </c>
      <c r="F170" s="37">
        <v>1849.7166666666665</v>
      </c>
      <c r="G170" s="38">
        <v>1831.1833333333329</v>
      </c>
      <c r="H170" s="38">
        <v>1815.4666666666665</v>
      </c>
      <c r="I170" s="38">
        <v>1796.9333333333329</v>
      </c>
      <c r="J170" s="38">
        <v>1865.4333333333329</v>
      </c>
      <c r="K170" s="38">
        <v>1883.9666666666662</v>
      </c>
      <c r="L170" s="38">
        <v>1899.6833333333329</v>
      </c>
      <c r="M170" s="28">
        <v>1868.25</v>
      </c>
      <c r="N170" s="28">
        <v>1834</v>
      </c>
      <c r="O170" s="39">
        <v>3065931</v>
      </c>
      <c r="P170" s="40">
        <v>-9.1095559845559851E-2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201.2</v>
      </c>
      <c r="F171" s="37">
        <v>202.65</v>
      </c>
      <c r="G171" s="38">
        <v>198.55</v>
      </c>
      <c r="H171" s="38">
        <v>195.9</v>
      </c>
      <c r="I171" s="38">
        <v>191.8</v>
      </c>
      <c r="J171" s="38">
        <v>205.3</v>
      </c>
      <c r="K171" s="38">
        <v>209.39999999999998</v>
      </c>
      <c r="L171" s="38">
        <v>212.05</v>
      </c>
      <c r="M171" s="28">
        <v>206.75</v>
      </c>
      <c r="N171" s="28">
        <v>200</v>
      </c>
      <c r="O171" s="39">
        <v>10839500</v>
      </c>
      <c r="P171" s="40">
        <v>-5.550472705093016E-2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735.1</v>
      </c>
      <c r="F172" s="37">
        <v>738.75</v>
      </c>
      <c r="G172" s="38">
        <v>728.1</v>
      </c>
      <c r="H172" s="38">
        <v>721.1</v>
      </c>
      <c r="I172" s="38">
        <v>710.45</v>
      </c>
      <c r="J172" s="38">
        <v>745.75</v>
      </c>
      <c r="K172" s="38">
        <v>756.40000000000009</v>
      </c>
      <c r="L172" s="38">
        <v>763.4</v>
      </c>
      <c r="M172" s="28">
        <v>749.4</v>
      </c>
      <c r="N172" s="28">
        <v>731.75</v>
      </c>
      <c r="O172" s="39">
        <v>4156500</v>
      </c>
      <c r="P172" s="40">
        <v>-0.26065920774115514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129.44999999999999</v>
      </c>
      <c r="F173" s="37">
        <v>127.71666666666665</v>
      </c>
      <c r="G173" s="38">
        <v>121.98333333333332</v>
      </c>
      <c r="H173" s="38">
        <v>114.51666666666667</v>
      </c>
      <c r="I173" s="38">
        <v>108.78333333333333</v>
      </c>
      <c r="J173" s="38">
        <v>135.18333333333331</v>
      </c>
      <c r="K173" s="38">
        <v>140.91666666666663</v>
      </c>
      <c r="L173" s="38">
        <v>148.3833333333333</v>
      </c>
      <c r="M173" s="28">
        <v>133.44999999999999</v>
      </c>
      <c r="N173" s="28">
        <v>120.25</v>
      </c>
      <c r="O173" s="39">
        <v>39355000</v>
      </c>
      <c r="P173" s="40">
        <v>-0.28393377001455605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108.5</v>
      </c>
      <c r="F174" s="37">
        <v>108.16666666666667</v>
      </c>
      <c r="G174" s="38">
        <v>106.93333333333334</v>
      </c>
      <c r="H174" s="38">
        <v>105.36666666666666</v>
      </c>
      <c r="I174" s="38">
        <v>104.13333333333333</v>
      </c>
      <c r="J174" s="38">
        <v>109.73333333333335</v>
      </c>
      <c r="K174" s="38">
        <v>110.96666666666667</v>
      </c>
      <c r="L174" s="38">
        <v>112.53333333333336</v>
      </c>
      <c r="M174" s="28">
        <v>109.4</v>
      </c>
      <c r="N174" s="28">
        <v>106.6</v>
      </c>
      <c r="O174" s="39">
        <v>25608000</v>
      </c>
      <c r="P174" s="40">
        <v>-0.20649479424888448</v>
      </c>
    </row>
    <row r="175" spans="1:16" ht="12.75" customHeight="1">
      <c r="A175" s="28">
        <v>165</v>
      </c>
      <c r="B175" s="228" t="s">
        <v>79</v>
      </c>
      <c r="C175" s="30" t="s">
        <v>185</v>
      </c>
      <c r="D175" s="31">
        <v>44833</v>
      </c>
      <c r="E175" s="37">
        <v>2645.6</v>
      </c>
      <c r="F175" s="37">
        <v>2652.0333333333333</v>
      </c>
      <c r="G175" s="38">
        <v>2627.5666666666666</v>
      </c>
      <c r="H175" s="38">
        <v>2609.5333333333333</v>
      </c>
      <c r="I175" s="38">
        <v>2585.0666666666666</v>
      </c>
      <c r="J175" s="38">
        <v>2670.0666666666666</v>
      </c>
      <c r="K175" s="38">
        <v>2694.5333333333328</v>
      </c>
      <c r="L175" s="38">
        <v>2712.5666666666666</v>
      </c>
      <c r="M175" s="28">
        <v>2676.5</v>
      </c>
      <c r="N175" s="28">
        <v>2634</v>
      </c>
      <c r="O175" s="39">
        <v>30877500</v>
      </c>
      <c r="P175" s="40">
        <v>-4.9308784137442656E-2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80.099999999999994</v>
      </c>
      <c r="F176" s="37">
        <v>80.45</v>
      </c>
      <c r="G176" s="38">
        <v>79.45</v>
      </c>
      <c r="H176" s="38">
        <v>78.8</v>
      </c>
      <c r="I176" s="38">
        <v>77.8</v>
      </c>
      <c r="J176" s="38">
        <v>81.100000000000009</v>
      </c>
      <c r="K176" s="38">
        <v>82.100000000000009</v>
      </c>
      <c r="L176" s="38">
        <v>82.750000000000014</v>
      </c>
      <c r="M176" s="28">
        <v>81.45</v>
      </c>
      <c r="N176" s="28">
        <v>79.8</v>
      </c>
      <c r="O176" s="39">
        <v>101772000</v>
      </c>
      <c r="P176" s="40">
        <v>-3.7944529521864896E-2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920.2</v>
      </c>
      <c r="F177" s="37">
        <v>923.69999999999993</v>
      </c>
      <c r="G177" s="38">
        <v>914.99999999999989</v>
      </c>
      <c r="H177" s="38">
        <v>909.8</v>
      </c>
      <c r="I177" s="38">
        <v>901.09999999999991</v>
      </c>
      <c r="J177" s="38">
        <v>928.89999999999986</v>
      </c>
      <c r="K177" s="38">
        <v>937.59999999999991</v>
      </c>
      <c r="L177" s="38">
        <v>942.79999999999984</v>
      </c>
      <c r="M177" s="28">
        <v>932.4</v>
      </c>
      <c r="N177" s="28">
        <v>918.5</v>
      </c>
      <c r="O177" s="39">
        <v>5231200</v>
      </c>
      <c r="P177" s="40">
        <v>-5.1081120301842982E-2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1303.7</v>
      </c>
      <c r="F178" s="37">
        <v>1306.6000000000001</v>
      </c>
      <c r="G178" s="38">
        <v>1291.3500000000004</v>
      </c>
      <c r="H178" s="38">
        <v>1279.0000000000002</v>
      </c>
      <c r="I178" s="38">
        <v>1263.7500000000005</v>
      </c>
      <c r="J178" s="38">
        <v>1318.9500000000003</v>
      </c>
      <c r="K178" s="38">
        <v>1334.1999999999998</v>
      </c>
      <c r="L178" s="38">
        <v>1346.5500000000002</v>
      </c>
      <c r="M178" s="28">
        <v>1321.85</v>
      </c>
      <c r="N178" s="28">
        <v>1294.25</v>
      </c>
      <c r="O178" s="39">
        <v>5646750</v>
      </c>
      <c r="P178" s="40">
        <v>-7.7441490013478734E-2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523.65</v>
      </c>
      <c r="F179" s="37">
        <v>526.13333333333333</v>
      </c>
      <c r="G179" s="38">
        <v>519.66666666666663</v>
      </c>
      <c r="H179" s="38">
        <v>515.68333333333328</v>
      </c>
      <c r="I179" s="38">
        <v>509.21666666666658</v>
      </c>
      <c r="J179" s="38">
        <v>530.11666666666667</v>
      </c>
      <c r="K179" s="38">
        <v>536.58333333333337</v>
      </c>
      <c r="L179" s="38">
        <v>540.56666666666672</v>
      </c>
      <c r="M179" s="28">
        <v>532.6</v>
      </c>
      <c r="N179" s="28">
        <v>522.15</v>
      </c>
      <c r="O179" s="39">
        <v>50208000</v>
      </c>
      <c r="P179" s="40">
        <v>-3.9430637662859438E-2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21285.7</v>
      </c>
      <c r="F180" s="37">
        <v>21251.149999999998</v>
      </c>
      <c r="G180" s="38">
        <v>21033.799999999996</v>
      </c>
      <c r="H180" s="38">
        <v>20781.899999999998</v>
      </c>
      <c r="I180" s="38">
        <v>20564.549999999996</v>
      </c>
      <c r="J180" s="38">
        <v>21503.049999999996</v>
      </c>
      <c r="K180" s="38">
        <v>21720.399999999994</v>
      </c>
      <c r="L180" s="38">
        <v>21972.299999999996</v>
      </c>
      <c r="M180" s="28">
        <v>21468.5</v>
      </c>
      <c r="N180" s="28">
        <v>20999.25</v>
      </c>
      <c r="O180" s="39">
        <v>271575</v>
      </c>
      <c r="P180" s="40">
        <v>-0.14085732363176209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2901.05</v>
      </c>
      <c r="F181" s="37">
        <v>2919.6</v>
      </c>
      <c r="G181" s="38">
        <v>2871.45</v>
      </c>
      <c r="H181" s="38">
        <v>2841.85</v>
      </c>
      <c r="I181" s="38">
        <v>2793.7</v>
      </c>
      <c r="J181" s="38">
        <v>2949.2</v>
      </c>
      <c r="K181" s="38">
        <v>2997.3500000000004</v>
      </c>
      <c r="L181" s="38">
        <v>3026.95</v>
      </c>
      <c r="M181" s="28">
        <v>2967.75</v>
      </c>
      <c r="N181" s="28">
        <v>2890</v>
      </c>
      <c r="O181" s="39">
        <v>1471525</v>
      </c>
      <c r="P181" s="40">
        <v>-0.12177909075988839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2386.75</v>
      </c>
      <c r="F182" s="37">
        <v>2395.5333333333333</v>
      </c>
      <c r="G182" s="38">
        <v>2366.5166666666664</v>
      </c>
      <c r="H182" s="38">
        <v>2346.2833333333333</v>
      </c>
      <c r="I182" s="38">
        <v>2317.2666666666664</v>
      </c>
      <c r="J182" s="38">
        <v>2415.7666666666664</v>
      </c>
      <c r="K182" s="38">
        <v>2444.7833333333338</v>
      </c>
      <c r="L182" s="38">
        <v>2465.0166666666664</v>
      </c>
      <c r="M182" s="28">
        <v>2424.5500000000002</v>
      </c>
      <c r="N182" s="28">
        <v>2375.3000000000002</v>
      </c>
      <c r="O182" s="39">
        <v>3069375</v>
      </c>
      <c r="P182" s="40">
        <v>-0.16793737928230151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1331.15</v>
      </c>
      <c r="F183" s="37">
        <v>1352.7166666666669</v>
      </c>
      <c r="G183" s="38">
        <v>1305.9833333333338</v>
      </c>
      <c r="H183" s="38">
        <v>1280.8166666666668</v>
      </c>
      <c r="I183" s="38">
        <v>1234.0833333333337</v>
      </c>
      <c r="J183" s="38">
        <v>1377.8833333333339</v>
      </c>
      <c r="K183" s="38">
        <v>1424.616666666667</v>
      </c>
      <c r="L183" s="38">
        <v>1449.783333333334</v>
      </c>
      <c r="M183" s="28">
        <v>1399.45</v>
      </c>
      <c r="N183" s="28">
        <v>1327.55</v>
      </c>
      <c r="O183" s="39">
        <v>3735600</v>
      </c>
      <c r="P183" s="40">
        <v>-0.15568212639001899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883.1</v>
      </c>
      <c r="F184" s="37">
        <v>886.98333333333323</v>
      </c>
      <c r="G184" s="38">
        <v>877.06666666666649</v>
      </c>
      <c r="H184" s="38">
        <v>871.0333333333333</v>
      </c>
      <c r="I184" s="38">
        <v>861.11666666666656</v>
      </c>
      <c r="J184" s="38">
        <v>893.01666666666642</v>
      </c>
      <c r="K184" s="38">
        <v>902.93333333333317</v>
      </c>
      <c r="L184" s="38">
        <v>908.96666666666636</v>
      </c>
      <c r="M184" s="28">
        <v>896.9</v>
      </c>
      <c r="N184" s="28">
        <v>880.95</v>
      </c>
      <c r="O184" s="39">
        <v>20801900</v>
      </c>
      <c r="P184" s="40">
        <v>6.7152655582288931E-2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512.85</v>
      </c>
      <c r="F185" s="37">
        <v>516.41666666666663</v>
      </c>
      <c r="G185" s="38">
        <v>507.2833333333333</v>
      </c>
      <c r="H185" s="38">
        <v>501.7166666666667</v>
      </c>
      <c r="I185" s="38">
        <v>492.58333333333337</v>
      </c>
      <c r="J185" s="38">
        <v>521.98333333333323</v>
      </c>
      <c r="K185" s="38">
        <v>531.11666666666667</v>
      </c>
      <c r="L185" s="38">
        <v>536.68333333333317</v>
      </c>
      <c r="M185" s="28">
        <v>525.54999999999995</v>
      </c>
      <c r="N185" s="28">
        <v>510.85</v>
      </c>
      <c r="O185" s="39">
        <v>11548500</v>
      </c>
      <c r="P185" s="40">
        <v>-1.3201743142783901E-2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592.65</v>
      </c>
      <c r="F186" s="37">
        <v>599.19999999999993</v>
      </c>
      <c r="G186" s="38">
        <v>581.54999999999984</v>
      </c>
      <c r="H186" s="38">
        <v>570.44999999999993</v>
      </c>
      <c r="I186" s="38">
        <v>552.79999999999984</v>
      </c>
      <c r="J186" s="38">
        <v>610.29999999999984</v>
      </c>
      <c r="K186" s="38">
        <v>627.94999999999993</v>
      </c>
      <c r="L186" s="38">
        <v>639.04999999999984</v>
      </c>
      <c r="M186" s="28">
        <v>616.85</v>
      </c>
      <c r="N186" s="28">
        <v>588.1</v>
      </c>
      <c r="O186" s="39">
        <v>2286000</v>
      </c>
      <c r="P186" s="40">
        <v>-0.12110726643598616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1107.3499999999999</v>
      </c>
      <c r="F187" s="37">
        <v>1109.6499999999999</v>
      </c>
      <c r="G187" s="38">
        <v>1100.7999999999997</v>
      </c>
      <c r="H187" s="38">
        <v>1094.2499999999998</v>
      </c>
      <c r="I187" s="38">
        <v>1085.3999999999996</v>
      </c>
      <c r="J187" s="38">
        <v>1116.1999999999998</v>
      </c>
      <c r="K187" s="38">
        <v>1125.0499999999997</v>
      </c>
      <c r="L187" s="38">
        <v>1131.5999999999999</v>
      </c>
      <c r="M187" s="28">
        <v>1118.5</v>
      </c>
      <c r="N187" s="28">
        <v>1103.0999999999999</v>
      </c>
      <c r="O187" s="39">
        <v>5236000</v>
      </c>
      <c r="P187" s="40">
        <v>-8.2851637764932567E-2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1162.5999999999999</v>
      </c>
      <c r="F188" s="37">
        <v>1169.7666666666667</v>
      </c>
      <c r="G188" s="38">
        <v>1149.8333333333333</v>
      </c>
      <c r="H188" s="38">
        <v>1137.0666666666666</v>
      </c>
      <c r="I188" s="38">
        <v>1117.1333333333332</v>
      </c>
      <c r="J188" s="38">
        <v>1182.5333333333333</v>
      </c>
      <c r="K188" s="38">
        <v>1202.4666666666667</v>
      </c>
      <c r="L188" s="38">
        <v>1215.2333333333333</v>
      </c>
      <c r="M188" s="28">
        <v>1189.7</v>
      </c>
      <c r="N188" s="28">
        <v>1157</v>
      </c>
      <c r="O188" s="39">
        <v>2904500</v>
      </c>
      <c r="P188" s="40">
        <v>-6.5175410363694883E-2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805.15</v>
      </c>
      <c r="F189" s="37">
        <v>807.7833333333333</v>
      </c>
      <c r="G189" s="38">
        <v>798.91666666666663</v>
      </c>
      <c r="H189" s="38">
        <v>792.68333333333328</v>
      </c>
      <c r="I189" s="38">
        <v>783.81666666666661</v>
      </c>
      <c r="J189" s="38">
        <v>814.01666666666665</v>
      </c>
      <c r="K189" s="38">
        <v>822.88333333333344</v>
      </c>
      <c r="L189" s="38">
        <v>829.11666666666667</v>
      </c>
      <c r="M189" s="28">
        <v>816.65</v>
      </c>
      <c r="N189" s="28">
        <v>801.55</v>
      </c>
      <c r="O189" s="39">
        <v>7085700</v>
      </c>
      <c r="P189" s="40">
        <v>-0.1372054794520548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461.9</v>
      </c>
      <c r="F190" s="37">
        <v>464.26666666666665</v>
      </c>
      <c r="G190" s="38">
        <v>457.93333333333328</v>
      </c>
      <c r="H190" s="38">
        <v>453.96666666666664</v>
      </c>
      <c r="I190" s="38">
        <v>447.63333333333327</v>
      </c>
      <c r="J190" s="38">
        <v>468.23333333333329</v>
      </c>
      <c r="K190" s="38">
        <v>474.56666666666666</v>
      </c>
      <c r="L190" s="38">
        <v>478.5333333333333</v>
      </c>
      <c r="M190" s="28">
        <v>470.6</v>
      </c>
      <c r="N190" s="28">
        <v>460.3</v>
      </c>
      <c r="O190" s="39">
        <v>55354125</v>
      </c>
      <c r="P190" s="40">
        <v>-8.1808726894530323E-2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230.5</v>
      </c>
      <c r="F191" s="37">
        <v>231.68333333333331</v>
      </c>
      <c r="G191" s="38">
        <v>228.81666666666661</v>
      </c>
      <c r="H191" s="38">
        <v>227.1333333333333</v>
      </c>
      <c r="I191" s="38">
        <v>224.26666666666659</v>
      </c>
      <c r="J191" s="38">
        <v>233.36666666666662</v>
      </c>
      <c r="K191" s="38">
        <v>236.23333333333335</v>
      </c>
      <c r="L191" s="38">
        <v>237.91666666666663</v>
      </c>
      <c r="M191" s="28">
        <v>234.55</v>
      </c>
      <c r="N191" s="28">
        <v>230</v>
      </c>
      <c r="O191" s="39">
        <v>86086125</v>
      </c>
      <c r="P191" s="40">
        <v>-5.7251626256652866E-2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106.6</v>
      </c>
      <c r="F192" s="37">
        <v>107.08333333333333</v>
      </c>
      <c r="G192" s="38">
        <v>105.66666666666666</v>
      </c>
      <c r="H192" s="38">
        <v>104.73333333333333</v>
      </c>
      <c r="I192" s="38">
        <v>103.31666666666666</v>
      </c>
      <c r="J192" s="38">
        <v>108.01666666666665</v>
      </c>
      <c r="K192" s="38">
        <v>109.43333333333331</v>
      </c>
      <c r="L192" s="38">
        <v>110.36666666666665</v>
      </c>
      <c r="M192" s="28">
        <v>108.5</v>
      </c>
      <c r="N192" s="28">
        <v>106.15</v>
      </c>
      <c r="O192" s="39">
        <v>213456250</v>
      </c>
      <c r="P192" s="40">
        <v>-0.10485135809510231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3236.5</v>
      </c>
      <c r="F193" s="37">
        <v>3254.75</v>
      </c>
      <c r="G193" s="38">
        <v>3211.55</v>
      </c>
      <c r="H193" s="38">
        <v>3186.6000000000004</v>
      </c>
      <c r="I193" s="38">
        <v>3143.4000000000005</v>
      </c>
      <c r="J193" s="38">
        <v>3279.7</v>
      </c>
      <c r="K193" s="38">
        <v>3322.8999999999996</v>
      </c>
      <c r="L193" s="38">
        <v>3347.8499999999995</v>
      </c>
      <c r="M193" s="28">
        <v>3297.95</v>
      </c>
      <c r="N193" s="28">
        <v>3229.8</v>
      </c>
      <c r="O193" s="39">
        <v>11376300</v>
      </c>
      <c r="P193" s="40">
        <v>-5.8985557595910468E-2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1075.8</v>
      </c>
      <c r="F194" s="37">
        <v>1080.3666666666666</v>
      </c>
      <c r="G194" s="38">
        <v>1066.1833333333332</v>
      </c>
      <c r="H194" s="38">
        <v>1056.5666666666666</v>
      </c>
      <c r="I194" s="38">
        <v>1042.3833333333332</v>
      </c>
      <c r="J194" s="38">
        <v>1089.9833333333331</v>
      </c>
      <c r="K194" s="38">
        <v>1104.1666666666665</v>
      </c>
      <c r="L194" s="38">
        <v>1113.7833333333331</v>
      </c>
      <c r="M194" s="28">
        <v>1094.55</v>
      </c>
      <c r="N194" s="28">
        <v>1070.75</v>
      </c>
      <c r="O194" s="39">
        <v>17427600</v>
      </c>
      <c r="P194" s="40">
        <v>-8.2680646791308737E-2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2474.8000000000002</v>
      </c>
      <c r="F195" s="37">
        <v>2486</v>
      </c>
      <c r="G195" s="38">
        <v>2454.25</v>
      </c>
      <c r="H195" s="38">
        <v>2433.6999999999998</v>
      </c>
      <c r="I195" s="38">
        <v>2401.9499999999998</v>
      </c>
      <c r="J195" s="38">
        <v>2506.5500000000002</v>
      </c>
      <c r="K195" s="38">
        <v>2538.3000000000002</v>
      </c>
      <c r="L195" s="38">
        <v>2558.8500000000004</v>
      </c>
      <c r="M195" s="28">
        <v>2517.75</v>
      </c>
      <c r="N195" s="28">
        <v>2465.4499999999998</v>
      </c>
      <c r="O195" s="39">
        <v>4467375</v>
      </c>
      <c r="P195" s="40">
        <v>-0.11846973508953677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1542.35</v>
      </c>
      <c r="F196" s="37">
        <v>1550.4166666666667</v>
      </c>
      <c r="G196" s="38">
        <v>1527.7833333333335</v>
      </c>
      <c r="H196" s="38">
        <v>1513.2166666666667</v>
      </c>
      <c r="I196" s="38">
        <v>1490.5833333333335</v>
      </c>
      <c r="J196" s="38">
        <v>1564.9833333333336</v>
      </c>
      <c r="K196" s="38">
        <v>1587.6166666666668</v>
      </c>
      <c r="L196" s="38">
        <v>1602.1833333333336</v>
      </c>
      <c r="M196" s="28">
        <v>1573.05</v>
      </c>
      <c r="N196" s="28">
        <v>1535.85</v>
      </c>
      <c r="O196" s="39">
        <v>1368000</v>
      </c>
      <c r="P196" s="40">
        <v>-9.7922848664688422E-2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575.54999999999995</v>
      </c>
      <c r="F197" s="37">
        <v>578.79999999999995</v>
      </c>
      <c r="G197" s="38">
        <v>570.79999999999995</v>
      </c>
      <c r="H197" s="38">
        <v>566.04999999999995</v>
      </c>
      <c r="I197" s="38">
        <v>558.04999999999995</v>
      </c>
      <c r="J197" s="38">
        <v>583.54999999999995</v>
      </c>
      <c r="K197" s="38">
        <v>591.54999999999995</v>
      </c>
      <c r="L197" s="38">
        <v>596.29999999999995</v>
      </c>
      <c r="M197" s="28">
        <v>586.79999999999995</v>
      </c>
      <c r="N197" s="28">
        <v>574.04999999999995</v>
      </c>
      <c r="O197" s="39">
        <v>2724000</v>
      </c>
      <c r="P197" s="40">
        <v>-0.10893032384690873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1364.95</v>
      </c>
      <c r="F198" s="37">
        <v>1363.5666666666666</v>
      </c>
      <c r="G198" s="38">
        <v>1346.6833333333332</v>
      </c>
      <c r="H198" s="38">
        <v>1328.4166666666665</v>
      </c>
      <c r="I198" s="38">
        <v>1311.5333333333331</v>
      </c>
      <c r="J198" s="38">
        <v>1381.8333333333333</v>
      </c>
      <c r="K198" s="38">
        <v>1398.7166666666665</v>
      </c>
      <c r="L198" s="38">
        <v>1416.9833333333333</v>
      </c>
      <c r="M198" s="28">
        <v>1380.45</v>
      </c>
      <c r="N198" s="28">
        <v>1345.3</v>
      </c>
      <c r="O198" s="39">
        <v>4562425</v>
      </c>
      <c r="P198" s="40">
        <v>-0.14311002178649238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946.8</v>
      </c>
      <c r="F199" s="37">
        <v>953.95000000000016</v>
      </c>
      <c r="G199" s="38">
        <v>936.3000000000003</v>
      </c>
      <c r="H199" s="38">
        <v>925.80000000000018</v>
      </c>
      <c r="I199" s="38">
        <v>908.15000000000032</v>
      </c>
      <c r="J199" s="38">
        <v>964.45000000000027</v>
      </c>
      <c r="K199" s="38">
        <v>982.10000000000014</v>
      </c>
      <c r="L199" s="38">
        <v>992.60000000000025</v>
      </c>
      <c r="M199" s="28">
        <v>971.6</v>
      </c>
      <c r="N199" s="28">
        <v>943.45</v>
      </c>
      <c r="O199" s="39">
        <v>6805400</v>
      </c>
      <c r="P199" s="40">
        <v>-0.28984660336011686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1624.75</v>
      </c>
      <c r="F200" s="37">
        <v>1630.6499999999999</v>
      </c>
      <c r="G200" s="38">
        <v>1614.2999999999997</v>
      </c>
      <c r="H200" s="38">
        <v>1603.85</v>
      </c>
      <c r="I200" s="38">
        <v>1587.4999999999998</v>
      </c>
      <c r="J200" s="38">
        <v>1641.0999999999997</v>
      </c>
      <c r="K200" s="38">
        <v>1657.4499999999996</v>
      </c>
      <c r="L200" s="38">
        <v>1667.8999999999996</v>
      </c>
      <c r="M200" s="28">
        <v>1647</v>
      </c>
      <c r="N200" s="28">
        <v>1620.2</v>
      </c>
      <c r="O200" s="39">
        <v>1111600</v>
      </c>
      <c r="P200" s="40">
        <v>-0.1169367651731808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6520</v>
      </c>
      <c r="F201" s="37">
        <v>6542.4833333333336</v>
      </c>
      <c r="G201" s="38">
        <v>6479.0666666666675</v>
      </c>
      <c r="H201" s="38">
        <v>6438.1333333333341</v>
      </c>
      <c r="I201" s="38">
        <v>6374.7166666666681</v>
      </c>
      <c r="J201" s="38">
        <v>6583.416666666667</v>
      </c>
      <c r="K201" s="38">
        <v>6646.833333333333</v>
      </c>
      <c r="L201" s="38">
        <v>6687.7666666666664</v>
      </c>
      <c r="M201" s="28">
        <v>6605.9</v>
      </c>
      <c r="N201" s="28">
        <v>6501.55</v>
      </c>
      <c r="O201" s="39">
        <v>1965400</v>
      </c>
      <c r="P201" s="40">
        <v>-2.2966792602903161E-2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767.9</v>
      </c>
      <c r="F202" s="37">
        <v>771.48333333333323</v>
      </c>
      <c r="G202" s="38">
        <v>760.31666666666649</v>
      </c>
      <c r="H202" s="38">
        <v>752.73333333333323</v>
      </c>
      <c r="I202" s="38">
        <v>741.56666666666649</v>
      </c>
      <c r="J202" s="38">
        <v>779.06666666666649</v>
      </c>
      <c r="K202" s="38">
        <v>790.23333333333323</v>
      </c>
      <c r="L202" s="38">
        <v>797.81666666666649</v>
      </c>
      <c r="M202" s="28">
        <v>782.65</v>
      </c>
      <c r="N202" s="28">
        <v>763.9</v>
      </c>
      <c r="O202" s="39">
        <v>19600100</v>
      </c>
      <c r="P202" s="40">
        <v>-1.0955129887168721E-2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266.60000000000002</v>
      </c>
      <c r="F203" s="37">
        <v>268.56666666666666</v>
      </c>
      <c r="G203" s="38">
        <v>263.7833333333333</v>
      </c>
      <c r="H203" s="38">
        <v>260.96666666666664</v>
      </c>
      <c r="I203" s="38">
        <v>256.18333333333328</v>
      </c>
      <c r="J203" s="38">
        <v>271.38333333333333</v>
      </c>
      <c r="K203" s="38">
        <v>276.16666666666674</v>
      </c>
      <c r="L203" s="38">
        <v>278.98333333333335</v>
      </c>
      <c r="M203" s="28">
        <v>273.35000000000002</v>
      </c>
      <c r="N203" s="28">
        <v>265.75</v>
      </c>
      <c r="O203" s="39">
        <v>38054050</v>
      </c>
      <c r="P203" s="40">
        <v>-7.574445657493506E-2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999.05</v>
      </c>
      <c r="F204" s="37">
        <v>1003.5166666666665</v>
      </c>
      <c r="G204" s="38">
        <v>991.3833333333331</v>
      </c>
      <c r="H204" s="38">
        <v>983.71666666666658</v>
      </c>
      <c r="I204" s="38">
        <v>971.58333333333314</v>
      </c>
      <c r="J204" s="38">
        <v>1011.1833333333331</v>
      </c>
      <c r="K204" s="38">
        <v>1023.3166666666665</v>
      </c>
      <c r="L204" s="38">
        <v>1030.9833333333331</v>
      </c>
      <c r="M204" s="28">
        <v>1015.65</v>
      </c>
      <c r="N204" s="28">
        <v>995.85</v>
      </c>
      <c r="O204" s="39">
        <v>3081500</v>
      </c>
      <c r="P204" s="40">
        <v>-0.15644675609088421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1851.25</v>
      </c>
      <c r="F205" s="37">
        <v>1848.25</v>
      </c>
      <c r="G205" s="38">
        <v>1819.85</v>
      </c>
      <c r="H205" s="38">
        <v>1788.4499999999998</v>
      </c>
      <c r="I205" s="38">
        <v>1760.0499999999997</v>
      </c>
      <c r="J205" s="38">
        <v>1879.65</v>
      </c>
      <c r="K205" s="38">
        <v>1908.0500000000002</v>
      </c>
      <c r="L205" s="38">
        <v>1939.4500000000003</v>
      </c>
      <c r="M205" s="28">
        <v>1876.65</v>
      </c>
      <c r="N205" s="28">
        <v>1816.85</v>
      </c>
      <c r="O205" s="39">
        <v>692650</v>
      </c>
      <c r="P205" s="40">
        <v>-0.11493738819320215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417.3</v>
      </c>
      <c r="F206" s="37">
        <v>418.68333333333339</v>
      </c>
      <c r="G206" s="38">
        <v>414.96666666666681</v>
      </c>
      <c r="H206" s="38">
        <v>412.63333333333344</v>
      </c>
      <c r="I206" s="38">
        <v>408.91666666666686</v>
      </c>
      <c r="J206" s="38">
        <v>421.01666666666677</v>
      </c>
      <c r="K206" s="38">
        <v>424.73333333333335</v>
      </c>
      <c r="L206" s="38">
        <v>427.06666666666672</v>
      </c>
      <c r="M206" s="28">
        <v>422.4</v>
      </c>
      <c r="N206" s="28">
        <v>416.35</v>
      </c>
      <c r="O206" s="39">
        <v>39804000</v>
      </c>
      <c r="P206" s="40">
        <v>-3.9246922519913109E-2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261.5</v>
      </c>
      <c r="F207" s="37">
        <v>263.26666666666665</v>
      </c>
      <c r="G207" s="38">
        <v>258.5333333333333</v>
      </c>
      <c r="H207" s="38">
        <v>255.56666666666666</v>
      </c>
      <c r="I207" s="38">
        <v>250.83333333333331</v>
      </c>
      <c r="J207" s="38">
        <v>266.23333333333329</v>
      </c>
      <c r="K207" s="38">
        <v>270.96666666666664</v>
      </c>
      <c r="L207" s="38">
        <v>273.93333333333328</v>
      </c>
      <c r="M207" s="28">
        <v>268</v>
      </c>
      <c r="N207" s="28">
        <v>260.3</v>
      </c>
      <c r="O207" s="39">
        <v>87600000</v>
      </c>
      <c r="P207" s="40">
        <v>-3.9600052624654651E-2</v>
      </c>
    </row>
    <row r="208" spans="1:16" ht="12.75" customHeight="1">
      <c r="A208" s="28">
        <v>198</v>
      </c>
      <c r="B208" s="29" t="s">
        <v>47</v>
      </c>
      <c r="C208" s="30" t="s">
        <v>826</v>
      </c>
      <c r="D208" s="31">
        <v>44833</v>
      </c>
      <c r="E208" s="37">
        <v>387.75</v>
      </c>
      <c r="F208" s="37">
        <v>390.84999999999997</v>
      </c>
      <c r="G208" s="38">
        <v>383.19999999999993</v>
      </c>
      <c r="H208" s="38">
        <v>378.65</v>
      </c>
      <c r="I208" s="38">
        <v>370.99999999999994</v>
      </c>
      <c r="J208" s="38">
        <v>395.39999999999992</v>
      </c>
      <c r="K208" s="38">
        <v>403.0499999999999</v>
      </c>
      <c r="L208" s="38">
        <v>407.59999999999991</v>
      </c>
      <c r="M208" s="28">
        <v>398.5</v>
      </c>
      <c r="N208" s="28">
        <v>386.3</v>
      </c>
      <c r="O208" s="39">
        <v>12479400</v>
      </c>
      <c r="P208" s="40">
        <v>-8.6681596627585303E-2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3"/>
      <c r="C211" s="252"/>
      <c r="D211" s="274"/>
      <c r="E211" s="253"/>
      <c r="F211" s="253"/>
      <c r="G211" s="275"/>
      <c r="H211" s="275"/>
      <c r="I211" s="275"/>
      <c r="J211" s="275"/>
      <c r="K211" s="275"/>
      <c r="L211" s="275"/>
      <c r="M211" s="252"/>
      <c r="N211" s="252"/>
      <c r="O211" s="276"/>
      <c r="P211" s="277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52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2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4" t="s">
        <v>16</v>
      </c>
      <c r="B8" s="486"/>
      <c r="C8" s="490" t="s">
        <v>20</v>
      </c>
      <c r="D8" s="490" t="s">
        <v>21</v>
      </c>
      <c r="E8" s="481" t="s">
        <v>22</v>
      </c>
      <c r="F8" s="482"/>
      <c r="G8" s="483"/>
      <c r="H8" s="481" t="s">
        <v>23</v>
      </c>
      <c r="I8" s="482"/>
      <c r="J8" s="483"/>
      <c r="K8" s="23"/>
      <c r="L8" s="50"/>
      <c r="M8" s="50"/>
      <c r="N8" s="1"/>
      <c r="O8" s="1"/>
    </row>
    <row r="9" spans="1:15" ht="36" customHeight="1">
      <c r="A9" s="488"/>
      <c r="B9" s="489"/>
      <c r="C9" s="489"/>
      <c r="D9" s="4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17522.45</v>
      </c>
      <c r="D10" s="32">
        <v>17578.8</v>
      </c>
      <c r="E10" s="32">
        <v>17431.099999999999</v>
      </c>
      <c r="F10" s="32">
        <v>17339.75</v>
      </c>
      <c r="G10" s="32">
        <v>17192.05</v>
      </c>
      <c r="H10" s="32">
        <v>17670.149999999998</v>
      </c>
      <c r="I10" s="32">
        <v>17817.850000000002</v>
      </c>
      <c r="J10" s="32">
        <v>17909.199999999997</v>
      </c>
      <c r="K10" s="34">
        <v>17726.5</v>
      </c>
      <c r="L10" s="34">
        <v>17487.45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38950.75</v>
      </c>
      <c r="D11" s="37">
        <v>39075.4</v>
      </c>
      <c r="E11" s="37">
        <v>38679.050000000003</v>
      </c>
      <c r="F11" s="37">
        <v>38407.35</v>
      </c>
      <c r="G11" s="37">
        <v>38011</v>
      </c>
      <c r="H11" s="37">
        <v>39347.100000000006</v>
      </c>
      <c r="I11" s="37">
        <v>39743.449999999997</v>
      </c>
      <c r="J11" s="37">
        <v>40015.150000000009</v>
      </c>
      <c r="K11" s="28">
        <v>39471.75</v>
      </c>
      <c r="L11" s="28">
        <v>38803.699999999997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2653.4</v>
      </c>
      <c r="D12" s="37">
        <v>2660.25</v>
      </c>
      <c r="E12" s="37">
        <v>2641</v>
      </c>
      <c r="F12" s="37">
        <v>2628.6</v>
      </c>
      <c r="G12" s="37">
        <v>2609.35</v>
      </c>
      <c r="H12" s="37">
        <v>2672.65</v>
      </c>
      <c r="I12" s="37">
        <v>2691.9</v>
      </c>
      <c r="J12" s="37">
        <v>2704.3</v>
      </c>
      <c r="K12" s="28">
        <v>2679.5</v>
      </c>
      <c r="L12" s="28">
        <v>2647.85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5060.8999999999996</v>
      </c>
      <c r="D13" s="37">
        <v>5074.8166666666666</v>
      </c>
      <c r="E13" s="37">
        <v>5036.833333333333</v>
      </c>
      <c r="F13" s="37">
        <v>5012.7666666666664</v>
      </c>
      <c r="G13" s="37">
        <v>4974.7833333333328</v>
      </c>
      <c r="H13" s="37">
        <v>5098.8833333333332</v>
      </c>
      <c r="I13" s="37">
        <v>5136.8666666666668</v>
      </c>
      <c r="J13" s="37">
        <v>5160.9333333333334</v>
      </c>
      <c r="K13" s="28">
        <v>5112.8</v>
      </c>
      <c r="L13" s="28">
        <v>5050.75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28608.65</v>
      </c>
      <c r="D14" s="37">
        <v>28750.733333333334</v>
      </c>
      <c r="E14" s="37">
        <v>28419.716666666667</v>
      </c>
      <c r="F14" s="37">
        <v>28230.783333333333</v>
      </c>
      <c r="G14" s="37">
        <v>27899.766666666666</v>
      </c>
      <c r="H14" s="37">
        <v>28939.666666666668</v>
      </c>
      <c r="I14" s="37">
        <v>29270.683333333338</v>
      </c>
      <c r="J14" s="37">
        <v>29459.616666666669</v>
      </c>
      <c r="K14" s="28">
        <v>29081.75</v>
      </c>
      <c r="L14" s="28">
        <v>28561.8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4157.8999999999996</v>
      </c>
      <c r="D15" s="37">
        <v>4167.0333333333328</v>
      </c>
      <c r="E15" s="37">
        <v>4141.1166666666659</v>
      </c>
      <c r="F15" s="37">
        <v>4124.333333333333</v>
      </c>
      <c r="G15" s="37">
        <v>4098.4166666666661</v>
      </c>
      <c r="H15" s="37">
        <v>4183.8166666666657</v>
      </c>
      <c r="I15" s="37">
        <v>4209.7333333333336</v>
      </c>
      <c r="J15" s="37">
        <v>4226.5166666666655</v>
      </c>
      <c r="K15" s="28">
        <v>4192.95</v>
      </c>
      <c r="L15" s="28">
        <v>4150.25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8431.7000000000007</v>
      </c>
      <c r="D16" s="37">
        <v>8452.7166666666672</v>
      </c>
      <c r="E16" s="37">
        <v>8397.133333333335</v>
      </c>
      <c r="F16" s="37">
        <v>8362.5666666666675</v>
      </c>
      <c r="G16" s="37">
        <v>8306.9833333333354</v>
      </c>
      <c r="H16" s="37">
        <v>8487.2833333333347</v>
      </c>
      <c r="I16" s="37">
        <v>8542.8666666666668</v>
      </c>
      <c r="J16" s="37">
        <v>8577.4333333333343</v>
      </c>
      <c r="K16" s="28">
        <v>8508.2999999999993</v>
      </c>
      <c r="L16" s="28">
        <v>8418.15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3144.4</v>
      </c>
      <c r="D17" s="37">
        <v>3119.7999999999997</v>
      </c>
      <c r="E17" s="37">
        <v>3065.5999999999995</v>
      </c>
      <c r="F17" s="37">
        <v>2986.7999999999997</v>
      </c>
      <c r="G17" s="37">
        <v>2932.5999999999995</v>
      </c>
      <c r="H17" s="37">
        <v>3198.5999999999995</v>
      </c>
      <c r="I17" s="37">
        <v>3252.7999999999993</v>
      </c>
      <c r="J17" s="37">
        <v>3331.5999999999995</v>
      </c>
      <c r="K17" s="28">
        <v>3174</v>
      </c>
      <c r="L17" s="28">
        <v>3041</v>
      </c>
      <c r="M17" s="28">
        <v>8.1037999999999997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2284.1999999999998</v>
      </c>
      <c r="D18" s="37">
        <v>2291.4500000000003</v>
      </c>
      <c r="E18" s="37">
        <v>2273.9000000000005</v>
      </c>
      <c r="F18" s="37">
        <v>2263.6000000000004</v>
      </c>
      <c r="G18" s="37">
        <v>2246.0500000000006</v>
      </c>
      <c r="H18" s="37">
        <v>2301.7500000000005</v>
      </c>
      <c r="I18" s="37">
        <v>2319.3000000000006</v>
      </c>
      <c r="J18" s="37">
        <v>2329.6000000000004</v>
      </c>
      <c r="K18" s="28">
        <v>2309</v>
      </c>
      <c r="L18" s="28">
        <v>2281.15</v>
      </c>
      <c r="M18" s="28">
        <v>3.0603400000000001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648.5</v>
      </c>
      <c r="D19" s="37">
        <v>653.83333333333337</v>
      </c>
      <c r="E19" s="37">
        <v>639.66666666666674</v>
      </c>
      <c r="F19" s="37">
        <v>630.83333333333337</v>
      </c>
      <c r="G19" s="37">
        <v>616.66666666666674</v>
      </c>
      <c r="H19" s="37">
        <v>662.66666666666674</v>
      </c>
      <c r="I19" s="37">
        <v>676.83333333333348</v>
      </c>
      <c r="J19" s="37">
        <v>685.66666666666674</v>
      </c>
      <c r="K19" s="28">
        <v>668</v>
      </c>
      <c r="L19" s="28">
        <v>645</v>
      </c>
      <c r="M19" s="28">
        <v>36.402900000000002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18824.5</v>
      </c>
      <c r="D20" s="37">
        <v>18908.75</v>
      </c>
      <c r="E20" s="37">
        <v>18697.5</v>
      </c>
      <c r="F20" s="37">
        <v>18570.5</v>
      </c>
      <c r="G20" s="37">
        <v>18359.25</v>
      </c>
      <c r="H20" s="37">
        <v>19035.75</v>
      </c>
      <c r="I20" s="37">
        <v>19247</v>
      </c>
      <c r="J20" s="37">
        <v>19374</v>
      </c>
      <c r="K20" s="28">
        <v>19120</v>
      </c>
      <c r="L20" s="28">
        <v>18781.75</v>
      </c>
      <c r="M20" s="28">
        <v>0.1057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3066.35</v>
      </c>
      <c r="D21" s="37">
        <v>3099.9499999999994</v>
      </c>
      <c r="E21" s="37">
        <v>3022.0999999999985</v>
      </c>
      <c r="F21" s="37">
        <v>2977.849999999999</v>
      </c>
      <c r="G21" s="37">
        <v>2899.9999999999982</v>
      </c>
      <c r="H21" s="37">
        <v>3144.1999999999989</v>
      </c>
      <c r="I21" s="37">
        <v>3222.05</v>
      </c>
      <c r="J21" s="37">
        <v>3266.2999999999993</v>
      </c>
      <c r="K21" s="28">
        <v>3177.8</v>
      </c>
      <c r="L21" s="28">
        <v>3055.7</v>
      </c>
      <c r="M21" s="28">
        <v>31.194939999999999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2368.3000000000002</v>
      </c>
      <c r="D22" s="37">
        <v>2372.6166666666668</v>
      </c>
      <c r="E22" s="37">
        <v>2312.2833333333338</v>
      </c>
      <c r="F22" s="37">
        <v>2256.2666666666669</v>
      </c>
      <c r="G22" s="37">
        <v>2195.9333333333338</v>
      </c>
      <c r="H22" s="37">
        <v>2428.6333333333337</v>
      </c>
      <c r="I22" s="37">
        <v>2488.9666666666667</v>
      </c>
      <c r="J22" s="37">
        <v>2544.9833333333336</v>
      </c>
      <c r="K22" s="28">
        <v>2432.9499999999998</v>
      </c>
      <c r="L22" s="28">
        <v>2316.6</v>
      </c>
      <c r="M22" s="28">
        <v>26.09271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816</v>
      </c>
      <c r="D23" s="37">
        <v>823.54999999999984</v>
      </c>
      <c r="E23" s="37">
        <v>804.74999999999966</v>
      </c>
      <c r="F23" s="37">
        <v>793.49999999999977</v>
      </c>
      <c r="G23" s="37">
        <v>774.69999999999959</v>
      </c>
      <c r="H23" s="37">
        <v>834.79999999999973</v>
      </c>
      <c r="I23" s="37">
        <v>853.59999999999991</v>
      </c>
      <c r="J23" s="37">
        <v>864.8499999999998</v>
      </c>
      <c r="K23" s="28">
        <v>842.35</v>
      </c>
      <c r="L23" s="28">
        <v>812.3</v>
      </c>
      <c r="M23" s="28">
        <v>62.87921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3365.2</v>
      </c>
      <c r="D24" s="37">
        <v>3381.7333333333336</v>
      </c>
      <c r="E24" s="37">
        <v>3323.4666666666672</v>
      </c>
      <c r="F24" s="37">
        <v>3281.7333333333336</v>
      </c>
      <c r="G24" s="37">
        <v>3223.4666666666672</v>
      </c>
      <c r="H24" s="37">
        <v>3423.4666666666672</v>
      </c>
      <c r="I24" s="37">
        <v>3481.7333333333336</v>
      </c>
      <c r="J24" s="37">
        <v>3523.4666666666672</v>
      </c>
      <c r="K24" s="28">
        <v>3440</v>
      </c>
      <c r="L24" s="28">
        <v>3340</v>
      </c>
      <c r="M24" s="28">
        <v>1.8549100000000001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3715.8</v>
      </c>
      <c r="D25" s="37">
        <v>3723.2333333333336</v>
      </c>
      <c r="E25" s="37">
        <v>3661.5666666666671</v>
      </c>
      <c r="F25" s="37">
        <v>3607.3333333333335</v>
      </c>
      <c r="G25" s="37">
        <v>3545.666666666667</v>
      </c>
      <c r="H25" s="37">
        <v>3777.4666666666672</v>
      </c>
      <c r="I25" s="37">
        <v>3839.1333333333332</v>
      </c>
      <c r="J25" s="37">
        <v>3893.3666666666672</v>
      </c>
      <c r="K25" s="28">
        <v>3784.9</v>
      </c>
      <c r="L25" s="28">
        <v>3669</v>
      </c>
      <c r="M25" s="28">
        <v>5.01051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114.85</v>
      </c>
      <c r="D26" s="37">
        <v>114.25</v>
      </c>
      <c r="E26" s="37">
        <v>111.75</v>
      </c>
      <c r="F26" s="37">
        <v>108.65</v>
      </c>
      <c r="G26" s="37">
        <v>106.15</v>
      </c>
      <c r="H26" s="37">
        <v>117.35</v>
      </c>
      <c r="I26" s="37">
        <v>119.85</v>
      </c>
      <c r="J26" s="37">
        <v>122.94999999999999</v>
      </c>
      <c r="K26" s="28">
        <v>116.75</v>
      </c>
      <c r="L26" s="28">
        <v>111.15</v>
      </c>
      <c r="M26" s="28">
        <v>80.386930000000007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298.55</v>
      </c>
      <c r="D27" s="37">
        <v>297.58333333333331</v>
      </c>
      <c r="E27" s="37">
        <v>293.16666666666663</v>
      </c>
      <c r="F27" s="37">
        <v>287.7833333333333</v>
      </c>
      <c r="G27" s="37">
        <v>283.36666666666662</v>
      </c>
      <c r="H27" s="37">
        <v>302.96666666666664</v>
      </c>
      <c r="I27" s="37">
        <v>307.38333333333327</v>
      </c>
      <c r="J27" s="37">
        <v>312.76666666666665</v>
      </c>
      <c r="K27" s="28">
        <v>302</v>
      </c>
      <c r="L27" s="28">
        <v>292.2</v>
      </c>
      <c r="M27" s="28">
        <v>35.649859999999997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653.6</v>
      </c>
      <c r="D28" s="37">
        <v>656.01666666666665</v>
      </c>
      <c r="E28" s="37">
        <v>648.2833333333333</v>
      </c>
      <c r="F28" s="37">
        <v>642.9666666666667</v>
      </c>
      <c r="G28" s="37">
        <v>635.23333333333335</v>
      </c>
      <c r="H28" s="37">
        <v>661.33333333333326</v>
      </c>
      <c r="I28" s="37">
        <v>669.06666666666661</v>
      </c>
      <c r="J28" s="37">
        <v>674.38333333333321</v>
      </c>
      <c r="K28" s="28">
        <v>663.75</v>
      </c>
      <c r="L28" s="28">
        <v>650.70000000000005</v>
      </c>
      <c r="M28" s="28">
        <v>0.69128999999999996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2920.55</v>
      </c>
      <c r="D29" s="37">
        <v>2923.5666666666671</v>
      </c>
      <c r="E29" s="37">
        <v>2894.3833333333341</v>
      </c>
      <c r="F29" s="37">
        <v>2868.2166666666672</v>
      </c>
      <c r="G29" s="37">
        <v>2839.0333333333342</v>
      </c>
      <c r="H29" s="37">
        <v>2949.733333333334</v>
      </c>
      <c r="I29" s="37">
        <v>2978.9166666666674</v>
      </c>
      <c r="J29" s="37">
        <v>3005.0833333333339</v>
      </c>
      <c r="K29" s="28">
        <v>2952.75</v>
      </c>
      <c r="L29" s="28">
        <v>2897.4</v>
      </c>
      <c r="M29" s="28">
        <v>2.8732099999999998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397.15</v>
      </c>
      <c r="D30" s="37">
        <v>400.45</v>
      </c>
      <c r="E30" s="37">
        <v>392.59999999999997</v>
      </c>
      <c r="F30" s="37">
        <v>388.04999999999995</v>
      </c>
      <c r="G30" s="37">
        <v>380.19999999999993</v>
      </c>
      <c r="H30" s="37">
        <v>405</v>
      </c>
      <c r="I30" s="37">
        <v>412.85</v>
      </c>
      <c r="J30" s="37">
        <v>417.40000000000003</v>
      </c>
      <c r="K30" s="28">
        <v>408.3</v>
      </c>
      <c r="L30" s="28">
        <v>395.9</v>
      </c>
      <c r="M30" s="28">
        <v>112.74377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4168.8</v>
      </c>
      <c r="D31" s="37">
        <v>4188.4500000000007</v>
      </c>
      <c r="E31" s="37">
        <v>4137.0500000000011</v>
      </c>
      <c r="F31" s="37">
        <v>4105.3</v>
      </c>
      <c r="G31" s="37">
        <v>4053.9000000000005</v>
      </c>
      <c r="H31" s="37">
        <v>4220.2000000000016</v>
      </c>
      <c r="I31" s="37">
        <v>4271.6000000000013</v>
      </c>
      <c r="J31" s="37">
        <v>4303.3500000000022</v>
      </c>
      <c r="K31" s="28">
        <v>4239.8500000000004</v>
      </c>
      <c r="L31" s="28">
        <v>4156.7</v>
      </c>
      <c r="M31" s="28">
        <v>4.1479499999999998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246.65</v>
      </c>
      <c r="D32" s="37">
        <v>248.56666666666669</v>
      </c>
      <c r="E32" s="37">
        <v>244.23333333333338</v>
      </c>
      <c r="F32" s="37">
        <v>241.81666666666669</v>
      </c>
      <c r="G32" s="37">
        <v>237.48333333333338</v>
      </c>
      <c r="H32" s="37">
        <v>250.98333333333338</v>
      </c>
      <c r="I32" s="37">
        <v>255.31666666666669</v>
      </c>
      <c r="J32" s="37">
        <v>257.73333333333335</v>
      </c>
      <c r="K32" s="28">
        <v>252.9</v>
      </c>
      <c r="L32" s="28">
        <v>246.15</v>
      </c>
      <c r="M32" s="28">
        <v>18.116250000000001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147.55000000000001</v>
      </c>
      <c r="D33" s="37">
        <v>148.56666666666666</v>
      </c>
      <c r="E33" s="37">
        <v>146.28333333333333</v>
      </c>
      <c r="F33" s="37">
        <v>145.01666666666668</v>
      </c>
      <c r="G33" s="37">
        <v>142.73333333333335</v>
      </c>
      <c r="H33" s="37">
        <v>149.83333333333331</v>
      </c>
      <c r="I33" s="37">
        <v>152.11666666666662</v>
      </c>
      <c r="J33" s="37">
        <v>153.3833333333333</v>
      </c>
      <c r="K33" s="28">
        <v>150.85</v>
      </c>
      <c r="L33" s="28">
        <v>147.30000000000001</v>
      </c>
      <c r="M33" s="28">
        <v>92.785070000000005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3362.5</v>
      </c>
      <c r="D34" s="37">
        <v>3372.9499999999994</v>
      </c>
      <c r="E34" s="37">
        <v>3340.7499999999986</v>
      </c>
      <c r="F34" s="37">
        <v>3318.9999999999991</v>
      </c>
      <c r="G34" s="37">
        <v>3286.7999999999984</v>
      </c>
      <c r="H34" s="37">
        <v>3394.6999999999989</v>
      </c>
      <c r="I34" s="37">
        <v>3426.8999999999996</v>
      </c>
      <c r="J34" s="37">
        <v>3448.6499999999992</v>
      </c>
      <c r="K34" s="28">
        <v>3405.15</v>
      </c>
      <c r="L34" s="28">
        <v>3351.2</v>
      </c>
      <c r="M34" s="28">
        <v>6.1539200000000003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2095.65</v>
      </c>
      <c r="D35" s="37">
        <v>2108.8833333333332</v>
      </c>
      <c r="E35" s="37">
        <v>2067.7666666666664</v>
      </c>
      <c r="F35" s="37">
        <v>2039.8833333333332</v>
      </c>
      <c r="G35" s="37">
        <v>1998.7666666666664</v>
      </c>
      <c r="H35" s="37">
        <v>2136.7666666666664</v>
      </c>
      <c r="I35" s="37">
        <v>2177.8833333333332</v>
      </c>
      <c r="J35" s="37">
        <v>2205.7666666666664</v>
      </c>
      <c r="K35" s="28">
        <v>2150</v>
      </c>
      <c r="L35" s="28">
        <v>2081</v>
      </c>
      <c r="M35" s="28">
        <v>2.8233100000000002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554.95000000000005</v>
      </c>
      <c r="D36" s="37">
        <v>557.66666666666663</v>
      </c>
      <c r="E36" s="37">
        <v>550.7833333333333</v>
      </c>
      <c r="F36" s="37">
        <v>546.61666666666667</v>
      </c>
      <c r="G36" s="37">
        <v>539.73333333333335</v>
      </c>
      <c r="H36" s="37">
        <v>561.83333333333326</v>
      </c>
      <c r="I36" s="37">
        <v>568.7166666666667</v>
      </c>
      <c r="J36" s="37">
        <v>572.88333333333321</v>
      </c>
      <c r="K36" s="28">
        <v>564.54999999999995</v>
      </c>
      <c r="L36" s="28">
        <v>553.5</v>
      </c>
      <c r="M36" s="28">
        <v>10.75944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4341.25</v>
      </c>
      <c r="D37" s="37">
        <v>4349.0999999999995</v>
      </c>
      <c r="E37" s="37">
        <v>4304.1999999999989</v>
      </c>
      <c r="F37" s="37">
        <v>4267.1499999999996</v>
      </c>
      <c r="G37" s="37">
        <v>4222.2499999999991</v>
      </c>
      <c r="H37" s="37">
        <v>4386.1499999999987</v>
      </c>
      <c r="I37" s="37">
        <v>4431.0499999999984</v>
      </c>
      <c r="J37" s="37">
        <v>4468.0999999999985</v>
      </c>
      <c r="K37" s="28">
        <v>4394</v>
      </c>
      <c r="L37" s="28">
        <v>4312.05</v>
      </c>
      <c r="M37" s="28">
        <v>2.46543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743.35</v>
      </c>
      <c r="D38" s="37">
        <v>747.31666666666661</v>
      </c>
      <c r="E38" s="37">
        <v>736.03333333333319</v>
      </c>
      <c r="F38" s="37">
        <v>728.71666666666658</v>
      </c>
      <c r="G38" s="37">
        <v>717.43333333333317</v>
      </c>
      <c r="H38" s="37">
        <v>754.63333333333321</v>
      </c>
      <c r="I38" s="37">
        <v>765.91666666666652</v>
      </c>
      <c r="J38" s="37">
        <v>773.23333333333323</v>
      </c>
      <c r="K38" s="28">
        <v>758.6</v>
      </c>
      <c r="L38" s="28">
        <v>740</v>
      </c>
      <c r="M38" s="28">
        <v>63.2089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4062.95</v>
      </c>
      <c r="D39" s="37">
        <v>4069.9</v>
      </c>
      <c r="E39" s="37">
        <v>4044.15</v>
      </c>
      <c r="F39" s="37">
        <v>4025.35</v>
      </c>
      <c r="G39" s="37">
        <v>3999.6</v>
      </c>
      <c r="H39" s="37">
        <v>4088.7000000000003</v>
      </c>
      <c r="I39" s="37">
        <v>4114.4500000000007</v>
      </c>
      <c r="J39" s="37">
        <v>4133.25</v>
      </c>
      <c r="K39" s="28">
        <v>4095.65</v>
      </c>
      <c r="L39" s="28">
        <v>4051.1</v>
      </c>
      <c r="M39" s="28">
        <v>3.7469299999999999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7047.15</v>
      </c>
      <c r="D40" s="37">
        <v>7103.75</v>
      </c>
      <c r="E40" s="37">
        <v>6968.5</v>
      </c>
      <c r="F40" s="37">
        <v>6889.85</v>
      </c>
      <c r="G40" s="37">
        <v>6754.6</v>
      </c>
      <c r="H40" s="37">
        <v>7182.4</v>
      </c>
      <c r="I40" s="37">
        <v>7317.65</v>
      </c>
      <c r="J40" s="37">
        <v>7396.2999999999993</v>
      </c>
      <c r="K40" s="28">
        <v>7239</v>
      </c>
      <c r="L40" s="28">
        <v>7025.1</v>
      </c>
      <c r="M40" s="28">
        <v>13.542960000000001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16246.3</v>
      </c>
      <c r="D41" s="37">
        <v>16347.1</v>
      </c>
      <c r="E41" s="37">
        <v>16099.2</v>
      </c>
      <c r="F41" s="37">
        <v>15952.1</v>
      </c>
      <c r="G41" s="37">
        <v>15704.2</v>
      </c>
      <c r="H41" s="37">
        <v>16494.2</v>
      </c>
      <c r="I41" s="37">
        <v>16742.099999999999</v>
      </c>
      <c r="J41" s="37">
        <v>16889.2</v>
      </c>
      <c r="K41" s="28">
        <v>16595</v>
      </c>
      <c r="L41" s="28">
        <v>16200</v>
      </c>
      <c r="M41" s="28">
        <v>3.6931500000000002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5406.8</v>
      </c>
      <c r="D42" s="37">
        <v>5423.8833333333341</v>
      </c>
      <c r="E42" s="37">
        <v>5372.9166666666679</v>
      </c>
      <c r="F42" s="37">
        <v>5339.0333333333338</v>
      </c>
      <c r="G42" s="37">
        <v>5288.0666666666675</v>
      </c>
      <c r="H42" s="37">
        <v>5457.7666666666682</v>
      </c>
      <c r="I42" s="37">
        <v>5508.7333333333336</v>
      </c>
      <c r="J42" s="37">
        <v>5542.6166666666686</v>
      </c>
      <c r="K42" s="28">
        <v>5474.85</v>
      </c>
      <c r="L42" s="28">
        <v>5390</v>
      </c>
      <c r="M42" s="28">
        <v>0.29321999999999998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2072.3000000000002</v>
      </c>
      <c r="D43" s="37">
        <v>2087.0499999999997</v>
      </c>
      <c r="E43" s="37">
        <v>2041.4999999999995</v>
      </c>
      <c r="F43" s="37">
        <v>2010.6999999999998</v>
      </c>
      <c r="G43" s="37">
        <v>1965.1499999999996</v>
      </c>
      <c r="H43" s="37">
        <v>2117.8499999999995</v>
      </c>
      <c r="I43" s="37">
        <v>2163.3999999999996</v>
      </c>
      <c r="J43" s="37">
        <v>2194.1999999999994</v>
      </c>
      <c r="K43" s="28">
        <v>2132.6</v>
      </c>
      <c r="L43" s="28">
        <v>2056.25</v>
      </c>
      <c r="M43" s="28">
        <v>4.7826599999999999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297.14999999999998</v>
      </c>
      <c r="D44" s="37">
        <v>298.11666666666662</v>
      </c>
      <c r="E44" s="37">
        <v>294.03333333333325</v>
      </c>
      <c r="F44" s="37">
        <v>290.91666666666663</v>
      </c>
      <c r="G44" s="37">
        <v>286.83333333333326</v>
      </c>
      <c r="H44" s="37">
        <v>301.23333333333323</v>
      </c>
      <c r="I44" s="37">
        <v>305.31666666666661</v>
      </c>
      <c r="J44" s="37">
        <v>308.43333333333322</v>
      </c>
      <c r="K44" s="28">
        <v>302.2</v>
      </c>
      <c r="L44" s="28">
        <v>295</v>
      </c>
      <c r="M44" s="28">
        <v>121.85445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125.9</v>
      </c>
      <c r="D45" s="37">
        <v>125.98333333333333</v>
      </c>
      <c r="E45" s="37">
        <v>123.96666666666667</v>
      </c>
      <c r="F45" s="37">
        <v>122.03333333333333</v>
      </c>
      <c r="G45" s="37">
        <v>120.01666666666667</v>
      </c>
      <c r="H45" s="37">
        <v>127.91666666666667</v>
      </c>
      <c r="I45" s="37">
        <v>129.93333333333334</v>
      </c>
      <c r="J45" s="37">
        <v>131.86666666666667</v>
      </c>
      <c r="K45" s="28">
        <v>128</v>
      </c>
      <c r="L45" s="28">
        <v>124.05</v>
      </c>
      <c r="M45" s="28">
        <v>394.74725000000001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51.65</v>
      </c>
      <c r="D46" s="37">
        <v>51.266666666666673</v>
      </c>
      <c r="E46" s="37">
        <v>50.133333333333347</v>
      </c>
      <c r="F46" s="37">
        <v>48.616666666666674</v>
      </c>
      <c r="G46" s="37">
        <v>47.483333333333348</v>
      </c>
      <c r="H46" s="37">
        <v>52.783333333333346</v>
      </c>
      <c r="I46" s="37">
        <v>53.916666666666671</v>
      </c>
      <c r="J46" s="37">
        <v>55.433333333333344</v>
      </c>
      <c r="K46" s="28">
        <v>52.4</v>
      </c>
      <c r="L46" s="28">
        <v>49.75</v>
      </c>
      <c r="M46" s="28">
        <v>93.690399999999997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1868.35</v>
      </c>
      <c r="D47" s="37">
        <v>1870.2166666666665</v>
      </c>
      <c r="E47" s="37">
        <v>1858.5333333333328</v>
      </c>
      <c r="F47" s="37">
        <v>1848.7166666666665</v>
      </c>
      <c r="G47" s="37">
        <v>1837.0333333333328</v>
      </c>
      <c r="H47" s="37">
        <v>1880.0333333333328</v>
      </c>
      <c r="I47" s="37">
        <v>1891.7166666666667</v>
      </c>
      <c r="J47" s="37">
        <v>1901.5333333333328</v>
      </c>
      <c r="K47" s="28">
        <v>1881.9</v>
      </c>
      <c r="L47" s="28">
        <v>1860.4</v>
      </c>
      <c r="M47" s="28">
        <v>2.39161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655.8</v>
      </c>
      <c r="D48" s="37">
        <v>657.75</v>
      </c>
      <c r="E48" s="37">
        <v>650.20000000000005</v>
      </c>
      <c r="F48" s="37">
        <v>644.6</v>
      </c>
      <c r="G48" s="37">
        <v>637.05000000000007</v>
      </c>
      <c r="H48" s="37">
        <v>663.35</v>
      </c>
      <c r="I48" s="37">
        <v>670.9</v>
      </c>
      <c r="J48" s="37">
        <v>676.5</v>
      </c>
      <c r="K48" s="28">
        <v>665.3</v>
      </c>
      <c r="L48" s="28">
        <v>652.15</v>
      </c>
      <c r="M48" s="28">
        <v>5.3846999999999996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296.7</v>
      </c>
      <c r="D49" s="37">
        <v>297.01666666666665</v>
      </c>
      <c r="E49" s="37">
        <v>294.73333333333329</v>
      </c>
      <c r="F49" s="37">
        <v>292.76666666666665</v>
      </c>
      <c r="G49" s="37">
        <v>290.48333333333329</v>
      </c>
      <c r="H49" s="37">
        <v>298.98333333333329</v>
      </c>
      <c r="I49" s="37">
        <v>301.26666666666659</v>
      </c>
      <c r="J49" s="37">
        <v>303.23333333333329</v>
      </c>
      <c r="K49" s="28">
        <v>299.3</v>
      </c>
      <c r="L49" s="28">
        <v>295.05</v>
      </c>
      <c r="M49" s="28">
        <v>75.26746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726.35</v>
      </c>
      <c r="D50" s="37">
        <v>729.83333333333337</v>
      </c>
      <c r="E50" s="37">
        <v>721.06666666666672</v>
      </c>
      <c r="F50" s="37">
        <v>715.7833333333333</v>
      </c>
      <c r="G50" s="37">
        <v>707.01666666666665</v>
      </c>
      <c r="H50" s="37">
        <v>735.11666666666679</v>
      </c>
      <c r="I50" s="37">
        <v>743.88333333333344</v>
      </c>
      <c r="J50" s="37">
        <v>749.16666666666686</v>
      </c>
      <c r="K50" s="28">
        <v>738.6</v>
      </c>
      <c r="L50" s="28">
        <v>724.55</v>
      </c>
      <c r="M50" s="28">
        <v>8.1054300000000001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57.45</v>
      </c>
      <c r="D51" s="37">
        <v>56.716666666666669</v>
      </c>
      <c r="E51" s="37">
        <v>54.233333333333334</v>
      </c>
      <c r="F51" s="37">
        <v>51.016666666666666</v>
      </c>
      <c r="G51" s="37">
        <v>48.533333333333331</v>
      </c>
      <c r="H51" s="37">
        <v>59.933333333333337</v>
      </c>
      <c r="I51" s="37">
        <v>62.416666666666671</v>
      </c>
      <c r="J51" s="37">
        <v>65.63333333333334</v>
      </c>
      <c r="K51" s="28">
        <v>59.2</v>
      </c>
      <c r="L51" s="28">
        <v>53.5</v>
      </c>
      <c r="M51" s="28">
        <v>1238.0963300000001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329.8</v>
      </c>
      <c r="D52" s="37">
        <v>331.0333333333333</v>
      </c>
      <c r="E52" s="37">
        <v>327.06666666666661</v>
      </c>
      <c r="F52" s="37">
        <v>324.33333333333331</v>
      </c>
      <c r="G52" s="37">
        <v>320.36666666666662</v>
      </c>
      <c r="H52" s="37">
        <v>333.76666666666659</v>
      </c>
      <c r="I52" s="37">
        <v>337.73333333333329</v>
      </c>
      <c r="J52" s="37">
        <v>340.46666666666658</v>
      </c>
      <c r="K52" s="28">
        <v>335</v>
      </c>
      <c r="L52" s="28">
        <v>328.3</v>
      </c>
      <c r="M52" s="28">
        <v>32.104939999999999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741</v>
      </c>
      <c r="D53" s="37">
        <v>743.43333333333339</v>
      </c>
      <c r="E53" s="37">
        <v>732.81666666666683</v>
      </c>
      <c r="F53" s="37">
        <v>724.63333333333344</v>
      </c>
      <c r="G53" s="37">
        <v>714.01666666666688</v>
      </c>
      <c r="H53" s="37">
        <v>751.61666666666679</v>
      </c>
      <c r="I53" s="37">
        <v>762.23333333333335</v>
      </c>
      <c r="J53" s="37">
        <v>770.41666666666674</v>
      </c>
      <c r="K53" s="28">
        <v>754.05</v>
      </c>
      <c r="L53" s="28">
        <v>735.25</v>
      </c>
      <c r="M53" s="28">
        <v>98.499579999999995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306.5</v>
      </c>
      <c r="D54" s="37">
        <v>307.13333333333333</v>
      </c>
      <c r="E54" s="37">
        <v>305.36666666666667</v>
      </c>
      <c r="F54" s="37">
        <v>304.23333333333335</v>
      </c>
      <c r="G54" s="37">
        <v>302.4666666666667</v>
      </c>
      <c r="H54" s="37">
        <v>308.26666666666665</v>
      </c>
      <c r="I54" s="37">
        <v>310.0333333333333</v>
      </c>
      <c r="J54" s="37">
        <v>311.16666666666663</v>
      </c>
      <c r="K54" s="28">
        <v>308.89999999999998</v>
      </c>
      <c r="L54" s="28">
        <v>306</v>
      </c>
      <c r="M54" s="28">
        <v>11.896929999999999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17206.2</v>
      </c>
      <c r="D55" s="37">
        <v>17284.083333333332</v>
      </c>
      <c r="E55" s="37">
        <v>17108.166666666664</v>
      </c>
      <c r="F55" s="37">
        <v>17010.133333333331</v>
      </c>
      <c r="G55" s="37">
        <v>16834.216666666664</v>
      </c>
      <c r="H55" s="37">
        <v>17382.116666666665</v>
      </c>
      <c r="I55" s="37">
        <v>17558.033333333329</v>
      </c>
      <c r="J55" s="37">
        <v>17656.066666666666</v>
      </c>
      <c r="K55" s="28">
        <v>17460</v>
      </c>
      <c r="L55" s="28">
        <v>17186.05</v>
      </c>
      <c r="M55" s="28">
        <v>0.41922999999999999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3646.6</v>
      </c>
      <c r="D56" s="37">
        <v>3654.9333333333329</v>
      </c>
      <c r="E56" s="37">
        <v>3631.6666666666661</v>
      </c>
      <c r="F56" s="37">
        <v>3616.7333333333331</v>
      </c>
      <c r="G56" s="37">
        <v>3593.4666666666662</v>
      </c>
      <c r="H56" s="37">
        <v>3669.8666666666659</v>
      </c>
      <c r="I56" s="37">
        <v>3693.1333333333332</v>
      </c>
      <c r="J56" s="37">
        <v>3708.0666666666657</v>
      </c>
      <c r="K56" s="28">
        <v>3678.2</v>
      </c>
      <c r="L56" s="28">
        <v>3640</v>
      </c>
      <c r="M56" s="28">
        <v>2.0857800000000002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238.75</v>
      </c>
      <c r="D57" s="37">
        <v>237.91666666666666</v>
      </c>
      <c r="E57" s="37">
        <v>233.83333333333331</v>
      </c>
      <c r="F57" s="37">
        <v>228.91666666666666</v>
      </c>
      <c r="G57" s="37">
        <v>224.83333333333331</v>
      </c>
      <c r="H57" s="37">
        <v>242.83333333333331</v>
      </c>
      <c r="I57" s="37">
        <v>246.91666666666663</v>
      </c>
      <c r="J57" s="37">
        <v>251.83333333333331</v>
      </c>
      <c r="K57" s="28">
        <v>242</v>
      </c>
      <c r="L57" s="28">
        <v>233</v>
      </c>
      <c r="M57" s="28">
        <v>178.24001000000001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785.85</v>
      </c>
      <c r="D58" s="37">
        <v>791.6</v>
      </c>
      <c r="E58" s="37">
        <v>776.6</v>
      </c>
      <c r="F58" s="37">
        <v>767.35</v>
      </c>
      <c r="G58" s="37">
        <v>752.35</v>
      </c>
      <c r="H58" s="37">
        <v>800.85</v>
      </c>
      <c r="I58" s="37">
        <v>815.85</v>
      </c>
      <c r="J58" s="37">
        <v>825.1</v>
      </c>
      <c r="K58" s="28">
        <v>806.6</v>
      </c>
      <c r="L58" s="28">
        <v>782.35</v>
      </c>
      <c r="M58" s="28">
        <v>11.979200000000001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1025.75</v>
      </c>
      <c r="D59" s="37">
        <v>1030.0833333333333</v>
      </c>
      <c r="E59" s="37">
        <v>1016.2166666666665</v>
      </c>
      <c r="F59" s="37">
        <v>1006.6833333333332</v>
      </c>
      <c r="G59" s="37">
        <v>992.81666666666638</v>
      </c>
      <c r="H59" s="37">
        <v>1039.6166666666666</v>
      </c>
      <c r="I59" s="37">
        <v>1053.4833333333333</v>
      </c>
      <c r="J59" s="37">
        <v>1063.0166666666667</v>
      </c>
      <c r="K59" s="28">
        <v>1043.95</v>
      </c>
      <c r="L59" s="28">
        <v>1020.55</v>
      </c>
      <c r="M59" s="28">
        <v>11.12617</v>
      </c>
      <c r="N59" s="1"/>
      <c r="O59" s="1"/>
    </row>
    <row r="60" spans="1:15" ht="12.75" customHeight="1">
      <c r="A60" s="53">
        <v>51</v>
      </c>
      <c r="B60" s="28" t="s">
        <v>835</v>
      </c>
      <c r="C60" s="28">
        <v>1776.2</v>
      </c>
      <c r="D60" s="37">
        <v>1780.0666666666666</v>
      </c>
      <c r="E60" s="37">
        <v>1741.1333333333332</v>
      </c>
      <c r="F60" s="37">
        <v>1706.0666666666666</v>
      </c>
      <c r="G60" s="37">
        <v>1667.1333333333332</v>
      </c>
      <c r="H60" s="37">
        <v>1815.1333333333332</v>
      </c>
      <c r="I60" s="37">
        <v>1854.0666666666666</v>
      </c>
      <c r="J60" s="37">
        <v>1889.1333333333332</v>
      </c>
      <c r="K60" s="28">
        <v>1819</v>
      </c>
      <c r="L60" s="28">
        <v>1745</v>
      </c>
      <c r="M60" s="28">
        <v>3.5887899999999999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224.9</v>
      </c>
      <c r="D61" s="37">
        <v>225.25</v>
      </c>
      <c r="E61" s="37">
        <v>223.35</v>
      </c>
      <c r="F61" s="37">
        <v>221.79999999999998</v>
      </c>
      <c r="G61" s="37">
        <v>219.89999999999998</v>
      </c>
      <c r="H61" s="37">
        <v>226.8</v>
      </c>
      <c r="I61" s="37">
        <v>228.7</v>
      </c>
      <c r="J61" s="37">
        <v>230.25000000000003</v>
      </c>
      <c r="K61" s="28">
        <v>227.15</v>
      </c>
      <c r="L61" s="28">
        <v>223.7</v>
      </c>
      <c r="M61" s="28">
        <v>130.77805000000001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3684.2</v>
      </c>
      <c r="D62" s="37">
        <v>3700.0333333333328</v>
      </c>
      <c r="E62" s="37">
        <v>3650.2166666666658</v>
      </c>
      <c r="F62" s="37">
        <v>3616.2333333333331</v>
      </c>
      <c r="G62" s="37">
        <v>3566.4166666666661</v>
      </c>
      <c r="H62" s="37">
        <v>3734.0166666666655</v>
      </c>
      <c r="I62" s="37">
        <v>3783.833333333333</v>
      </c>
      <c r="J62" s="37">
        <v>3817.8166666666652</v>
      </c>
      <c r="K62" s="28">
        <v>3749.85</v>
      </c>
      <c r="L62" s="28">
        <v>3666.05</v>
      </c>
      <c r="M62" s="28">
        <v>2.11511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1570.5</v>
      </c>
      <c r="D63" s="37">
        <v>1578.2</v>
      </c>
      <c r="E63" s="37">
        <v>1558.1000000000001</v>
      </c>
      <c r="F63" s="37">
        <v>1545.7</v>
      </c>
      <c r="G63" s="37">
        <v>1525.6000000000001</v>
      </c>
      <c r="H63" s="37">
        <v>1590.6000000000001</v>
      </c>
      <c r="I63" s="37">
        <v>1610.7</v>
      </c>
      <c r="J63" s="37">
        <v>1623.1000000000001</v>
      </c>
      <c r="K63" s="28">
        <v>1598.3</v>
      </c>
      <c r="L63" s="28">
        <v>1565.8</v>
      </c>
      <c r="M63" s="28">
        <v>2.9878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700.8</v>
      </c>
      <c r="D64" s="37">
        <v>701.06666666666661</v>
      </c>
      <c r="E64" s="37">
        <v>690.23333333333323</v>
      </c>
      <c r="F64" s="37">
        <v>679.66666666666663</v>
      </c>
      <c r="G64" s="37">
        <v>668.83333333333326</v>
      </c>
      <c r="H64" s="37">
        <v>711.63333333333321</v>
      </c>
      <c r="I64" s="37">
        <v>722.4666666666667</v>
      </c>
      <c r="J64" s="37">
        <v>733.03333333333319</v>
      </c>
      <c r="K64" s="28">
        <v>711.9</v>
      </c>
      <c r="L64" s="28">
        <v>690.5</v>
      </c>
      <c r="M64" s="28">
        <v>14.0244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1009.95</v>
      </c>
      <c r="D65" s="37">
        <v>1013.3166666666666</v>
      </c>
      <c r="E65" s="37">
        <v>976.63333333333321</v>
      </c>
      <c r="F65" s="37">
        <v>943.31666666666661</v>
      </c>
      <c r="G65" s="37">
        <v>906.63333333333321</v>
      </c>
      <c r="H65" s="37">
        <v>1046.6333333333332</v>
      </c>
      <c r="I65" s="37">
        <v>1083.3166666666666</v>
      </c>
      <c r="J65" s="37">
        <v>1116.6333333333332</v>
      </c>
      <c r="K65" s="28">
        <v>1050</v>
      </c>
      <c r="L65" s="28">
        <v>980</v>
      </c>
      <c r="M65" s="28">
        <v>13.39753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410.2</v>
      </c>
      <c r="D66" s="37">
        <v>404.51666666666665</v>
      </c>
      <c r="E66" s="37">
        <v>395.23333333333329</v>
      </c>
      <c r="F66" s="37">
        <v>380.26666666666665</v>
      </c>
      <c r="G66" s="37">
        <v>370.98333333333329</v>
      </c>
      <c r="H66" s="37">
        <v>419.48333333333329</v>
      </c>
      <c r="I66" s="37">
        <v>428.76666666666659</v>
      </c>
      <c r="J66" s="37">
        <v>443.73333333333329</v>
      </c>
      <c r="K66" s="28">
        <v>413.8</v>
      </c>
      <c r="L66" s="28">
        <v>389.55</v>
      </c>
      <c r="M66" s="28">
        <v>66.629940000000005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1198.45</v>
      </c>
      <c r="D67" s="37">
        <v>1205.4166666666667</v>
      </c>
      <c r="E67" s="37">
        <v>1184.3833333333334</v>
      </c>
      <c r="F67" s="37">
        <v>1170.3166666666666</v>
      </c>
      <c r="G67" s="37">
        <v>1149.2833333333333</v>
      </c>
      <c r="H67" s="37">
        <v>1219.4833333333336</v>
      </c>
      <c r="I67" s="37">
        <v>1240.5166666666669</v>
      </c>
      <c r="J67" s="37">
        <v>1254.5833333333337</v>
      </c>
      <c r="K67" s="28">
        <v>1226.45</v>
      </c>
      <c r="L67" s="28">
        <v>1191.3499999999999</v>
      </c>
      <c r="M67" s="28">
        <v>8.5850299999999997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376.7</v>
      </c>
      <c r="D68" s="37">
        <v>377.65000000000003</v>
      </c>
      <c r="E68" s="37">
        <v>372.10000000000008</v>
      </c>
      <c r="F68" s="37">
        <v>367.50000000000006</v>
      </c>
      <c r="G68" s="37">
        <v>361.9500000000001</v>
      </c>
      <c r="H68" s="37">
        <v>382.25000000000006</v>
      </c>
      <c r="I68" s="37">
        <v>387.8</v>
      </c>
      <c r="J68" s="37">
        <v>392.40000000000003</v>
      </c>
      <c r="K68" s="28">
        <v>383.2</v>
      </c>
      <c r="L68" s="28">
        <v>373.05</v>
      </c>
      <c r="M68" s="28">
        <v>44.240519999999997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579.70000000000005</v>
      </c>
      <c r="D69" s="37">
        <v>582.41666666666663</v>
      </c>
      <c r="E69" s="37">
        <v>575.2833333333333</v>
      </c>
      <c r="F69" s="37">
        <v>570.86666666666667</v>
      </c>
      <c r="G69" s="37">
        <v>563.73333333333335</v>
      </c>
      <c r="H69" s="37">
        <v>586.83333333333326</v>
      </c>
      <c r="I69" s="37">
        <v>593.9666666666667</v>
      </c>
      <c r="J69" s="37">
        <v>598.38333333333321</v>
      </c>
      <c r="K69" s="28">
        <v>589.54999999999995</v>
      </c>
      <c r="L69" s="28">
        <v>578</v>
      </c>
      <c r="M69" s="28">
        <v>15.638450000000001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1537.05</v>
      </c>
      <c r="D70" s="37">
        <v>1544.3</v>
      </c>
      <c r="E70" s="37">
        <v>1524.3999999999999</v>
      </c>
      <c r="F70" s="37">
        <v>1511.75</v>
      </c>
      <c r="G70" s="37">
        <v>1491.85</v>
      </c>
      <c r="H70" s="37">
        <v>1556.9499999999998</v>
      </c>
      <c r="I70" s="37">
        <v>1576.85</v>
      </c>
      <c r="J70" s="37">
        <v>1589.4999999999998</v>
      </c>
      <c r="K70" s="28">
        <v>1564.2</v>
      </c>
      <c r="L70" s="28">
        <v>1531.65</v>
      </c>
      <c r="M70" s="28">
        <v>2.35046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1958.05</v>
      </c>
      <c r="D71" s="37">
        <v>1971.7666666666667</v>
      </c>
      <c r="E71" s="37">
        <v>1936.5833333333333</v>
      </c>
      <c r="F71" s="37">
        <v>1915.1166666666666</v>
      </c>
      <c r="G71" s="37">
        <v>1879.9333333333332</v>
      </c>
      <c r="H71" s="37">
        <v>1993.2333333333333</v>
      </c>
      <c r="I71" s="37">
        <v>2028.4166666666667</v>
      </c>
      <c r="J71" s="37">
        <v>2049.8833333333332</v>
      </c>
      <c r="K71" s="28">
        <v>2006.95</v>
      </c>
      <c r="L71" s="28">
        <v>1950.3</v>
      </c>
      <c r="M71" s="28">
        <v>4.6643800000000004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3535.85</v>
      </c>
      <c r="D72" s="37">
        <v>3533.35</v>
      </c>
      <c r="E72" s="37">
        <v>3504.7</v>
      </c>
      <c r="F72" s="37">
        <v>3473.5499999999997</v>
      </c>
      <c r="G72" s="37">
        <v>3444.8999999999996</v>
      </c>
      <c r="H72" s="37">
        <v>3564.5</v>
      </c>
      <c r="I72" s="37">
        <v>3593.1500000000005</v>
      </c>
      <c r="J72" s="37">
        <v>3624.3</v>
      </c>
      <c r="K72" s="28">
        <v>3562</v>
      </c>
      <c r="L72" s="28">
        <v>3502.2</v>
      </c>
      <c r="M72" s="28">
        <v>11.672230000000001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4074.4</v>
      </c>
      <c r="D73" s="37">
        <v>4093.1166666666668</v>
      </c>
      <c r="E73" s="37">
        <v>4041.2833333333338</v>
      </c>
      <c r="F73" s="37">
        <v>4008.166666666667</v>
      </c>
      <c r="G73" s="37">
        <v>3956.3333333333339</v>
      </c>
      <c r="H73" s="37">
        <v>4126.2333333333336</v>
      </c>
      <c r="I73" s="37">
        <v>4178.0666666666657</v>
      </c>
      <c r="J73" s="37">
        <v>4211.1833333333334</v>
      </c>
      <c r="K73" s="28">
        <v>4144.95</v>
      </c>
      <c r="L73" s="28">
        <v>4060</v>
      </c>
      <c r="M73" s="28">
        <v>2.61374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2585.25</v>
      </c>
      <c r="D74" s="37">
        <v>2559.6</v>
      </c>
      <c r="E74" s="37">
        <v>2512.6999999999998</v>
      </c>
      <c r="F74" s="37">
        <v>2440.15</v>
      </c>
      <c r="G74" s="37">
        <v>2393.25</v>
      </c>
      <c r="H74" s="37">
        <v>2632.1499999999996</v>
      </c>
      <c r="I74" s="37">
        <v>2679.05</v>
      </c>
      <c r="J74" s="37">
        <v>2751.5999999999995</v>
      </c>
      <c r="K74" s="28">
        <v>2606.5</v>
      </c>
      <c r="L74" s="28">
        <v>2487.0500000000002</v>
      </c>
      <c r="M74" s="28">
        <v>4.9060300000000003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4237.8999999999996</v>
      </c>
      <c r="D75" s="37">
        <v>4237.9333333333334</v>
      </c>
      <c r="E75" s="37">
        <v>4211.9666666666672</v>
      </c>
      <c r="F75" s="37">
        <v>4186.0333333333338</v>
      </c>
      <c r="G75" s="37">
        <v>4160.0666666666675</v>
      </c>
      <c r="H75" s="37">
        <v>4263.8666666666668</v>
      </c>
      <c r="I75" s="37">
        <v>4289.8333333333321</v>
      </c>
      <c r="J75" s="37">
        <v>4315.7666666666664</v>
      </c>
      <c r="K75" s="28">
        <v>4263.8999999999996</v>
      </c>
      <c r="L75" s="28">
        <v>4212</v>
      </c>
      <c r="M75" s="28">
        <v>3.10575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3481.45</v>
      </c>
      <c r="D76" s="37">
        <v>3467.9833333333336</v>
      </c>
      <c r="E76" s="37">
        <v>3422.2666666666673</v>
      </c>
      <c r="F76" s="37">
        <v>3363.0833333333339</v>
      </c>
      <c r="G76" s="37">
        <v>3317.3666666666677</v>
      </c>
      <c r="H76" s="37">
        <v>3527.166666666667</v>
      </c>
      <c r="I76" s="37">
        <v>3572.8833333333332</v>
      </c>
      <c r="J76" s="37">
        <v>3632.0666666666666</v>
      </c>
      <c r="K76" s="28">
        <v>3513.7</v>
      </c>
      <c r="L76" s="28">
        <v>3408.8</v>
      </c>
      <c r="M76" s="28">
        <v>12.448689999999999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489.4</v>
      </c>
      <c r="D77" s="37">
        <v>492.5</v>
      </c>
      <c r="E77" s="37">
        <v>482.9</v>
      </c>
      <c r="F77" s="37">
        <v>476.4</v>
      </c>
      <c r="G77" s="37">
        <v>466.79999999999995</v>
      </c>
      <c r="H77" s="37">
        <v>499</v>
      </c>
      <c r="I77" s="37">
        <v>508.6</v>
      </c>
      <c r="J77" s="37">
        <v>515.1</v>
      </c>
      <c r="K77" s="28">
        <v>502.1</v>
      </c>
      <c r="L77" s="28">
        <v>486</v>
      </c>
      <c r="M77" s="28">
        <v>2.4236800000000001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1755.15</v>
      </c>
      <c r="D78" s="37">
        <v>1763.4666666666665</v>
      </c>
      <c r="E78" s="37">
        <v>1727.9333333333329</v>
      </c>
      <c r="F78" s="37">
        <v>1700.7166666666665</v>
      </c>
      <c r="G78" s="37">
        <v>1665.1833333333329</v>
      </c>
      <c r="H78" s="37">
        <v>1790.6833333333329</v>
      </c>
      <c r="I78" s="37">
        <v>1826.2166666666662</v>
      </c>
      <c r="J78" s="37">
        <v>1853.4333333333329</v>
      </c>
      <c r="K78" s="28">
        <v>1799</v>
      </c>
      <c r="L78" s="28">
        <v>1736.25</v>
      </c>
      <c r="M78" s="28">
        <v>4.0805400000000001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158.05000000000001</v>
      </c>
      <c r="D79" s="37">
        <v>158.53333333333333</v>
      </c>
      <c r="E79" s="37">
        <v>157.11666666666667</v>
      </c>
      <c r="F79" s="37">
        <v>156.18333333333334</v>
      </c>
      <c r="G79" s="37">
        <v>154.76666666666668</v>
      </c>
      <c r="H79" s="37">
        <v>159.46666666666667</v>
      </c>
      <c r="I79" s="37">
        <v>160.88333333333335</v>
      </c>
      <c r="J79" s="37">
        <v>161.81666666666666</v>
      </c>
      <c r="K79" s="28">
        <v>159.94999999999999</v>
      </c>
      <c r="L79" s="28">
        <v>157.6</v>
      </c>
      <c r="M79" s="28">
        <v>15.44589</v>
      </c>
      <c r="N79" s="1"/>
      <c r="O79" s="1"/>
    </row>
    <row r="80" spans="1:15" ht="12.75" customHeight="1">
      <c r="A80" s="53">
        <v>71</v>
      </c>
      <c r="B80" s="28" t="s">
        <v>836</v>
      </c>
      <c r="C80" s="28">
        <v>1364.45</v>
      </c>
      <c r="D80" s="37">
        <v>1366.2</v>
      </c>
      <c r="E80" s="37">
        <v>1352.4</v>
      </c>
      <c r="F80" s="37">
        <v>1340.3500000000001</v>
      </c>
      <c r="G80" s="37">
        <v>1326.5500000000002</v>
      </c>
      <c r="H80" s="37">
        <v>1378.25</v>
      </c>
      <c r="I80" s="37">
        <v>1392.0499999999997</v>
      </c>
      <c r="J80" s="37">
        <v>1404.1</v>
      </c>
      <c r="K80" s="28">
        <v>1380</v>
      </c>
      <c r="L80" s="28">
        <v>1354.15</v>
      </c>
      <c r="M80" s="28">
        <v>2.66994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113.9</v>
      </c>
      <c r="D81" s="37">
        <v>114.5</v>
      </c>
      <c r="E81" s="37">
        <v>112.9</v>
      </c>
      <c r="F81" s="37">
        <v>111.9</v>
      </c>
      <c r="G81" s="37">
        <v>110.30000000000001</v>
      </c>
      <c r="H81" s="37">
        <v>115.5</v>
      </c>
      <c r="I81" s="37">
        <v>117.1</v>
      </c>
      <c r="J81" s="37">
        <v>118.1</v>
      </c>
      <c r="K81" s="28">
        <v>116.1</v>
      </c>
      <c r="L81" s="28">
        <v>113.5</v>
      </c>
      <c r="M81" s="28">
        <v>269.34518000000003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292.64999999999998</v>
      </c>
      <c r="D82" s="37">
        <v>293.60000000000002</v>
      </c>
      <c r="E82" s="37">
        <v>289.65000000000003</v>
      </c>
      <c r="F82" s="37">
        <v>286.65000000000003</v>
      </c>
      <c r="G82" s="37">
        <v>282.70000000000005</v>
      </c>
      <c r="H82" s="37">
        <v>296.60000000000002</v>
      </c>
      <c r="I82" s="37">
        <v>300.55000000000007</v>
      </c>
      <c r="J82" s="37">
        <v>303.55</v>
      </c>
      <c r="K82" s="28">
        <v>297.55</v>
      </c>
      <c r="L82" s="28">
        <v>290.60000000000002</v>
      </c>
      <c r="M82" s="28">
        <v>12.07226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132.65</v>
      </c>
      <c r="D83" s="37">
        <v>133.03333333333333</v>
      </c>
      <c r="E83" s="37">
        <v>131.91666666666666</v>
      </c>
      <c r="F83" s="37">
        <v>131.18333333333334</v>
      </c>
      <c r="G83" s="37">
        <v>130.06666666666666</v>
      </c>
      <c r="H83" s="37">
        <v>133.76666666666665</v>
      </c>
      <c r="I83" s="37">
        <v>134.88333333333333</v>
      </c>
      <c r="J83" s="37">
        <v>135.61666666666665</v>
      </c>
      <c r="K83" s="28">
        <v>134.15</v>
      </c>
      <c r="L83" s="28">
        <v>132.30000000000001</v>
      </c>
      <c r="M83" s="28">
        <v>91.968900000000005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2399.8000000000002</v>
      </c>
      <c r="D84" s="37">
        <v>2398.2999999999997</v>
      </c>
      <c r="E84" s="37">
        <v>2377.5999999999995</v>
      </c>
      <c r="F84" s="37">
        <v>2355.3999999999996</v>
      </c>
      <c r="G84" s="37">
        <v>2334.6999999999994</v>
      </c>
      <c r="H84" s="37">
        <v>2420.4999999999995</v>
      </c>
      <c r="I84" s="37">
        <v>2441.1999999999994</v>
      </c>
      <c r="J84" s="37">
        <v>2463.3999999999996</v>
      </c>
      <c r="K84" s="28">
        <v>2419</v>
      </c>
      <c r="L84" s="28">
        <v>2376.1</v>
      </c>
      <c r="M84" s="28">
        <v>2.1598299999999999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380.75</v>
      </c>
      <c r="D85" s="37">
        <v>381.36666666666662</v>
      </c>
      <c r="E85" s="37">
        <v>377.63333333333321</v>
      </c>
      <c r="F85" s="37">
        <v>374.51666666666659</v>
      </c>
      <c r="G85" s="37">
        <v>370.78333333333319</v>
      </c>
      <c r="H85" s="37">
        <v>384.48333333333323</v>
      </c>
      <c r="I85" s="37">
        <v>388.2166666666667</v>
      </c>
      <c r="J85" s="37">
        <v>391.33333333333326</v>
      </c>
      <c r="K85" s="28">
        <v>385.1</v>
      </c>
      <c r="L85" s="28">
        <v>378.25</v>
      </c>
      <c r="M85" s="28">
        <v>5.7069000000000001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907.4</v>
      </c>
      <c r="D86" s="37">
        <v>911.93333333333339</v>
      </c>
      <c r="E86" s="37">
        <v>897.11666666666679</v>
      </c>
      <c r="F86" s="37">
        <v>886.83333333333337</v>
      </c>
      <c r="G86" s="37">
        <v>872.01666666666677</v>
      </c>
      <c r="H86" s="37">
        <v>922.21666666666681</v>
      </c>
      <c r="I86" s="37">
        <v>937.03333333333342</v>
      </c>
      <c r="J86" s="37">
        <v>947.31666666666683</v>
      </c>
      <c r="K86" s="28">
        <v>926.75</v>
      </c>
      <c r="L86" s="28">
        <v>901.65</v>
      </c>
      <c r="M86" s="28">
        <v>26.096329999999998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1382.65</v>
      </c>
      <c r="D87" s="37">
        <v>1377.8166666666666</v>
      </c>
      <c r="E87" s="37">
        <v>1352.8833333333332</v>
      </c>
      <c r="F87" s="37">
        <v>1323.1166666666666</v>
      </c>
      <c r="G87" s="37">
        <v>1298.1833333333332</v>
      </c>
      <c r="H87" s="37">
        <v>1407.5833333333333</v>
      </c>
      <c r="I87" s="37">
        <v>1432.5166666666667</v>
      </c>
      <c r="J87" s="37">
        <v>1462.2833333333333</v>
      </c>
      <c r="K87" s="28">
        <v>1402.75</v>
      </c>
      <c r="L87" s="28">
        <v>1348.05</v>
      </c>
      <c r="M87" s="28">
        <v>9.0009099999999993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1624.85</v>
      </c>
      <c r="D88" s="37">
        <v>1629.4333333333334</v>
      </c>
      <c r="E88" s="37">
        <v>1611.4666666666667</v>
      </c>
      <c r="F88" s="37">
        <v>1598.0833333333333</v>
      </c>
      <c r="G88" s="37">
        <v>1580.1166666666666</v>
      </c>
      <c r="H88" s="37">
        <v>1642.8166666666668</v>
      </c>
      <c r="I88" s="37">
        <v>1660.7833333333335</v>
      </c>
      <c r="J88" s="37">
        <v>1674.166666666667</v>
      </c>
      <c r="K88" s="28">
        <v>1647.4</v>
      </c>
      <c r="L88" s="28">
        <v>1616.05</v>
      </c>
      <c r="M88" s="28">
        <v>8.6869999999999994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470.55</v>
      </c>
      <c r="D89" s="37">
        <v>474.68333333333334</v>
      </c>
      <c r="E89" s="37">
        <v>464.91666666666669</v>
      </c>
      <c r="F89" s="37">
        <v>459.28333333333336</v>
      </c>
      <c r="G89" s="37">
        <v>449.51666666666671</v>
      </c>
      <c r="H89" s="37">
        <v>480.31666666666666</v>
      </c>
      <c r="I89" s="37">
        <v>490.08333333333331</v>
      </c>
      <c r="J89" s="37">
        <v>495.71666666666664</v>
      </c>
      <c r="K89" s="28">
        <v>484.45</v>
      </c>
      <c r="L89" s="28">
        <v>469.05</v>
      </c>
      <c r="M89" s="28">
        <v>9.0150699999999997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241.5</v>
      </c>
      <c r="D90" s="37">
        <v>241.58333333333334</v>
      </c>
      <c r="E90" s="37">
        <v>239.16666666666669</v>
      </c>
      <c r="F90" s="37">
        <v>236.83333333333334</v>
      </c>
      <c r="G90" s="37">
        <v>234.41666666666669</v>
      </c>
      <c r="H90" s="37">
        <v>243.91666666666669</v>
      </c>
      <c r="I90" s="37">
        <v>246.33333333333337</v>
      </c>
      <c r="J90" s="37">
        <v>248.66666666666669</v>
      </c>
      <c r="K90" s="28">
        <v>244</v>
      </c>
      <c r="L90" s="28">
        <v>239.25</v>
      </c>
      <c r="M90" s="28">
        <v>5.9794099999999997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943.8</v>
      </c>
      <c r="D91" s="37">
        <v>946.7833333333333</v>
      </c>
      <c r="E91" s="37">
        <v>939.66666666666663</v>
      </c>
      <c r="F91" s="37">
        <v>935.5333333333333</v>
      </c>
      <c r="G91" s="37">
        <v>928.41666666666663</v>
      </c>
      <c r="H91" s="37">
        <v>950.91666666666663</v>
      </c>
      <c r="I91" s="37">
        <v>958.03333333333342</v>
      </c>
      <c r="J91" s="37">
        <v>962.16666666666663</v>
      </c>
      <c r="K91" s="28">
        <v>953.9</v>
      </c>
      <c r="L91" s="28">
        <v>942.65</v>
      </c>
      <c r="M91" s="28">
        <v>33.163139999999999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2114.1999999999998</v>
      </c>
      <c r="D92" s="37">
        <v>2115.7666666666669</v>
      </c>
      <c r="E92" s="37">
        <v>2103.7333333333336</v>
      </c>
      <c r="F92" s="37">
        <v>2093.2666666666669</v>
      </c>
      <c r="G92" s="37">
        <v>2081.2333333333336</v>
      </c>
      <c r="H92" s="37">
        <v>2126.2333333333336</v>
      </c>
      <c r="I92" s="37">
        <v>2138.2666666666673</v>
      </c>
      <c r="J92" s="37">
        <v>2148.7333333333336</v>
      </c>
      <c r="K92" s="28">
        <v>2127.8000000000002</v>
      </c>
      <c r="L92" s="28">
        <v>2105.3000000000002</v>
      </c>
      <c r="M92" s="28">
        <v>2.6430099999999999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1464.85</v>
      </c>
      <c r="D93" s="37">
        <v>1469.55</v>
      </c>
      <c r="E93" s="37">
        <v>1452.3</v>
      </c>
      <c r="F93" s="37">
        <v>1439.75</v>
      </c>
      <c r="G93" s="37">
        <v>1422.5</v>
      </c>
      <c r="H93" s="37">
        <v>1482.1</v>
      </c>
      <c r="I93" s="37">
        <v>1499.35</v>
      </c>
      <c r="J93" s="37">
        <v>1511.8999999999999</v>
      </c>
      <c r="K93" s="28">
        <v>1486.8</v>
      </c>
      <c r="L93" s="28">
        <v>1457</v>
      </c>
      <c r="M93" s="28">
        <v>59.115200000000002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571.04999999999995</v>
      </c>
      <c r="D94" s="37">
        <v>573.05000000000007</v>
      </c>
      <c r="E94" s="37">
        <v>566.35000000000014</v>
      </c>
      <c r="F94" s="37">
        <v>561.65000000000009</v>
      </c>
      <c r="G94" s="37">
        <v>554.95000000000016</v>
      </c>
      <c r="H94" s="37">
        <v>577.75000000000011</v>
      </c>
      <c r="I94" s="37">
        <v>584.45000000000016</v>
      </c>
      <c r="J94" s="37">
        <v>589.15000000000009</v>
      </c>
      <c r="K94" s="28">
        <v>579.75</v>
      </c>
      <c r="L94" s="28">
        <v>568.35</v>
      </c>
      <c r="M94" s="28">
        <v>21.468450000000001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1311.15</v>
      </c>
      <c r="D95" s="37">
        <v>1312.1666666666667</v>
      </c>
      <c r="E95" s="37">
        <v>1294.9833333333336</v>
      </c>
      <c r="F95" s="37">
        <v>1278.8166666666668</v>
      </c>
      <c r="G95" s="37">
        <v>1261.6333333333337</v>
      </c>
      <c r="H95" s="37">
        <v>1328.3333333333335</v>
      </c>
      <c r="I95" s="37">
        <v>1345.5166666666664</v>
      </c>
      <c r="J95" s="37">
        <v>1361.6833333333334</v>
      </c>
      <c r="K95" s="28">
        <v>1329.35</v>
      </c>
      <c r="L95" s="28">
        <v>1296</v>
      </c>
      <c r="M95" s="28">
        <v>5.4819000000000004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2799.8</v>
      </c>
      <c r="D96" s="37">
        <v>2804.25</v>
      </c>
      <c r="E96" s="37">
        <v>2787.45</v>
      </c>
      <c r="F96" s="37">
        <v>2775.1</v>
      </c>
      <c r="G96" s="37">
        <v>2758.2999999999997</v>
      </c>
      <c r="H96" s="37">
        <v>2816.6</v>
      </c>
      <c r="I96" s="37">
        <v>2833.4</v>
      </c>
      <c r="J96" s="37">
        <v>2845.75</v>
      </c>
      <c r="K96" s="28">
        <v>2821.05</v>
      </c>
      <c r="L96" s="28">
        <v>2791.9</v>
      </c>
      <c r="M96" s="28">
        <v>3.6394500000000001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432.75</v>
      </c>
      <c r="D97" s="37">
        <v>433.06666666666666</v>
      </c>
      <c r="E97" s="37">
        <v>429.38333333333333</v>
      </c>
      <c r="F97" s="37">
        <v>426.01666666666665</v>
      </c>
      <c r="G97" s="37">
        <v>422.33333333333331</v>
      </c>
      <c r="H97" s="37">
        <v>436.43333333333334</v>
      </c>
      <c r="I97" s="37">
        <v>440.11666666666662</v>
      </c>
      <c r="J97" s="37">
        <v>443.48333333333335</v>
      </c>
      <c r="K97" s="28">
        <v>436.75</v>
      </c>
      <c r="L97" s="28">
        <v>429.7</v>
      </c>
      <c r="M97" s="28">
        <v>68.181640000000002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2220.65</v>
      </c>
      <c r="D98" s="37">
        <v>2228.7333333333336</v>
      </c>
      <c r="E98" s="37">
        <v>2207.5166666666673</v>
      </c>
      <c r="F98" s="37">
        <v>2194.3833333333337</v>
      </c>
      <c r="G98" s="37">
        <v>2173.1666666666674</v>
      </c>
      <c r="H98" s="37">
        <v>2241.8666666666672</v>
      </c>
      <c r="I98" s="37">
        <v>2263.0833333333335</v>
      </c>
      <c r="J98" s="37">
        <v>2276.2166666666672</v>
      </c>
      <c r="K98" s="28">
        <v>2249.9499999999998</v>
      </c>
      <c r="L98" s="28">
        <v>2215.6</v>
      </c>
      <c r="M98" s="28">
        <v>6.9083600000000001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241.1</v>
      </c>
      <c r="D99" s="37">
        <v>240.75</v>
      </c>
      <c r="E99" s="37">
        <v>238.3</v>
      </c>
      <c r="F99" s="37">
        <v>235.5</v>
      </c>
      <c r="G99" s="37">
        <v>233.05</v>
      </c>
      <c r="H99" s="37">
        <v>243.55</v>
      </c>
      <c r="I99" s="37">
        <v>246</v>
      </c>
      <c r="J99" s="37">
        <v>248.8</v>
      </c>
      <c r="K99" s="28">
        <v>243.2</v>
      </c>
      <c r="L99" s="28">
        <v>237.95</v>
      </c>
      <c r="M99" s="28">
        <v>33.603389999999997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2574.1999999999998</v>
      </c>
      <c r="D100" s="37">
        <v>2589.35</v>
      </c>
      <c r="E100" s="37">
        <v>2550.2999999999997</v>
      </c>
      <c r="F100" s="37">
        <v>2526.3999999999996</v>
      </c>
      <c r="G100" s="37">
        <v>2487.3499999999995</v>
      </c>
      <c r="H100" s="37">
        <v>2613.25</v>
      </c>
      <c r="I100" s="37">
        <v>2652.3</v>
      </c>
      <c r="J100" s="37">
        <v>2676.2000000000003</v>
      </c>
      <c r="K100" s="28">
        <v>2628.4</v>
      </c>
      <c r="L100" s="28">
        <v>2565.4499999999998</v>
      </c>
      <c r="M100" s="28">
        <v>11.06593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281.60000000000002</v>
      </c>
      <c r="D101" s="37">
        <v>282.18333333333334</v>
      </c>
      <c r="E101" s="37">
        <v>279.56666666666666</v>
      </c>
      <c r="F101" s="37">
        <v>277.5333333333333</v>
      </c>
      <c r="G101" s="37">
        <v>274.91666666666663</v>
      </c>
      <c r="H101" s="37">
        <v>284.2166666666667</v>
      </c>
      <c r="I101" s="37">
        <v>286.83333333333337</v>
      </c>
      <c r="J101" s="37">
        <v>288.86666666666673</v>
      </c>
      <c r="K101" s="28">
        <v>284.8</v>
      </c>
      <c r="L101" s="28">
        <v>280.14999999999998</v>
      </c>
      <c r="M101" s="28">
        <v>3.6924999999999999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42854.65</v>
      </c>
      <c r="D102" s="37">
        <v>42964.549999999996</v>
      </c>
      <c r="E102" s="37">
        <v>42291.099999999991</v>
      </c>
      <c r="F102" s="37">
        <v>41727.549999999996</v>
      </c>
      <c r="G102" s="37">
        <v>41054.099999999991</v>
      </c>
      <c r="H102" s="37">
        <v>43528.099999999991</v>
      </c>
      <c r="I102" s="37">
        <v>44201.549999999988</v>
      </c>
      <c r="J102" s="37">
        <v>44765.099999999991</v>
      </c>
      <c r="K102" s="28">
        <v>43638</v>
      </c>
      <c r="L102" s="28">
        <v>42401</v>
      </c>
      <c r="M102" s="28">
        <v>6.565E-2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2419.75</v>
      </c>
      <c r="D103" s="37">
        <v>2432.8333333333335</v>
      </c>
      <c r="E103" s="37">
        <v>2397.2666666666669</v>
      </c>
      <c r="F103" s="37">
        <v>2374.7833333333333</v>
      </c>
      <c r="G103" s="37">
        <v>2339.2166666666667</v>
      </c>
      <c r="H103" s="37">
        <v>2455.3166666666671</v>
      </c>
      <c r="I103" s="37">
        <v>2490.8833333333337</v>
      </c>
      <c r="J103" s="37">
        <v>2513.3666666666672</v>
      </c>
      <c r="K103" s="28">
        <v>2468.4</v>
      </c>
      <c r="L103" s="28">
        <v>2410.35</v>
      </c>
      <c r="M103" s="28">
        <v>12.761290000000001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872.35</v>
      </c>
      <c r="D104" s="37">
        <v>873.5</v>
      </c>
      <c r="E104" s="37">
        <v>865.55</v>
      </c>
      <c r="F104" s="37">
        <v>858.75</v>
      </c>
      <c r="G104" s="37">
        <v>850.8</v>
      </c>
      <c r="H104" s="37">
        <v>880.3</v>
      </c>
      <c r="I104" s="37">
        <v>888.25</v>
      </c>
      <c r="J104" s="37">
        <v>895.05</v>
      </c>
      <c r="K104" s="28">
        <v>881.45</v>
      </c>
      <c r="L104" s="28">
        <v>866.7</v>
      </c>
      <c r="M104" s="28">
        <v>98.278289999999998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1260.3</v>
      </c>
      <c r="D105" s="37">
        <v>1257.8</v>
      </c>
      <c r="E105" s="37">
        <v>1230.8999999999999</v>
      </c>
      <c r="F105" s="37">
        <v>1201.5</v>
      </c>
      <c r="G105" s="37">
        <v>1174.5999999999999</v>
      </c>
      <c r="H105" s="37">
        <v>1287.1999999999998</v>
      </c>
      <c r="I105" s="37">
        <v>1314.1</v>
      </c>
      <c r="J105" s="37">
        <v>1343.4999999999998</v>
      </c>
      <c r="K105" s="28">
        <v>1284.7</v>
      </c>
      <c r="L105" s="28">
        <v>1228.4000000000001</v>
      </c>
      <c r="M105" s="28">
        <v>24.14864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589.20000000000005</v>
      </c>
      <c r="D106" s="37">
        <v>589.70000000000005</v>
      </c>
      <c r="E106" s="37">
        <v>585.05000000000007</v>
      </c>
      <c r="F106" s="37">
        <v>580.9</v>
      </c>
      <c r="G106" s="37">
        <v>576.25</v>
      </c>
      <c r="H106" s="37">
        <v>593.85000000000014</v>
      </c>
      <c r="I106" s="37">
        <v>598.50000000000023</v>
      </c>
      <c r="J106" s="37">
        <v>602.6500000000002</v>
      </c>
      <c r="K106" s="28">
        <v>594.35</v>
      </c>
      <c r="L106" s="28">
        <v>585.54999999999995</v>
      </c>
      <c r="M106" s="28">
        <v>11.99573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503.35</v>
      </c>
      <c r="D107" s="37">
        <v>504.95</v>
      </c>
      <c r="E107" s="37">
        <v>500.4</v>
      </c>
      <c r="F107" s="37">
        <v>497.45</v>
      </c>
      <c r="G107" s="37">
        <v>492.9</v>
      </c>
      <c r="H107" s="37">
        <v>507.9</v>
      </c>
      <c r="I107" s="37">
        <v>512.45000000000005</v>
      </c>
      <c r="J107" s="37">
        <v>515.4</v>
      </c>
      <c r="K107" s="28">
        <v>509.5</v>
      </c>
      <c r="L107" s="28">
        <v>502</v>
      </c>
      <c r="M107" s="28">
        <v>1.7859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43.05</v>
      </c>
      <c r="D108" s="37">
        <v>42.616666666666667</v>
      </c>
      <c r="E108" s="37">
        <v>40.983333333333334</v>
      </c>
      <c r="F108" s="37">
        <v>38.916666666666664</v>
      </c>
      <c r="G108" s="37">
        <v>37.283333333333331</v>
      </c>
      <c r="H108" s="37">
        <v>44.683333333333337</v>
      </c>
      <c r="I108" s="37">
        <v>46.316666666666677</v>
      </c>
      <c r="J108" s="37">
        <v>48.38333333333334</v>
      </c>
      <c r="K108" s="28">
        <v>44.25</v>
      </c>
      <c r="L108" s="28">
        <v>40.549999999999997</v>
      </c>
      <c r="M108" s="28">
        <v>549.24312999999995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48.95</v>
      </c>
      <c r="D109" s="37">
        <v>49.35</v>
      </c>
      <c r="E109" s="37">
        <v>48.300000000000004</v>
      </c>
      <c r="F109" s="37">
        <v>47.650000000000006</v>
      </c>
      <c r="G109" s="37">
        <v>46.600000000000009</v>
      </c>
      <c r="H109" s="37">
        <v>50</v>
      </c>
      <c r="I109" s="37">
        <v>51.05</v>
      </c>
      <c r="J109" s="37">
        <v>51.699999999999996</v>
      </c>
      <c r="K109" s="28">
        <v>50.4</v>
      </c>
      <c r="L109" s="28">
        <v>48.7</v>
      </c>
      <c r="M109" s="28">
        <v>965.61680999999999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312.35000000000002</v>
      </c>
      <c r="D110" s="37">
        <v>313.45</v>
      </c>
      <c r="E110" s="37">
        <v>310.5</v>
      </c>
      <c r="F110" s="37">
        <v>308.65000000000003</v>
      </c>
      <c r="G110" s="37">
        <v>305.70000000000005</v>
      </c>
      <c r="H110" s="37">
        <v>315.29999999999995</v>
      </c>
      <c r="I110" s="37">
        <v>318.24999999999989</v>
      </c>
      <c r="J110" s="37">
        <v>320.09999999999991</v>
      </c>
      <c r="K110" s="28">
        <v>316.39999999999998</v>
      </c>
      <c r="L110" s="28">
        <v>311.60000000000002</v>
      </c>
      <c r="M110" s="28">
        <v>77.591040000000007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4287.05</v>
      </c>
      <c r="D111" s="37">
        <v>4253.2666666666673</v>
      </c>
      <c r="E111" s="37">
        <v>4157.4333333333343</v>
      </c>
      <c r="F111" s="37">
        <v>4027.8166666666666</v>
      </c>
      <c r="G111" s="37">
        <v>3931.9833333333336</v>
      </c>
      <c r="H111" s="37">
        <v>4382.883333333335</v>
      </c>
      <c r="I111" s="37">
        <v>4478.716666666669</v>
      </c>
      <c r="J111" s="37">
        <v>4608.3333333333358</v>
      </c>
      <c r="K111" s="28">
        <v>4349.1000000000004</v>
      </c>
      <c r="L111" s="28">
        <v>4123.6499999999996</v>
      </c>
      <c r="M111" s="28">
        <v>3.5407999999999999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189.25</v>
      </c>
      <c r="D112" s="37">
        <v>186.71666666666667</v>
      </c>
      <c r="E112" s="37">
        <v>182.53333333333333</v>
      </c>
      <c r="F112" s="37">
        <v>175.81666666666666</v>
      </c>
      <c r="G112" s="37">
        <v>171.63333333333333</v>
      </c>
      <c r="H112" s="37">
        <v>193.43333333333334</v>
      </c>
      <c r="I112" s="37">
        <v>197.61666666666667</v>
      </c>
      <c r="J112" s="37">
        <v>204.33333333333334</v>
      </c>
      <c r="K112" s="28">
        <v>190.9</v>
      </c>
      <c r="L112" s="28">
        <v>180</v>
      </c>
      <c r="M112" s="28">
        <v>59.924759999999999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159.1</v>
      </c>
      <c r="D113" s="37">
        <v>160.08333333333334</v>
      </c>
      <c r="E113" s="37">
        <v>157.56666666666669</v>
      </c>
      <c r="F113" s="37">
        <v>156.03333333333336</v>
      </c>
      <c r="G113" s="37">
        <v>153.51666666666671</v>
      </c>
      <c r="H113" s="37">
        <v>161.61666666666667</v>
      </c>
      <c r="I113" s="37">
        <v>164.13333333333333</v>
      </c>
      <c r="J113" s="37">
        <v>165.66666666666666</v>
      </c>
      <c r="K113" s="28">
        <v>162.6</v>
      </c>
      <c r="L113" s="28">
        <v>158.55000000000001</v>
      </c>
      <c r="M113" s="28">
        <v>72.030839999999998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273.39999999999998</v>
      </c>
      <c r="D114" s="37">
        <v>274.48333333333335</v>
      </c>
      <c r="E114" s="37">
        <v>271.86666666666667</v>
      </c>
      <c r="F114" s="37">
        <v>270.33333333333331</v>
      </c>
      <c r="G114" s="37">
        <v>267.71666666666664</v>
      </c>
      <c r="H114" s="37">
        <v>276.01666666666671</v>
      </c>
      <c r="I114" s="37">
        <v>278.63333333333338</v>
      </c>
      <c r="J114" s="37">
        <v>280.16666666666674</v>
      </c>
      <c r="K114" s="28">
        <v>277.10000000000002</v>
      </c>
      <c r="L114" s="28">
        <v>272.95</v>
      </c>
      <c r="M114" s="28">
        <v>24.651440000000001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71.45</v>
      </c>
      <c r="D115" s="37">
        <v>71.399999999999991</v>
      </c>
      <c r="E115" s="37">
        <v>70.84999999999998</v>
      </c>
      <c r="F115" s="37">
        <v>70.249999999999986</v>
      </c>
      <c r="G115" s="37">
        <v>69.699999999999974</v>
      </c>
      <c r="H115" s="37">
        <v>71.999999999999986</v>
      </c>
      <c r="I115" s="37">
        <v>72.55</v>
      </c>
      <c r="J115" s="37">
        <v>73.149999999999991</v>
      </c>
      <c r="K115" s="28">
        <v>71.95</v>
      </c>
      <c r="L115" s="28">
        <v>70.8</v>
      </c>
      <c r="M115" s="28">
        <v>130.90152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717</v>
      </c>
      <c r="D116" s="37">
        <v>721.91666666666663</v>
      </c>
      <c r="E116" s="37">
        <v>710.08333333333326</v>
      </c>
      <c r="F116" s="37">
        <v>703.16666666666663</v>
      </c>
      <c r="G116" s="37">
        <v>691.33333333333326</v>
      </c>
      <c r="H116" s="37">
        <v>728.83333333333326</v>
      </c>
      <c r="I116" s="37">
        <v>740.66666666666652</v>
      </c>
      <c r="J116" s="37">
        <v>747.58333333333326</v>
      </c>
      <c r="K116" s="28">
        <v>733.75</v>
      </c>
      <c r="L116" s="28">
        <v>715</v>
      </c>
      <c r="M116" s="28">
        <v>35.285499999999999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416.7</v>
      </c>
      <c r="D117" s="37">
        <v>420.48333333333335</v>
      </c>
      <c r="E117" s="37">
        <v>410.9666666666667</v>
      </c>
      <c r="F117" s="37">
        <v>405.23333333333335</v>
      </c>
      <c r="G117" s="37">
        <v>395.7166666666667</v>
      </c>
      <c r="H117" s="37">
        <v>426.2166666666667</v>
      </c>
      <c r="I117" s="37">
        <v>435.73333333333335</v>
      </c>
      <c r="J117" s="37">
        <v>441.4666666666667</v>
      </c>
      <c r="K117" s="28">
        <v>430</v>
      </c>
      <c r="L117" s="28">
        <v>414.75</v>
      </c>
      <c r="M117" s="28">
        <v>16.406420000000001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198.6</v>
      </c>
      <c r="D118" s="37">
        <v>198.68333333333331</v>
      </c>
      <c r="E118" s="37">
        <v>197.36666666666662</v>
      </c>
      <c r="F118" s="37">
        <v>196.1333333333333</v>
      </c>
      <c r="G118" s="37">
        <v>194.81666666666661</v>
      </c>
      <c r="H118" s="37">
        <v>199.91666666666663</v>
      </c>
      <c r="I118" s="37">
        <v>201.23333333333329</v>
      </c>
      <c r="J118" s="37">
        <v>202.46666666666664</v>
      </c>
      <c r="K118" s="28">
        <v>200</v>
      </c>
      <c r="L118" s="28">
        <v>197.45</v>
      </c>
      <c r="M118" s="28">
        <v>22.041530000000002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1089.95</v>
      </c>
      <c r="D119" s="37">
        <v>1097.4666666666665</v>
      </c>
      <c r="E119" s="37">
        <v>1075.1833333333329</v>
      </c>
      <c r="F119" s="37">
        <v>1060.4166666666665</v>
      </c>
      <c r="G119" s="37">
        <v>1038.133333333333</v>
      </c>
      <c r="H119" s="37">
        <v>1112.2333333333329</v>
      </c>
      <c r="I119" s="37">
        <v>1134.5166666666662</v>
      </c>
      <c r="J119" s="37">
        <v>1149.2833333333328</v>
      </c>
      <c r="K119" s="28">
        <v>1119.75</v>
      </c>
      <c r="L119" s="28">
        <v>1082.7</v>
      </c>
      <c r="M119" s="28">
        <v>37.750140000000002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4503.05</v>
      </c>
      <c r="D120" s="37">
        <v>4491.6500000000005</v>
      </c>
      <c r="E120" s="37">
        <v>4441.4000000000015</v>
      </c>
      <c r="F120" s="37">
        <v>4379.7500000000009</v>
      </c>
      <c r="G120" s="37">
        <v>4329.5000000000018</v>
      </c>
      <c r="H120" s="37">
        <v>4553.3000000000011</v>
      </c>
      <c r="I120" s="37">
        <v>4603.5499999999993</v>
      </c>
      <c r="J120" s="37">
        <v>4665.2000000000007</v>
      </c>
      <c r="K120" s="28">
        <v>4541.8999999999996</v>
      </c>
      <c r="L120" s="28">
        <v>4430</v>
      </c>
      <c r="M120" s="28">
        <v>4.8231099999999998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1518.15</v>
      </c>
      <c r="D121" s="37">
        <v>1526.8666666666668</v>
      </c>
      <c r="E121" s="37">
        <v>1505.0333333333335</v>
      </c>
      <c r="F121" s="37">
        <v>1491.9166666666667</v>
      </c>
      <c r="G121" s="37">
        <v>1470.0833333333335</v>
      </c>
      <c r="H121" s="37">
        <v>1539.9833333333336</v>
      </c>
      <c r="I121" s="37">
        <v>1561.8166666666666</v>
      </c>
      <c r="J121" s="37">
        <v>1574.9333333333336</v>
      </c>
      <c r="K121" s="28">
        <v>1548.7</v>
      </c>
      <c r="L121" s="28">
        <v>1513.75</v>
      </c>
      <c r="M121" s="28">
        <v>43.310879999999997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1973.8</v>
      </c>
      <c r="D122" s="37">
        <v>1976.6499999999999</v>
      </c>
      <c r="E122" s="37">
        <v>1960.6999999999998</v>
      </c>
      <c r="F122" s="37">
        <v>1947.6</v>
      </c>
      <c r="G122" s="37">
        <v>1931.6499999999999</v>
      </c>
      <c r="H122" s="37">
        <v>1989.7499999999998</v>
      </c>
      <c r="I122" s="37">
        <v>2005.7</v>
      </c>
      <c r="J122" s="37">
        <v>2018.7999999999997</v>
      </c>
      <c r="K122" s="28">
        <v>1992.6</v>
      </c>
      <c r="L122" s="28">
        <v>1963.55</v>
      </c>
      <c r="M122" s="28">
        <v>3.4455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914.8</v>
      </c>
      <c r="D123" s="37">
        <v>918.11666666666667</v>
      </c>
      <c r="E123" s="37">
        <v>907.68333333333339</v>
      </c>
      <c r="F123" s="37">
        <v>900.56666666666672</v>
      </c>
      <c r="G123" s="37">
        <v>890.13333333333344</v>
      </c>
      <c r="H123" s="37">
        <v>925.23333333333335</v>
      </c>
      <c r="I123" s="37">
        <v>935.66666666666652</v>
      </c>
      <c r="J123" s="37">
        <v>942.7833333333333</v>
      </c>
      <c r="K123" s="28">
        <v>928.55</v>
      </c>
      <c r="L123" s="28">
        <v>911</v>
      </c>
      <c r="M123" s="28">
        <v>2.4159999999999999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321.60000000000002</v>
      </c>
      <c r="D124" s="37">
        <v>322.58333333333331</v>
      </c>
      <c r="E124" s="37">
        <v>317.46666666666664</v>
      </c>
      <c r="F124" s="37">
        <v>313.33333333333331</v>
      </c>
      <c r="G124" s="37">
        <v>308.21666666666664</v>
      </c>
      <c r="H124" s="37">
        <v>326.71666666666664</v>
      </c>
      <c r="I124" s="37">
        <v>331.83333333333331</v>
      </c>
      <c r="J124" s="37">
        <v>335.96666666666664</v>
      </c>
      <c r="K124" s="28">
        <v>327.7</v>
      </c>
      <c r="L124" s="28">
        <v>318.45</v>
      </c>
      <c r="M124" s="28">
        <v>7.7659200000000004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648.70000000000005</v>
      </c>
      <c r="D125" s="37">
        <v>651.86666666666667</v>
      </c>
      <c r="E125" s="37">
        <v>643.88333333333333</v>
      </c>
      <c r="F125" s="37">
        <v>639.06666666666661</v>
      </c>
      <c r="G125" s="37">
        <v>631.08333333333326</v>
      </c>
      <c r="H125" s="37">
        <v>656.68333333333339</v>
      </c>
      <c r="I125" s="37">
        <v>664.66666666666674</v>
      </c>
      <c r="J125" s="37">
        <v>669.48333333333346</v>
      </c>
      <c r="K125" s="28">
        <v>659.85</v>
      </c>
      <c r="L125" s="28">
        <v>647.04999999999995</v>
      </c>
      <c r="M125" s="28">
        <v>15.258520000000001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402.95</v>
      </c>
      <c r="D126" s="37">
        <v>404.11666666666662</v>
      </c>
      <c r="E126" s="37">
        <v>397.83333333333326</v>
      </c>
      <c r="F126" s="37">
        <v>392.71666666666664</v>
      </c>
      <c r="G126" s="37">
        <v>386.43333333333328</v>
      </c>
      <c r="H126" s="37">
        <v>409.23333333333323</v>
      </c>
      <c r="I126" s="37">
        <v>415.51666666666665</v>
      </c>
      <c r="J126" s="37">
        <v>420.63333333333321</v>
      </c>
      <c r="K126" s="28">
        <v>410.4</v>
      </c>
      <c r="L126" s="28">
        <v>399</v>
      </c>
      <c r="M126" s="28">
        <v>52.330970000000001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585</v>
      </c>
      <c r="D127" s="37">
        <v>588.44999999999993</v>
      </c>
      <c r="E127" s="37">
        <v>579.54999999999984</v>
      </c>
      <c r="F127" s="37">
        <v>574.09999999999991</v>
      </c>
      <c r="G127" s="37">
        <v>565.19999999999982</v>
      </c>
      <c r="H127" s="37">
        <v>593.89999999999986</v>
      </c>
      <c r="I127" s="37">
        <v>602.79999999999995</v>
      </c>
      <c r="J127" s="37">
        <v>608.24999999999989</v>
      </c>
      <c r="K127" s="28">
        <v>597.35</v>
      </c>
      <c r="L127" s="28">
        <v>583</v>
      </c>
      <c r="M127" s="28">
        <v>35.250970000000002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1868.75</v>
      </c>
      <c r="D128" s="37">
        <v>1876.7833333333335</v>
      </c>
      <c r="E128" s="37">
        <v>1848.116666666667</v>
      </c>
      <c r="F128" s="37">
        <v>1827.4833333333336</v>
      </c>
      <c r="G128" s="37">
        <v>1798.8166666666671</v>
      </c>
      <c r="H128" s="37">
        <v>1897.416666666667</v>
      </c>
      <c r="I128" s="37">
        <v>1926.0833333333335</v>
      </c>
      <c r="J128" s="37">
        <v>1946.7166666666669</v>
      </c>
      <c r="K128" s="28">
        <v>1905.45</v>
      </c>
      <c r="L128" s="28">
        <v>1856.15</v>
      </c>
      <c r="M128" s="28">
        <v>22.044090000000001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80.3</v>
      </c>
      <c r="D129" s="37">
        <v>79.983333333333334</v>
      </c>
      <c r="E129" s="37">
        <v>75.466666666666669</v>
      </c>
      <c r="F129" s="37">
        <v>70.63333333333334</v>
      </c>
      <c r="G129" s="37">
        <v>66.116666666666674</v>
      </c>
      <c r="H129" s="37">
        <v>84.816666666666663</v>
      </c>
      <c r="I129" s="37">
        <v>89.333333333333343</v>
      </c>
      <c r="J129" s="37">
        <v>94.166666666666657</v>
      </c>
      <c r="K129" s="28">
        <v>84.5</v>
      </c>
      <c r="L129" s="28">
        <v>75.150000000000006</v>
      </c>
      <c r="M129" s="28">
        <v>388.91937000000001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3642</v>
      </c>
      <c r="D130" s="37">
        <v>3675</v>
      </c>
      <c r="E130" s="37">
        <v>3597</v>
      </c>
      <c r="F130" s="37">
        <v>3552</v>
      </c>
      <c r="G130" s="37">
        <v>3474</v>
      </c>
      <c r="H130" s="37">
        <v>3720</v>
      </c>
      <c r="I130" s="37">
        <v>3798</v>
      </c>
      <c r="J130" s="37">
        <v>3843</v>
      </c>
      <c r="K130" s="28">
        <v>3753</v>
      </c>
      <c r="L130" s="28">
        <v>3630</v>
      </c>
      <c r="M130" s="28">
        <v>2.4769299999999999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401.85</v>
      </c>
      <c r="D131" s="37">
        <v>401.2833333333333</v>
      </c>
      <c r="E131" s="37">
        <v>396.56666666666661</v>
      </c>
      <c r="F131" s="37">
        <v>391.2833333333333</v>
      </c>
      <c r="G131" s="37">
        <v>386.56666666666661</v>
      </c>
      <c r="H131" s="37">
        <v>406.56666666666661</v>
      </c>
      <c r="I131" s="37">
        <v>411.2833333333333</v>
      </c>
      <c r="J131" s="37">
        <v>416.56666666666661</v>
      </c>
      <c r="K131" s="28">
        <v>406</v>
      </c>
      <c r="L131" s="28">
        <v>396</v>
      </c>
      <c r="M131" s="28">
        <v>38.921169999999996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4631.7</v>
      </c>
      <c r="D132" s="37">
        <v>4658.8833333333332</v>
      </c>
      <c r="E132" s="37">
        <v>4592.8166666666666</v>
      </c>
      <c r="F132" s="37">
        <v>4553.9333333333334</v>
      </c>
      <c r="G132" s="37">
        <v>4487.8666666666668</v>
      </c>
      <c r="H132" s="37">
        <v>4697.7666666666664</v>
      </c>
      <c r="I132" s="37">
        <v>4763.8333333333321</v>
      </c>
      <c r="J132" s="37">
        <v>4802.7166666666662</v>
      </c>
      <c r="K132" s="28">
        <v>4724.95</v>
      </c>
      <c r="L132" s="28">
        <v>4620</v>
      </c>
      <c r="M132" s="28">
        <v>2.53146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1877.9</v>
      </c>
      <c r="D133" s="37">
        <v>1889.6333333333332</v>
      </c>
      <c r="E133" s="37">
        <v>1861.2666666666664</v>
      </c>
      <c r="F133" s="37">
        <v>1844.6333333333332</v>
      </c>
      <c r="G133" s="37">
        <v>1816.2666666666664</v>
      </c>
      <c r="H133" s="37">
        <v>1906.2666666666664</v>
      </c>
      <c r="I133" s="37">
        <v>1934.6333333333332</v>
      </c>
      <c r="J133" s="37">
        <v>1951.2666666666664</v>
      </c>
      <c r="K133" s="28">
        <v>1918</v>
      </c>
      <c r="L133" s="28">
        <v>1873</v>
      </c>
      <c r="M133" s="28">
        <v>11.21363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573.54999999999995</v>
      </c>
      <c r="D134" s="37">
        <v>576.13333333333333</v>
      </c>
      <c r="E134" s="37">
        <v>569.01666666666665</v>
      </c>
      <c r="F134" s="37">
        <v>564.48333333333335</v>
      </c>
      <c r="G134" s="37">
        <v>557.36666666666667</v>
      </c>
      <c r="H134" s="37">
        <v>580.66666666666663</v>
      </c>
      <c r="I134" s="37">
        <v>587.78333333333319</v>
      </c>
      <c r="J134" s="37">
        <v>592.31666666666661</v>
      </c>
      <c r="K134" s="28">
        <v>583.25</v>
      </c>
      <c r="L134" s="28">
        <v>571.6</v>
      </c>
      <c r="M134" s="28">
        <v>9.5004799999999996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664.9</v>
      </c>
      <c r="D135" s="37">
        <v>669.28333333333342</v>
      </c>
      <c r="E135" s="37">
        <v>657.56666666666683</v>
      </c>
      <c r="F135" s="37">
        <v>650.23333333333346</v>
      </c>
      <c r="G135" s="37">
        <v>638.51666666666688</v>
      </c>
      <c r="H135" s="37">
        <v>676.61666666666679</v>
      </c>
      <c r="I135" s="37">
        <v>688.33333333333326</v>
      </c>
      <c r="J135" s="37">
        <v>695.66666666666674</v>
      </c>
      <c r="K135" s="28">
        <v>681</v>
      </c>
      <c r="L135" s="28">
        <v>661.95</v>
      </c>
      <c r="M135" s="28">
        <v>23.730049999999999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85445</v>
      </c>
      <c r="D136" s="37">
        <v>85707.933333333334</v>
      </c>
      <c r="E136" s="37">
        <v>84915.866666666669</v>
      </c>
      <c r="F136" s="37">
        <v>84386.733333333337</v>
      </c>
      <c r="G136" s="37">
        <v>83594.666666666672</v>
      </c>
      <c r="H136" s="37">
        <v>86237.066666666666</v>
      </c>
      <c r="I136" s="37">
        <v>87029.133333333346</v>
      </c>
      <c r="J136" s="37">
        <v>87558.266666666663</v>
      </c>
      <c r="K136" s="28">
        <v>86500</v>
      </c>
      <c r="L136" s="28">
        <v>85178.8</v>
      </c>
      <c r="M136" s="28">
        <v>0.12922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198.6</v>
      </c>
      <c r="D137" s="37">
        <v>199.36666666666667</v>
      </c>
      <c r="E137" s="37">
        <v>196.23333333333335</v>
      </c>
      <c r="F137" s="37">
        <v>193.86666666666667</v>
      </c>
      <c r="G137" s="37">
        <v>190.73333333333335</v>
      </c>
      <c r="H137" s="37">
        <v>201.73333333333335</v>
      </c>
      <c r="I137" s="37">
        <v>204.86666666666667</v>
      </c>
      <c r="J137" s="37">
        <v>207.23333333333335</v>
      </c>
      <c r="K137" s="28">
        <v>202.5</v>
      </c>
      <c r="L137" s="28">
        <v>197</v>
      </c>
      <c r="M137" s="28">
        <v>34.333109999999998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1259.6500000000001</v>
      </c>
      <c r="D138" s="37">
        <v>1264.6000000000001</v>
      </c>
      <c r="E138" s="37">
        <v>1251.7500000000002</v>
      </c>
      <c r="F138" s="37">
        <v>1243.8500000000001</v>
      </c>
      <c r="G138" s="37">
        <v>1231.0000000000002</v>
      </c>
      <c r="H138" s="37">
        <v>1272.5000000000002</v>
      </c>
      <c r="I138" s="37">
        <v>1285.3500000000001</v>
      </c>
      <c r="J138" s="37">
        <v>1293.2500000000002</v>
      </c>
      <c r="K138" s="28">
        <v>1277.45</v>
      </c>
      <c r="L138" s="28">
        <v>1256.7</v>
      </c>
      <c r="M138" s="28">
        <v>17.69049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105.2</v>
      </c>
      <c r="D139" s="37">
        <v>105.33333333333333</v>
      </c>
      <c r="E139" s="37">
        <v>103.36666666666666</v>
      </c>
      <c r="F139" s="37">
        <v>101.53333333333333</v>
      </c>
      <c r="G139" s="37">
        <v>99.566666666666663</v>
      </c>
      <c r="H139" s="37">
        <v>107.16666666666666</v>
      </c>
      <c r="I139" s="37">
        <v>109.13333333333333</v>
      </c>
      <c r="J139" s="37">
        <v>110.96666666666665</v>
      </c>
      <c r="K139" s="28">
        <v>107.3</v>
      </c>
      <c r="L139" s="28">
        <v>103.5</v>
      </c>
      <c r="M139" s="28">
        <v>86.675569999999993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517.45000000000005</v>
      </c>
      <c r="D140" s="37">
        <v>520.05000000000007</v>
      </c>
      <c r="E140" s="37">
        <v>513.15000000000009</v>
      </c>
      <c r="F140" s="37">
        <v>508.85</v>
      </c>
      <c r="G140" s="37">
        <v>501.95000000000005</v>
      </c>
      <c r="H140" s="37">
        <v>524.35000000000014</v>
      </c>
      <c r="I140" s="37">
        <v>531.25</v>
      </c>
      <c r="J140" s="37">
        <v>535.55000000000018</v>
      </c>
      <c r="K140" s="28">
        <v>526.95000000000005</v>
      </c>
      <c r="L140" s="28">
        <v>515.75</v>
      </c>
      <c r="M140" s="28">
        <v>11.692360000000001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8735.9</v>
      </c>
      <c r="D141" s="37">
        <v>8750.3000000000011</v>
      </c>
      <c r="E141" s="37">
        <v>8665.6000000000022</v>
      </c>
      <c r="F141" s="37">
        <v>8595.3000000000011</v>
      </c>
      <c r="G141" s="37">
        <v>8510.6000000000022</v>
      </c>
      <c r="H141" s="37">
        <v>8820.6000000000022</v>
      </c>
      <c r="I141" s="37">
        <v>8905.3000000000029</v>
      </c>
      <c r="J141" s="37">
        <v>8975.6000000000022</v>
      </c>
      <c r="K141" s="28">
        <v>8835</v>
      </c>
      <c r="L141" s="28">
        <v>8680</v>
      </c>
      <c r="M141" s="28">
        <v>5.2572099999999997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810.55</v>
      </c>
      <c r="D142" s="37">
        <v>812.36666666666667</v>
      </c>
      <c r="E142" s="37">
        <v>805.23333333333335</v>
      </c>
      <c r="F142" s="37">
        <v>799.91666666666663</v>
      </c>
      <c r="G142" s="37">
        <v>792.7833333333333</v>
      </c>
      <c r="H142" s="37">
        <v>817.68333333333339</v>
      </c>
      <c r="I142" s="37">
        <v>824.81666666666683</v>
      </c>
      <c r="J142" s="37">
        <v>830.13333333333344</v>
      </c>
      <c r="K142" s="28">
        <v>819.5</v>
      </c>
      <c r="L142" s="28">
        <v>807.05</v>
      </c>
      <c r="M142" s="28">
        <v>2.5083099999999998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382</v>
      </c>
      <c r="D143" s="37">
        <v>380.55</v>
      </c>
      <c r="E143" s="37">
        <v>375.55</v>
      </c>
      <c r="F143" s="37">
        <v>369.1</v>
      </c>
      <c r="G143" s="37">
        <v>364.1</v>
      </c>
      <c r="H143" s="37">
        <v>387</v>
      </c>
      <c r="I143" s="37">
        <v>392</v>
      </c>
      <c r="J143" s="37">
        <v>398.45</v>
      </c>
      <c r="K143" s="28">
        <v>385.55</v>
      </c>
      <c r="L143" s="28">
        <v>374.1</v>
      </c>
      <c r="M143" s="28">
        <v>11.462719999999999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1407.55</v>
      </c>
      <c r="D144" s="37">
        <v>1413.8500000000001</v>
      </c>
      <c r="E144" s="37">
        <v>1396.7000000000003</v>
      </c>
      <c r="F144" s="37">
        <v>1385.8500000000001</v>
      </c>
      <c r="G144" s="37">
        <v>1368.7000000000003</v>
      </c>
      <c r="H144" s="37">
        <v>1424.7000000000003</v>
      </c>
      <c r="I144" s="37">
        <v>1441.8500000000004</v>
      </c>
      <c r="J144" s="37">
        <v>1452.7000000000003</v>
      </c>
      <c r="K144" s="28">
        <v>1431</v>
      </c>
      <c r="L144" s="28">
        <v>1403</v>
      </c>
      <c r="M144" s="28">
        <v>2.4009200000000002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3301.75</v>
      </c>
      <c r="D145" s="37">
        <v>3324.2666666666664</v>
      </c>
      <c r="E145" s="37">
        <v>3268.7333333333327</v>
      </c>
      <c r="F145" s="37">
        <v>3235.7166666666662</v>
      </c>
      <c r="G145" s="37">
        <v>3180.1833333333325</v>
      </c>
      <c r="H145" s="37">
        <v>3357.2833333333328</v>
      </c>
      <c r="I145" s="37">
        <v>3412.8166666666666</v>
      </c>
      <c r="J145" s="37">
        <v>3445.833333333333</v>
      </c>
      <c r="K145" s="28">
        <v>3379.8</v>
      </c>
      <c r="L145" s="28">
        <v>3291.25</v>
      </c>
      <c r="M145" s="28">
        <v>4.28817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2192.9499999999998</v>
      </c>
      <c r="D146" s="37">
        <v>2208.65</v>
      </c>
      <c r="E146" s="37">
        <v>2172.3000000000002</v>
      </c>
      <c r="F146" s="37">
        <v>2151.65</v>
      </c>
      <c r="G146" s="37">
        <v>2115.3000000000002</v>
      </c>
      <c r="H146" s="37">
        <v>2229.3000000000002</v>
      </c>
      <c r="I146" s="37">
        <v>2265.6499999999996</v>
      </c>
      <c r="J146" s="37">
        <v>2286.3000000000002</v>
      </c>
      <c r="K146" s="28">
        <v>2245</v>
      </c>
      <c r="L146" s="28">
        <v>2188</v>
      </c>
      <c r="M146" s="28">
        <v>3.6295600000000001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1051.5</v>
      </c>
      <c r="D147" s="37">
        <v>1049.0833333333333</v>
      </c>
      <c r="E147" s="37">
        <v>1039.7166666666665</v>
      </c>
      <c r="F147" s="37">
        <v>1027.9333333333332</v>
      </c>
      <c r="G147" s="37">
        <v>1018.5666666666664</v>
      </c>
      <c r="H147" s="37">
        <v>1060.8666666666666</v>
      </c>
      <c r="I147" s="37">
        <v>1070.2333333333333</v>
      </c>
      <c r="J147" s="37">
        <v>1082.0166666666667</v>
      </c>
      <c r="K147" s="28">
        <v>1058.45</v>
      </c>
      <c r="L147" s="28">
        <v>1037.3</v>
      </c>
      <c r="M147" s="28">
        <v>10.367279999999999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122.05</v>
      </c>
      <c r="D148" s="37">
        <v>122.61666666666666</v>
      </c>
      <c r="E148" s="37">
        <v>120.63333333333333</v>
      </c>
      <c r="F148" s="37">
        <v>119.21666666666667</v>
      </c>
      <c r="G148" s="37">
        <v>117.23333333333333</v>
      </c>
      <c r="H148" s="37">
        <v>124.03333333333332</v>
      </c>
      <c r="I148" s="37">
        <v>126.01666666666664</v>
      </c>
      <c r="J148" s="37">
        <v>127.43333333333331</v>
      </c>
      <c r="K148" s="28">
        <v>124.6</v>
      </c>
      <c r="L148" s="28">
        <v>121.2</v>
      </c>
      <c r="M148" s="28">
        <v>187.71145999999999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158.9</v>
      </c>
      <c r="D149" s="37">
        <v>159.76666666666668</v>
      </c>
      <c r="E149" s="37">
        <v>157.58333333333337</v>
      </c>
      <c r="F149" s="37">
        <v>156.26666666666668</v>
      </c>
      <c r="G149" s="37">
        <v>154.08333333333337</v>
      </c>
      <c r="H149" s="37">
        <v>161.08333333333337</v>
      </c>
      <c r="I149" s="37">
        <v>163.26666666666671</v>
      </c>
      <c r="J149" s="37">
        <v>164.58333333333337</v>
      </c>
      <c r="K149" s="28">
        <v>161.94999999999999</v>
      </c>
      <c r="L149" s="28">
        <v>158.44999999999999</v>
      </c>
      <c r="M149" s="28">
        <v>128.89454000000001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79.599999999999994</v>
      </c>
      <c r="D150" s="37">
        <v>79.933333333333337</v>
      </c>
      <c r="E150" s="37">
        <v>78.966666666666669</v>
      </c>
      <c r="F150" s="37">
        <v>78.333333333333329</v>
      </c>
      <c r="G150" s="37">
        <v>77.36666666666666</v>
      </c>
      <c r="H150" s="37">
        <v>80.566666666666677</v>
      </c>
      <c r="I150" s="37">
        <v>81.533333333333346</v>
      </c>
      <c r="J150" s="37">
        <v>82.166666666666686</v>
      </c>
      <c r="K150" s="28">
        <v>80.900000000000006</v>
      </c>
      <c r="L150" s="28">
        <v>79.3</v>
      </c>
      <c r="M150" s="28">
        <v>71.189049999999995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4217.55</v>
      </c>
      <c r="D151" s="37">
        <v>4234.5</v>
      </c>
      <c r="E151" s="37">
        <v>4184.05</v>
      </c>
      <c r="F151" s="37">
        <v>4150.55</v>
      </c>
      <c r="G151" s="37">
        <v>4100.1000000000004</v>
      </c>
      <c r="H151" s="37">
        <v>4268</v>
      </c>
      <c r="I151" s="37">
        <v>4318.4500000000007</v>
      </c>
      <c r="J151" s="37">
        <v>4351.95</v>
      </c>
      <c r="K151" s="28">
        <v>4284.95</v>
      </c>
      <c r="L151" s="28">
        <v>4201</v>
      </c>
      <c r="M151" s="28">
        <v>0.77514000000000005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19526.650000000001</v>
      </c>
      <c r="D152" s="37">
        <v>19592.233333333334</v>
      </c>
      <c r="E152" s="37">
        <v>19398.466666666667</v>
      </c>
      <c r="F152" s="37">
        <v>19270.283333333333</v>
      </c>
      <c r="G152" s="37">
        <v>19076.516666666666</v>
      </c>
      <c r="H152" s="37">
        <v>19720.416666666668</v>
      </c>
      <c r="I152" s="37">
        <v>19914.183333333338</v>
      </c>
      <c r="J152" s="37">
        <v>20042.366666666669</v>
      </c>
      <c r="K152" s="28">
        <v>19786</v>
      </c>
      <c r="L152" s="28">
        <v>19464.05</v>
      </c>
      <c r="M152" s="28">
        <v>0.25908999999999999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303.25</v>
      </c>
      <c r="D153" s="37">
        <v>306.68333333333334</v>
      </c>
      <c r="E153" s="37">
        <v>297.86666666666667</v>
      </c>
      <c r="F153" s="37">
        <v>292.48333333333335</v>
      </c>
      <c r="G153" s="37">
        <v>283.66666666666669</v>
      </c>
      <c r="H153" s="37">
        <v>312.06666666666666</v>
      </c>
      <c r="I153" s="37">
        <v>320.88333333333338</v>
      </c>
      <c r="J153" s="37">
        <v>326.26666666666665</v>
      </c>
      <c r="K153" s="28">
        <v>315.5</v>
      </c>
      <c r="L153" s="28">
        <v>301.3</v>
      </c>
      <c r="M153" s="28">
        <v>12.411670000000001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972.85</v>
      </c>
      <c r="D154" s="37">
        <v>972.83333333333337</v>
      </c>
      <c r="E154" s="37">
        <v>957.06666666666672</v>
      </c>
      <c r="F154" s="37">
        <v>941.2833333333333</v>
      </c>
      <c r="G154" s="37">
        <v>925.51666666666665</v>
      </c>
      <c r="H154" s="37">
        <v>988.61666666666679</v>
      </c>
      <c r="I154" s="37">
        <v>1004.3833333333334</v>
      </c>
      <c r="J154" s="37">
        <v>1020.1666666666669</v>
      </c>
      <c r="K154" s="28">
        <v>988.6</v>
      </c>
      <c r="L154" s="28">
        <v>957.05</v>
      </c>
      <c r="M154" s="28">
        <v>10.05532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136.55000000000001</v>
      </c>
      <c r="D155" s="37">
        <v>136.95000000000002</v>
      </c>
      <c r="E155" s="37">
        <v>135.75000000000003</v>
      </c>
      <c r="F155" s="37">
        <v>134.95000000000002</v>
      </c>
      <c r="G155" s="37">
        <v>133.75000000000003</v>
      </c>
      <c r="H155" s="37">
        <v>137.75000000000003</v>
      </c>
      <c r="I155" s="37">
        <v>138.95000000000002</v>
      </c>
      <c r="J155" s="37">
        <v>139.75000000000003</v>
      </c>
      <c r="K155" s="28">
        <v>138.15</v>
      </c>
      <c r="L155" s="28">
        <v>136.15</v>
      </c>
      <c r="M155" s="28">
        <v>146.20591999999999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191.15</v>
      </c>
      <c r="D156" s="37">
        <v>191.80000000000004</v>
      </c>
      <c r="E156" s="37">
        <v>189.65000000000009</v>
      </c>
      <c r="F156" s="37">
        <v>188.15000000000006</v>
      </c>
      <c r="G156" s="37">
        <v>186.00000000000011</v>
      </c>
      <c r="H156" s="37">
        <v>193.30000000000007</v>
      </c>
      <c r="I156" s="37">
        <v>195.45</v>
      </c>
      <c r="J156" s="37">
        <v>196.95000000000005</v>
      </c>
      <c r="K156" s="28">
        <v>193.95</v>
      </c>
      <c r="L156" s="28">
        <v>190.3</v>
      </c>
      <c r="M156" s="28">
        <v>12.598660000000001</v>
      </c>
      <c r="N156" s="1"/>
      <c r="O156" s="1"/>
    </row>
    <row r="157" spans="1:15" ht="12.75" customHeight="1">
      <c r="A157" s="53">
        <v>148</v>
      </c>
      <c r="B157" s="28" t="s">
        <v>837</v>
      </c>
      <c r="C157" s="28">
        <v>768.7</v>
      </c>
      <c r="D157" s="37">
        <v>771.81666666666661</v>
      </c>
      <c r="E157" s="37">
        <v>762.63333333333321</v>
      </c>
      <c r="F157" s="37">
        <v>756.56666666666661</v>
      </c>
      <c r="G157" s="37">
        <v>747.38333333333321</v>
      </c>
      <c r="H157" s="37">
        <v>777.88333333333321</v>
      </c>
      <c r="I157" s="37">
        <v>787.06666666666661</v>
      </c>
      <c r="J157" s="37">
        <v>793.13333333333321</v>
      </c>
      <c r="K157" s="28">
        <v>781</v>
      </c>
      <c r="L157" s="28">
        <v>765.75</v>
      </c>
      <c r="M157" s="28">
        <v>8.2057699999999993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3221.8</v>
      </c>
      <c r="D158" s="37">
        <v>3233.2666666666664</v>
      </c>
      <c r="E158" s="37">
        <v>3204.5333333333328</v>
      </c>
      <c r="F158" s="37">
        <v>3187.2666666666664</v>
      </c>
      <c r="G158" s="37">
        <v>3158.5333333333328</v>
      </c>
      <c r="H158" s="37">
        <v>3250.5333333333328</v>
      </c>
      <c r="I158" s="37">
        <v>3279.2666666666664</v>
      </c>
      <c r="J158" s="37">
        <v>3296.5333333333328</v>
      </c>
      <c r="K158" s="28">
        <v>3262</v>
      </c>
      <c r="L158" s="28">
        <v>3216</v>
      </c>
      <c r="M158" s="28">
        <v>0.40799999999999997</v>
      </c>
      <c r="N158" s="1"/>
      <c r="O158" s="1"/>
    </row>
    <row r="159" spans="1:15" ht="12.75" customHeight="1">
      <c r="A159" s="53">
        <v>150</v>
      </c>
      <c r="B159" s="28" t="s">
        <v>838</v>
      </c>
      <c r="C159" s="28">
        <v>505.75</v>
      </c>
      <c r="D159" s="37">
        <v>518.73333333333335</v>
      </c>
      <c r="E159" s="37">
        <v>483.4666666666667</v>
      </c>
      <c r="F159" s="37">
        <v>461.18333333333334</v>
      </c>
      <c r="G159" s="37">
        <v>425.91666666666669</v>
      </c>
      <c r="H159" s="37">
        <v>541.01666666666665</v>
      </c>
      <c r="I159" s="37">
        <v>576.2833333333333</v>
      </c>
      <c r="J159" s="37">
        <v>598.56666666666672</v>
      </c>
      <c r="K159" s="28">
        <v>554</v>
      </c>
      <c r="L159" s="28">
        <v>496.45</v>
      </c>
      <c r="M159" s="28">
        <v>30.556380000000001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3399.1</v>
      </c>
      <c r="D160" s="37">
        <v>3408.6833333333329</v>
      </c>
      <c r="E160" s="37">
        <v>3380.3666666666659</v>
      </c>
      <c r="F160" s="37">
        <v>3361.6333333333328</v>
      </c>
      <c r="G160" s="37">
        <v>3333.3166666666657</v>
      </c>
      <c r="H160" s="37">
        <v>3427.4166666666661</v>
      </c>
      <c r="I160" s="37">
        <v>3455.7333333333327</v>
      </c>
      <c r="J160" s="37">
        <v>3474.4666666666662</v>
      </c>
      <c r="K160" s="28">
        <v>3437</v>
      </c>
      <c r="L160" s="28">
        <v>3389.95</v>
      </c>
      <c r="M160" s="28">
        <v>1.6878299999999999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49678.1</v>
      </c>
      <c r="D161" s="37">
        <v>49808.200000000004</v>
      </c>
      <c r="E161" s="37">
        <v>49369.900000000009</v>
      </c>
      <c r="F161" s="37">
        <v>49061.700000000004</v>
      </c>
      <c r="G161" s="37">
        <v>48623.400000000009</v>
      </c>
      <c r="H161" s="37">
        <v>50116.400000000009</v>
      </c>
      <c r="I161" s="37">
        <v>50554.700000000012</v>
      </c>
      <c r="J161" s="37">
        <v>50862.900000000009</v>
      </c>
      <c r="K161" s="28">
        <v>50246.5</v>
      </c>
      <c r="L161" s="28">
        <v>49500</v>
      </c>
      <c r="M161" s="28">
        <v>0.15525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3542.2</v>
      </c>
      <c r="D162" s="37">
        <v>3578.5833333333335</v>
      </c>
      <c r="E162" s="37">
        <v>3483.666666666667</v>
      </c>
      <c r="F162" s="37">
        <v>3425.1333333333337</v>
      </c>
      <c r="G162" s="37">
        <v>3330.2166666666672</v>
      </c>
      <c r="H162" s="37">
        <v>3637.1166666666668</v>
      </c>
      <c r="I162" s="37">
        <v>3732.0333333333338</v>
      </c>
      <c r="J162" s="37">
        <v>3790.5666666666666</v>
      </c>
      <c r="K162" s="28">
        <v>3673.5</v>
      </c>
      <c r="L162" s="28">
        <v>3520.05</v>
      </c>
      <c r="M162" s="28">
        <v>2.24519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</v>
      </c>
      <c r="D163" s="37">
        <v>215.65</v>
      </c>
      <c r="E163" s="37">
        <v>213.95000000000002</v>
      </c>
      <c r="F163" s="37">
        <v>212.9</v>
      </c>
      <c r="G163" s="37">
        <v>211.20000000000002</v>
      </c>
      <c r="H163" s="37">
        <v>216.70000000000002</v>
      </c>
      <c r="I163" s="37">
        <v>218.4</v>
      </c>
      <c r="J163" s="37">
        <v>219.45000000000002</v>
      </c>
      <c r="K163" s="28">
        <v>217.35</v>
      </c>
      <c r="L163" s="28">
        <v>214.6</v>
      </c>
      <c r="M163" s="28">
        <v>6.8608399999999996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2663.25</v>
      </c>
      <c r="D164" s="37">
        <v>2671.4666666666667</v>
      </c>
      <c r="E164" s="37">
        <v>2646.9333333333334</v>
      </c>
      <c r="F164" s="37">
        <v>2630.6166666666668</v>
      </c>
      <c r="G164" s="37">
        <v>2606.0833333333335</v>
      </c>
      <c r="H164" s="37">
        <v>2687.7833333333333</v>
      </c>
      <c r="I164" s="37">
        <v>2712.3166666666671</v>
      </c>
      <c r="J164" s="37">
        <v>2728.6333333333332</v>
      </c>
      <c r="K164" s="28">
        <v>2696</v>
      </c>
      <c r="L164" s="28">
        <v>2655.15</v>
      </c>
      <c r="M164" s="28">
        <v>4.1347899999999997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2031.8</v>
      </c>
      <c r="D165" s="37">
        <v>2021.6000000000001</v>
      </c>
      <c r="E165" s="37">
        <v>1991.2000000000003</v>
      </c>
      <c r="F165" s="37">
        <v>1950.6000000000001</v>
      </c>
      <c r="G165" s="37">
        <v>1920.2000000000003</v>
      </c>
      <c r="H165" s="37">
        <v>2062.2000000000003</v>
      </c>
      <c r="I165" s="37">
        <v>2092.6000000000004</v>
      </c>
      <c r="J165" s="37">
        <v>2133.2000000000003</v>
      </c>
      <c r="K165" s="28">
        <v>2052</v>
      </c>
      <c r="L165" s="28">
        <v>1981</v>
      </c>
      <c r="M165" s="28">
        <v>20.449649999999998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2402.75</v>
      </c>
      <c r="D166" s="37">
        <v>2416.25</v>
      </c>
      <c r="E166" s="37">
        <v>2379.5</v>
      </c>
      <c r="F166" s="37">
        <v>2356.25</v>
      </c>
      <c r="G166" s="37">
        <v>2319.5</v>
      </c>
      <c r="H166" s="37">
        <v>2439.5</v>
      </c>
      <c r="I166" s="37">
        <v>2476.25</v>
      </c>
      <c r="J166" s="37">
        <v>2499.5</v>
      </c>
      <c r="K166" s="28">
        <v>2453</v>
      </c>
      <c r="L166" s="28">
        <v>2393</v>
      </c>
      <c r="M166" s="28">
        <v>4.8014799999999997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120.2</v>
      </c>
      <c r="D167" s="37">
        <v>120.03333333333335</v>
      </c>
      <c r="E167" s="37">
        <v>118.61666666666669</v>
      </c>
      <c r="F167" s="37">
        <v>117.03333333333335</v>
      </c>
      <c r="G167" s="37">
        <v>115.61666666666669</v>
      </c>
      <c r="H167" s="37">
        <v>121.61666666666669</v>
      </c>
      <c r="I167" s="37">
        <v>123.03333333333335</v>
      </c>
      <c r="J167" s="37">
        <v>124.61666666666669</v>
      </c>
      <c r="K167" s="28">
        <v>121.45</v>
      </c>
      <c r="L167" s="28">
        <v>118.45</v>
      </c>
      <c r="M167" s="28">
        <v>66.372969999999995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226.3</v>
      </c>
      <c r="D168" s="37">
        <v>227.46666666666667</v>
      </c>
      <c r="E168" s="37">
        <v>223.93333333333334</v>
      </c>
      <c r="F168" s="37">
        <v>221.56666666666666</v>
      </c>
      <c r="G168" s="37">
        <v>218.03333333333333</v>
      </c>
      <c r="H168" s="37">
        <v>229.83333333333334</v>
      </c>
      <c r="I168" s="37">
        <v>233.3666666666667</v>
      </c>
      <c r="J168" s="37">
        <v>235.73333333333335</v>
      </c>
      <c r="K168" s="28">
        <v>231</v>
      </c>
      <c r="L168" s="28">
        <v>225.1</v>
      </c>
      <c r="M168" s="28">
        <v>90.932739999999995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470.7</v>
      </c>
      <c r="D169" s="37">
        <v>469.01666666666665</v>
      </c>
      <c r="E169" s="37">
        <v>463.23333333333329</v>
      </c>
      <c r="F169" s="37">
        <v>455.76666666666665</v>
      </c>
      <c r="G169" s="37">
        <v>449.98333333333329</v>
      </c>
      <c r="H169" s="37">
        <v>476.48333333333329</v>
      </c>
      <c r="I169" s="37">
        <v>482.26666666666659</v>
      </c>
      <c r="J169" s="37">
        <v>489.73333333333329</v>
      </c>
      <c r="K169" s="28">
        <v>474.8</v>
      </c>
      <c r="L169" s="28">
        <v>461.55</v>
      </c>
      <c r="M169" s="28">
        <v>4.5882199999999997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14197.95</v>
      </c>
      <c r="D170" s="37">
        <v>14217.199999999999</v>
      </c>
      <c r="E170" s="37">
        <v>14136.749999999998</v>
      </c>
      <c r="F170" s="37">
        <v>14075.55</v>
      </c>
      <c r="G170" s="37">
        <v>13995.099999999999</v>
      </c>
      <c r="H170" s="37">
        <v>14278.399999999998</v>
      </c>
      <c r="I170" s="37">
        <v>14358.849999999999</v>
      </c>
      <c r="J170" s="37">
        <v>14420.049999999997</v>
      </c>
      <c r="K170" s="28">
        <v>14297.65</v>
      </c>
      <c r="L170" s="28">
        <v>14156</v>
      </c>
      <c r="M170" s="28">
        <v>2.2409999999999999E-2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35.25</v>
      </c>
      <c r="D171" s="37">
        <v>34.966666666666661</v>
      </c>
      <c r="E171" s="37">
        <v>33.833333333333321</v>
      </c>
      <c r="F171" s="37">
        <v>32.416666666666657</v>
      </c>
      <c r="G171" s="37">
        <v>31.283333333333317</v>
      </c>
      <c r="H171" s="37">
        <v>36.383333333333326</v>
      </c>
      <c r="I171" s="37">
        <v>37.516666666666666</v>
      </c>
      <c r="J171" s="37">
        <v>38.93333333333333</v>
      </c>
      <c r="K171" s="28">
        <v>36.1</v>
      </c>
      <c r="L171" s="28">
        <v>33.549999999999997</v>
      </c>
      <c r="M171" s="28">
        <v>1110.8365699999999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107.8</v>
      </c>
      <c r="D172" s="37">
        <v>107.45</v>
      </c>
      <c r="E172" s="37">
        <v>106.2</v>
      </c>
      <c r="F172" s="37">
        <v>104.6</v>
      </c>
      <c r="G172" s="37">
        <v>103.35</v>
      </c>
      <c r="H172" s="37">
        <v>109.05000000000001</v>
      </c>
      <c r="I172" s="37">
        <v>110.30000000000001</v>
      </c>
      <c r="J172" s="37">
        <v>111.90000000000002</v>
      </c>
      <c r="K172" s="28">
        <v>108.7</v>
      </c>
      <c r="L172" s="28">
        <v>105.85</v>
      </c>
      <c r="M172" s="28">
        <v>46.110810000000001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2632.05</v>
      </c>
      <c r="D173" s="37">
        <v>2639.1833333333338</v>
      </c>
      <c r="E173" s="37">
        <v>2615.4666666666676</v>
      </c>
      <c r="F173" s="37">
        <v>2598.8833333333337</v>
      </c>
      <c r="G173" s="37">
        <v>2575.1666666666674</v>
      </c>
      <c r="H173" s="37">
        <v>2655.7666666666678</v>
      </c>
      <c r="I173" s="37">
        <v>2679.483333333334</v>
      </c>
      <c r="J173" s="37">
        <v>2696.066666666668</v>
      </c>
      <c r="K173" s="28">
        <v>2662.9</v>
      </c>
      <c r="L173" s="28">
        <v>2622.6</v>
      </c>
      <c r="M173" s="28">
        <v>36.32902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917.2</v>
      </c>
      <c r="D174" s="37">
        <v>920.06666666666661</v>
      </c>
      <c r="E174" s="37">
        <v>911.43333333333317</v>
      </c>
      <c r="F174" s="37">
        <v>905.66666666666652</v>
      </c>
      <c r="G174" s="37">
        <v>897.03333333333308</v>
      </c>
      <c r="H174" s="37">
        <v>925.83333333333326</v>
      </c>
      <c r="I174" s="37">
        <v>934.4666666666667</v>
      </c>
      <c r="J174" s="37">
        <v>940.23333333333335</v>
      </c>
      <c r="K174" s="28">
        <v>928.7</v>
      </c>
      <c r="L174" s="28">
        <v>914.3</v>
      </c>
      <c r="M174" s="28">
        <v>11.51169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1297</v>
      </c>
      <c r="D175" s="37">
        <v>1300.3333333333333</v>
      </c>
      <c r="E175" s="37">
        <v>1284.6666666666665</v>
      </c>
      <c r="F175" s="37">
        <v>1272.3333333333333</v>
      </c>
      <c r="G175" s="37">
        <v>1256.6666666666665</v>
      </c>
      <c r="H175" s="37">
        <v>1312.6666666666665</v>
      </c>
      <c r="I175" s="37">
        <v>1328.333333333333</v>
      </c>
      <c r="J175" s="37">
        <v>1340.6666666666665</v>
      </c>
      <c r="K175" s="28">
        <v>1316</v>
      </c>
      <c r="L175" s="28">
        <v>1288</v>
      </c>
      <c r="M175" s="28">
        <v>12.862410000000001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2371.5</v>
      </c>
      <c r="D176" s="37">
        <v>2382.9666666666667</v>
      </c>
      <c r="E176" s="37">
        <v>2351.7333333333336</v>
      </c>
      <c r="F176" s="37">
        <v>2331.9666666666667</v>
      </c>
      <c r="G176" s="37">
        <v>2300.7333333333336</v>
      </c>
      <c r="H176" s="37">
        <v>2402.7333333333336</v>
      </c>
      <c r="I176" s="37">
        <v>2433.9666666666662</v>
      </c>
      <c r="J176" s="37">
        <v>2453.7333333333336</v>
      </c>
      <c r="K176" s="28">
        <v>2414.1999999999998</v>
      </c>
      <c r="L176" s="28">
        <v>2363.1999999999998</v>
      </c>
      <c r="M176" s="28">
        <v>3.3071000000000002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21712.6</v>
      </c>
      <c r="D177" s="37">
        <v>21665.966666666667</v>
      </c>
      <c r="E177" s="37">
        <v>21395.983333333334</v>
      </c>
      <c r="F177" s="37">
        <v>21079.366666666665</v>
      </c>
      <c r="G177" s="37">
        <v>20809.383333333331</v>
      </c>
      <c r="H177" s="37">
        <v>21982.583333333336</v>
      </c>
      <c r="I177" s="37">
        <v>22252.566666666673</v>
      </c>
      <c r="J177" s="37">
        <v>22569.183333333338</v>
      </c>
      <c r="K177" s="28">
        <v>21935.95</v>
      </c>
      <c r="L177" s="28">
        <v>21349.35</v>
      </c>
      <c r="M177" s="28">
        <v>0.88610999999999995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1324.7</v>
      </c>
      <c r="D178" s="37">
        <v>1336.1333333333334</v>
      </c>
      <c r="E178" s="37">
        <v>1308.5666666666668</v>
      </c>
      <c r="F178" s="37">
        <v>1292.4333333333334</v>
      </c>
      <c r="G178" s="37">
        <v>1264.8666666666668</v>
      </c>
      <c r="H178" s="37">
        <v>1352.2666666666669</v>
      </c>
      <c r="I178" s="37">
        <v>1379.8333333333335</v>
      </c>
      <c r="J178" s="37">
        <v>1395.9666666666669</v>
      </c>
      <c r="K178" s="28">
        <v>1363.7</v>
      </c>
      <c r="L178" s="28">
        <v>1320</v>
      </c>
      <c r="M178" s="28">
        <v>6.58439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2883.45</v>
      </c>
      <c r="D179" s="37">
        <v>2901.6333333333337</v>
      </c>
      <c r="E179" s="37">
        <v>2853.3666666666672</v>
      </c>
      <c r="F179" s="37">
        <v>2823.2833333333338</v>
      </c>
      <c r="G179" s="37">
        <v>2775.0166666666673</v>
      </c>
      <c r="H179" s="37">
        <v>2931.7166666666672</v>
      </c>
      <c r="I179" s="37">
        <v>2979.9833333333336</v>
      </c>
      <c r="J179" s="37">
        <v>3010.0666666666671</v>
      </c>
      <c r="K179" s="28">
        <v>2949.9</v>
      </c>
      <c r="L179" s="28">
        <v>2871.55</v>
      </c>
      <c r="M179" s="28">
        <v>5.7665499999999996</v>
      </c>
      <c r="N179" s="1"/>
      <c r="O179" s="1"/>
    </row>
    <row r="180" spans="1:15" ht="12.75" customHeight="1">
      <c r="A180" s="53">
        <v>171</v>
      </c>
      <c r="B180" s="28" t="s">
        <v>825</v>
      </c>
      <c r="C180" s="28">
        <v>523.9</v>
      </c>
      <c r="D180" s="37">
        <v>526.15</v>
      </c>
      <c r="E180" s="37">
        <v>519.59999999999991</v>
      </c>
      <c r="F180" s="37">
        <v>515.29999999999995</v>
      </c>
      <c r="G180" s="37">
        <v>508.74999999999989</v>
      </c>
      <c r="H180" s="37">
        <v>530.44999999999993</v>
      </c>
      <c r="I180" s="37">
        <v>536.99999999999989</v>
      </c>
      <c r="J180" s="37">
        <v>541.29999999999995</v>
      </c>
      <c r="K180" s="28">
        <v>532.70000000000005</v>
      </c>
      <c r="L180" s="28">
        <v>521.85</v>
      </c>
      <c r="M180" s="28">
        <v>17.21705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520.4</v>
      </c>
      <c r="D181" s="37">
        <v>522.4</v>
      </c>
      <c r="E181" s="37">
        <v>516.5</v>
      </c>
      <c r="F181" s="37">
        <v>512.6</v>
      </c>
      <c r="G181" s="37">
        <v>506.70000000000005</v>
      </c>
      <c r="H181" s="37">
        <v>526.29999999999995</v>
      </c>
      <c r="I181" s="37">
        <v>532.19999999999982</v>
      </c>
      <c r="J181" s="37">
        <v>536.09999999999991</v>
      </c>
      <c r="K181" s="28">
        <v>528.29999999999995</v>
      </c>
      <c r="L181" s="28">
        <v>518.5</v>
      </c>
      <c r="M181" s="28">
        <v>154.7345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79.75</v>
      </c>
      <c r="D182" s="37">
        <v>80.066666666666663</v>
      </c>
      <c r="E182" s="37">
        <v>79.183333333333323</v>
      </c>
      <c r="F182" s="37">
        <v>78.61666666666666</v>
      </c>
      <c r="G182" s="37">
        <v>77.73333333333332</v>
      </c>
      <c r="H182" s="37">
        <v>80.633333333333326</v>
      </c>
      <c r="I182" s="37">
        <v>81.516666666666652</v>
      </c>
      <c r="J182" s="37">
        <v>82.083333333333329</v>
      </c>
      <c r="K182" s="28">
        <v>80.95</v>
      </c>
      <c r="L182" s="28">
        <v>79.5</v>
      </c>
      <c r="M182" s="28">
        <v>142.83751000000001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877.3</v>
      </c>
      <c r="D183" s="37">
        <v>880.98333333333323</v>
      </c>
      <c r="E183" s="37">
        <v>871.31666666666649</v>
      </c>
      <c r="F183" s="37">
        <v>865.33333333333326</v>
      </c>
      <c r="G183" s="37">
        <v>855.66666666666652</v>
      </c>
      <c r="H183" s="37">
        <v>886.96666666666647</v>
      </c>
      <c r="I183" s="37">
        <v>896.63333333333321</v>
      </c>
      <c r="J183" s="37">
        <v>902.61666666666645</v>
      </c>
      <c r="K183" s="28">
        <v>890.65</v>
      </c>
      <c r="L183" s="28">
        <v>875</v>
      </c>
      <c r="M183" s="28">
        <v>50.162439999999997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509.25</v>
      </c>
      <c r="D184" s="37">
        <v>512.9</v>
      </c>
      <c r="E184" s="37">
        <v>502.34999999999991</v>
      </c>
      <c r="F184" s="37">
        <v>495.44999999999993</v>
      </c>
      <c r="G184" s="37">
        <v>484.89999999999986</v>
      </c>
      <c r="H184" s="37">
        <v>519.79999999999995</v>
      </c>
      <c r="I184" s="37">
        <v>530.34999999999991</v>
      </c>
      <c r="J184" s="37">
        <v>537.25</v>
      </c>
      <c r="K184" s="28">
        <v>523.45000000000005</v>
      </c>
      <c r="L184" s="28">
        <v>506</v>
      </c>
      <c r="M184" s="28">
        <v>25.450510000000001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603.85</v>
      </c>
      <c r="D185" s="37">
        <v>607.69999999999993</v>
      </c>
      <c r="E185" s="37">
        <v>595.14999999999986</v>
      </c>
      <c r="F185" s="37">
        <v>586.44999999999993</v>
      </c>
      <c r="G185" s="37">
        <v>573.89999999999986</v>
      </c>
      <c r="H185" s="37">
        <v>616.39999999999986</v>
      </c>
      <c r="I185" s="37">
        <v>628.94999999999982</v>
      </c>
      <c r="J185" s="37">
        <v>637.64999999999986</v>
      </c>
      <c r="K185" s="28">
        <v>620.25</v>
      </c>
      <c r="L185" s="28">
        <v>599</v>
      </c>
      <c r="M185" s="28">
        <v>8.1730699999999992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949.1</v>
      </c>
      <c r="D186" s="37">
        <v>954.33333333333337</v>
      </c>
      <c r="E186" s="37">
        <v>940.66666666666674</v>
      </c>
      <c r="F186" s="37">
        <v>932.23333333333335</v>
      </c>
      <c r="G186" s="37">
        <v>918.56666666666672</v>
      </c>
      <c r="H186" s="37">
        <v>962.76666666666677</v>
      </c>
      <c r="I186" s="37">
        <v>976.43333333333351</v>
      </c>
      <c r="J186" s="37">
        <v>984.86666666666679</v>
      </c>
      <c r="K186" s="28">
        <v>968</v>
      </c>
      <c r="L186" s="28">
        <v>945.9</v>
      </c>
      <c r="M186" s="28">
        <v>15.388439999999999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1099.8</v>
      </c>
      <c r="D187" s="37">
        <v>1102.6833333333332</v>
      </c>
      <c r="E187" s="37">
        <v>1092.5166666666664</v>
      </c>
      <c r="F187" s="37">
        <v>1085.2333333333333</v>
      </c>
      <c r="G187" s="37">
        <v>1075.0666666666666</v>
      </c>
      <c r="H187" s="37">
        <v>1109.9666666666662</v>
      </c>
      <c r="I187" s="37">
        <v>1120.1333333333328</v>
      </c>
      <c r="J187" s="37">
        <v>1127.4166666666661</v>
      </c>
      <c r="K187" s="28">
        <v>1112.8499999999999</v>
      </c>
      <c r="L187" s="28">
        <v>1095.4000000000001</v>
      </c>
      <c r="M187" s="28">
        <v>11.26027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1157.3499999999999</v>
      </c>
      <c r="D188" s="37">
        <v>1164.2333333333333</v>
      </c>
      <c r="E188" s="37">
        <v>1144.8166666666666</v>
      </c>
      <c r="F188" s="37">
        <v>1132.2833333333333</v>
      </c>
      <c r="G188" s="37">
        <v>1112.8666666666666</v>
      </c>
      <c r="H188" s="37">
        <v>1176.7666666666667</v>
      </c>
      <c r="I188" s="37">
        <v>1196.1833333333332</v>
      </c>
      <c r="J188" s="37">
        <v>1208.7166666666667</v>
      </c>
      <c r="K188" s="28">
        <v>1183.6500000000001</v>
      </c>
      <c r="L188" s="28">
        <v>1151.7</v>
      </c>
      <c r="M188" s="28">
        <v>6.8391799999999998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3218.2</v>
      </c>
      <c r="D189" s="37">
        <v>3237.0333333333333</v>
      </c>
      <c r="E189" s="37">
        <v>3195.9166666666665</v>
      </c>
      <c r="F189" s="37">
        <v>3173.6333333333332</v>
      </c>
      <c r="G189" s="37">
        <v>3132.5166666666664</v>
      </c>
      <c r="H189" s="37">
        <v>3259.3166666666666</v>
      </c>
      <c r="I189" s="37">
        <v>3300.4333333333334</v>
      </c>
      <c r="J189" s="37">
        <v>3322.7166666666667</v>
      </c>
      <c r="K189" s="28">
        <v>3278.15</v>
      </c>
      <c r="L189" s="28">
        <v>3214.75</v>
      </c>
      <c r="M189" s="28">
        <v>19.4693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801.85</v>
      </c>
      <c r="D190" s="37">
        <v>803.75</v>
      </c>
      <c r="E190" s="37">
        <v>795.6</v>
      </c>
      <c r="F190" s="37">
        <v>789.35</v>
      </c>
      <c r="G190" s="37">
        <v>781.2</v>
      </c>
      <c r="H190" s="37">
        <v>810</v>
      </c>
      <c r="I190" s="37">
        <v>818.15000000000009</v>
      </c>
      <c r="J190" s="37">
        <v>824.4</v>
      </c>
      <c r="K190" s="28">
        <v>811.9</v>
      </c>
      <c r="L190" s="28">
        <v>797.5</v>
      </c>
      <c r="M190" s="28">
        <v>12.67482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9656.6</v>
      </c>
      <c r="D191" s="37">
        <v>9744.9666666666653</v>
      </c>
      <c r="E191" s="37">
        <v>9514.9333333333307</v>
      </c>
      <c r="F191" s="37">
        <v>9373.2666666666646</v>
      </c>
      <c r="G191" s="37">
        <v>9143.2333333333299</v>
      </c>
      <c r="H191" s="37">
        <v>9886.6333333333314</v>
      </c>
      <c r="I191" s="37">
        <v>10116.666666666668</v>
      </c>
      <c r="J191" s="37">
        <v>10258.333333333332</v>
      </c>
      <c r="K191" s="28">
        <v>9975</v>
      </c>
      <c r="L191" s="28">
        <v>9603.2999999999993</v>
      </c>
      <c r="M191" s="28">
        <v>3.7414900000000002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459.2</v>
      </c>
      <c r="D192" s="37">
        <v>461.8</v>
      </c>
      <c r="E192" s="37">
        <v>454.8</v>
      </c>
      <c r="F192" s="37">
        <v>450.4</v>
      </c>
      <c r="G192" s="37">
        <v>443.4</v>
      </c>
      <c r="H192" s="37">
        <v>466.20000000000005</v>
      </c>
      <c r="I192" s="37">
        <v>473.20000000000005</v>
      </c>
      <c r="J192" s="37">
        <v>477.60000000000008</v>
      </c>
      <c r="K192" s="28">
        <v>468.8</v>
      </c>
      <c r="L192" s="28">
        <v>457.4</v>
      </c>
      <c r="M192" s="28">
        <v>112.55809000000001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229.3</v>
      </c>
      <c r="D193" s="37">
        <v>230.38333333333333</v>
      </c>
      <c r="E193" s="37">
        <v>227.56666666666666</v>
      </c>
      <c r="F193" s="37">
        <v>225.83333333333334</v>
      </c>
      <c r="G193" s="37">
        <v>223.01666666666668</v>
      </c>
      <c r="H193" s="37">
        <v>232.11666666666665</v>
      </c>
      <c r="I193" s="37">
        <v>234.93333333333331</v>
      </c>
      <c r="J193" s="37">
        <v>236.66666666666663</v>
      </c>
      <c r="K193" s="28">
        <v>233.2</v>
      </c>
      <c r="L193" s="28">
        <v>228.65</v>
      </c>
      <c r="M193" s="28">
        <v>138.14879999999999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106.25</v>
      </c>
      <c r="D194" s="37">
        <v>106.63333333333333</v>
      </c>
      <c r="E194" s="37">
        <v>105.36666666666665</v>
      </c>
      <c r="F194" s="37">
        <v>104.48333333333332</v>
      </c>
      <c r="G194" s="37">
        <v>103.21666666666664</v>
      </c>
      <c r="H194" s="37">
        <v>107.51666666666665</v>
      </c>
      <c r="I194" s="37">
        <v>108.78333333333333</v>
      </c>
      <c r="J194" s="37">
        <v>109.66666666666666</v>
      </c>
      <c r="K194" s="28">
        <v>107.9</v>
      </c>
      <c r="L194" s="28">
        <v>105.75</v>
      </c>
      <c r="M194" s="28">
        <v>421.86335000000003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1070.5999999999999</v>
      </c>
      <c r="D195" s="37">
        <v>1075.2666666666667</v>
      </c>
      <c r="E195" s="37">
        <v>1060.8833333333332</v>
      </c>
      <c r="F195" s="37">
        <v>1051.1666666666665</v>
      </c>
      <c r="G195" s="37">
        <v>1036.7833333333331</v>
      </c>
      <c r="H195" s="37">
        <v>1084.9833333333333</v>
      </c>
      <c r="I195" s="37">
        <v>1099.366666666667</v>
      </c>
      <c r="J195" s="37">
        <v>1109.0833333333335</v>
      </c>
      <c r="K195" s="28">
        <v>1089.6500000000001</v>
      </c>
      <c r="L195" s="28">
        <v>1065.55</v>
      </c>
      <c r="M195" s="28">
        <v>27.349309999999999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761.05</v>
      </c>
      <c r="D196" s="37">
        <v>759.81666666666661</v>
      </c>
      <c r="E196" s="37">
        <v>750.23333333333323</v>
      </c>
      <c r="F196" s="37">
        <v>739.41666666666663</v>
      </c>
      <c r="G196" s="37">
        <v>729.83333333333326</v>
      </c>
      <c r="H196" s="37">
        <v>770.63333333333321</v>
      </c>
      <c r="I196" s="37">
        <v>780.2166666666667</v>
      </c>
      <c r="J196" s="37">
        <v>791.03333333333319</v>
      </c>
      <c r="K196" s="28">
        <v>769.4</v>
      </c>
      <c r="L196" s="28">
        <v>749</v>
      </c>
      <c r="M196" s="28">
        <v>5.6273499999999999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2466.4499999999998</v>
      </c>
      <c r="D197" s="37">
        <v>2474.9166666666665</v>
      </c>
      <c r="E197" s="37">
        <v>2448.2333333333331</v>
      </c>
      <c r="F197" s="37">
        <v>2430.0166666666664</v>
      </c>
      <c r="G197" s="37">
        <v>2403.333333333333</v>
      </c>
      <c r="H197" s="37">
        <v>2493.1333333333332</v>
      </c>
      <c r="I197" s="37">
        <v>2519.8166666666666</v>
      </c>
      <c r="J197" s="37">
        <v>2538.0333333333333</v>
      </c>
      <c r="K197" s="28">
        <v>2501.6</v>
      </c>
      <c r="L197" s="28">
        <v>2456.6999999999998</v>
      </c>
      <c r="M197" s="28">
        <v>7.3257700000000003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1532.4</v>
      </c>
      <c r="D198" s="37">
        <v>1542.2833333333335</v>
      </c>
      <c r="E198" s="37">
        <v>1515.116666666667</v>
      </c>
      <c r="F198" s="37">
        <v>1497.8333333333335</v>
      </c>
      <c r="G198" s="37">
        <v>1470.666666666667</v>
      </c>
      <c r="H198" s="37">
        <v>1559.5666666666671</v>
      </c>
      <c r="I198" s="37">
        <v>1586.7333333333336</v>
      </c>
      <c r="J198" s="37">
        <v>1604.0166666666671</v>
      </c>
      <c r="K198" s="28">
        <v>1569.45</v>
      </c>
      <c r="L198" s="28">
        <v>1525</v>
      </c>
      <c r="M198" s="28">
        <v>2.35744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571.95000000000005</v>
      </c>
      <c r="D199" s="37">
        <v>576.15</v>
      </c>
      <c r="E199" s="37">
        <v>566.29999999999995</v>
      </c>
      <c r="F199" s="37">
        <v>560.65</v>
      </c>
      <c r="G199" s="37">
        <v>550.79999999999995</v>
      </c>
      <c r="H199" s="37">
        <v>581.79999999999995</v>
      </c>
      <c r="I199" s="37">
        <v>591.65000000000009</v>
      </c>
      <c r="J199" s="37">
        <v>597.29999999999995</v>
      </c>
      <c r="K199" s="28">
        <v>586</v>
      </c>
      <c r="L199" s="28">
        <v>570.5</v>
      </c>
      <c r="M199" s="28">
        <v>3.8534899999999999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1359.4</v>
      </c>
      <c r="D200" s="37">
        <v>1356.9333333333334</v>
      </c>
      <c r="E200" s="37">
        <v>1340.4666666666667</v>
      </c>
      <c r="F200" s="37">
        <v>1321.5333333333333</v>
      </c>
      <c r="G200" s="37">
        <v>1305.0666666666666</v>
      </c>
      <c r="H200" s="37">
        <v>1375.8666666666668</v>
      </c>
      <c r="I200" s="37">
        <v>1392.3333333333335</v>
      </c>
      <c r="J200" s="37">
        <v>1411.2666666666669</v>
      </c>
      <c r="K200" s="28">
        <v>1373.4</v>
      </c>
      <c r="L200" s="28">
        <v>1338</v>
      </c>
      <c r="M200" s="28">
        <v>11.440099999999999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36.75</v>
      </c>
      <c r="D201" s="37">
        <v>36.916666666666664</v>
      </c>
      <c r="E201" s="37">
        <v>36.483333333333327</v>
      </c>
      <c r="F201" s="37">
        <v>36.216666666666661</v>
      </c>
      <c r="G201" s="37">
        <v>35.783333333333324</v>
      </c>
      <c r="H201" s="37">
        <v>37.18333333333333</v>
      </c>
      <c r="I201" s="37">
        <v>37.616666666666667</v>
      </c>
      <c r="J201" s="37">
        <v>37.883333333333333</v>
      </c>
      <c r="K201" s="28">
        <v>37.35</v>
      </c>
      <c r="L201" s="28">
        <v>36.65</v>
      </c>
      <c r="M201" s="28">
        <v>74.081879999999998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762.65</v>
      </c>
      <c r="D202" s="37">
        <v>766.31666666666661</v>
      </c>
      <c r="E202" s="37">
        <v>754.63333333333321</v>
      </c>
      <c r="F202" s="37">
        <v>746.61666666666656</v>
      </c>
      <c r="G202" s="37">
        <v>734.93333333333317</v>
      </c>
      <c r="H202" s="37">
        <v>774.33333333333326</v>
      </c>
      <c r="I202" s="37">
        <v>786.01666666666665</v>
      </c>
      <c r="J202" s="37">
        <v>794.0333333333333</v>
      </c>
      <c r="K202" s="28">
        <v>778</v>
      </c>
      <c r="L202" s="28">
        <v>758.3</v>
      </c>
      <c r="M202" s="28">
        <v>25.164090000000002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6475.05</v>
      </c>
      <c r="D203" s="37">
        <v>6511.8833333333341</v>
      </c>
      <c r="E203" s="37">
        <v>6417.7666666666682</v>
      </c>
      <c r="F203" s="37">
        <v>6360.4833333333345</v>
      </c>
      <c r="G203" s="37">
        <v>6266.3666666666686</v>
      </c>
      <c r="H203" s="37">
        <v>6569.1666666666679</v>
      </c>
      <c r="I203" s="37">
        <v>6663.2833333333347</v>
      </c>
      <c r="J203" s="37">
        <v>6720.5666666666675</v>
      </c>
      <c r="K203" s="28">
        <v>6606</v>
      </c>
      <c r="L203" s="28">
        <v>6454.6</v>
      </c>
      <c r="M203" s="28">
        <v>4.7068700000000003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42.3</v>
      </c>
      <c r="D204" s="37">
        <v>42.183333333333337</v>
      </c>
      <c r="E204" s="37">
        <v>40.766666666666673</v>
      </c>
      <c r="F204" s="37">
        <v>39.233333333333334</v>
      </c>
      <c r="G204" s="37">
        <v>37.81666666666667</v>
      </c>
      <c r="H204" s="37">
        <v>43.716666666666676</v>
      </c>
      <c r="I204" s="37">
        <v>45.133333333333333</v>
      </c>
      <c r="J204" s="37">
        <v>46.666666666666679</v>
      </c>
      <c r="K204" s="28">
        <v>43.6</v>
      </c>
      <c r="L204" s="28">
        <v>40.65</v>
      </c>
      <c r="M204" s="28">
        <v>264.91653000000002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1612.7</v>
      </c>
      <c r="D205" s="37">
        <v>1618.8333333333333</v>
      </c>
      <c r="E205" s="37">
        <v>1599.7166666666665</v>
      </c>
      <c r="F205" s="37">
        <v>1586.7333333333331</v>
      </c>
      <c r="G205" s="37">
        <v>1567.6166666666663</v>
      </c>
      <c r="H205" s="37">
        <v>1631.8166666666666</v>
      </c>
      <c r="I205" s="37">
        <v>1650.9333333333334</v>
      </c>
      <c r="J205" s="37">
        <v>1663.9166666666667</v>
      </c>
      <c r="K205" s="28">
        <v>1637.95</v>
      </c>
      <c r="L205" s="28">
        <v>1605.85</v>
      </c>
      <c r="M205" s="28">
        <v>8.1241400000000006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815.9</v>
      </c>
      <c r="D206" s="37">
        <v>810.48333333333323</v>
      </c>
      <c r="E206" s="37">
        <v>787.46666666666647</v>
      </c>
      <c r="F206" s="37">
        <v>759.03333333333319</v>
      </c>
      <c r="G206" s="37">
        <v>736.01666666666642</v>
      </c>
      <c r="H206" s="37">
        <v>838.91666666666652</v>
      </c>
      <c r="I206" s="37">
        <v>861.93333333333317</v>
      </c>
      <c r="J206" s="37">
        <v>890.36666666666656</v>
      </c>
      <c r="K206" s="28">
        <v>833.5</v>
      </c>
      <c r="L206" s="28">
        <v>782.05</v>
      </c>
      <c r="M206" s="28">
        <v>91.016099999999994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1028.3</v>
      </c>
      <c r="D207" s="37">
        <v>1021.2833333333333</v>
      </c>
      <c r="E207" s="37">
        <v>1001.6666666666665</v>
      </c>
      <c r="F207" s="37">
        <v>975.03333333333319</v>
      </c>
      <c r="G207" s="37">
        <v>955.4166666666664</v>
      </c>
      <c r="H207" s="37">
        <v>1047.9166666666665</v>
      </c>
      <c r="I207" s="37">
        <v>1067.5333333333333</v>
      </c>
      <c r="J207" s="37">
        <v>1094.1666666666667</v>
      </c>
      <c r="K207" s="28">
        <v>1040.9000000000001</v>
      </c>
      <c r="L207" s="28">
        <v>994.65</v>
      </c>
      <c r="M207" s="28">
        <v>25.252020000000002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265.45</v>
      </c>
      <c r="D208" s="37">
        <v>267.11666666666667</v>
      </c>
      <c r="E208" s="37">
        <v>262.93333333333334</v>
      </c>
      <c r="F208" s="37">
        <v>260.41666666666669</v>
      </c>
      <c r="G208" s="37">
        <v>256.23333333333335</v>
      </c>
      <c r="H208" s="37">
        <v>269.63333333333333</v>
      </c>
      <c r="I208" s="37">
        <v>273.81666666666672</v>
      </c>
      <c r="J208" s="37">
        <v>276.33333333333331</v>
      </c>
      <c r="K208" s="28">
        <v>271.3</v>
      </c>
      <c r="L208" s="28">
        <v>264.60000000000002</v>
      </c>
      <c r="M208" s="28">
        <v>65.314989999999995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</v>
      </c>
      <c r="D209" s="37">
        <v>9.25</v>
      </c>
      <c r="E209" s="37">
        <v>8.9499999999999993</v>
      </c>
      <c r="F209" s="37">
        <v>8.7999999999999989</v>
      </c>
      <c r="G209" s="37">
        <v>8.4999999999999982</v>
      </c>
      <c r="H209" s="37">
        <v>9.4</v>
      </c>
      <c r="I209" s="37">
        <v>9.7000000000000011</v>
      </c>
      <c r="J209" s="37">
        <v>9.8500000000000014</v>
      </c>
      <c r="K209" s="28">
        <v>9.5500000000000007</v>
      </c>
      <c r="L209" s="28">
        <v>9.1</v>
      </c>
      <c r="M209" s="28">
        <v>2273.4890399999999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995.4</v>
      </c>
      <c r="D210" s="37">
        <v>1000.8833333333333</v>
      </c>
      <c r="E210" s="37">
        <v>986.01666666666665</v>
      </c>
      <c r="F210" s="37">
        <v>976.63333333333333</v>
      </c>
      <c r="G210" s="37">
        <v>961.76666666666665</v>
      </c>
      <c r="H210" s="37">
        <v>1010.2666666666667</v>
      </c>
      <c r="I210" s="37">
        <v>1025.1333333333332</v>
      </c>
      <c r="J210" s="37">
        <v>1034.5166666666667</v>
      </c>
      <c r="K210" s="28">
        <v>1015.75</v>
      </c>
      <c r="L210" s="28">
        <v>991.5</v>
      </c>
      <c r="M210" s="28">
        <v>7.6132799999999996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1838.7</v>
      </c>
      <c r="D211" s="37">
        <v>1832.6666666666667</v>
      </c>
      <c r="E211" s="37">
        <v>1802.3333333333335</v>
      </c>
      <c r="F211" s="37">
        <v>1765.9666666666667</v>
      </c>
      <c r="G211" s="37">
        <v>1735.6333333333334</v>
      </c>
      <c r="H211" s="37">
        <v>1869.0333333333335</v>
      </c>
      <c r="I211" s="37">
        <v>1899.366666666667</v>
      </c>
      <c r="J211" s="37">
        <v>1935.7333333333336</v>
      </c>
      <c r="K211" s="28">
        <v>1863</v>
      </c>
      <c r="L211" s="28">
        <v>1796.3</v>
      </c>
      <c r="M211" s="28">
        <v>2.4141400000000002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415.2</v>
      </c>
      <c r="D212" s="37">
        <v>416.75</v>
      </c>
      <c r="E212" s="37">
        <v>413.4</v>
      </c>
      <c r="F212" s="37">
        <v>411.59999999999997</v>
      </c>
      <c r="G212" s="37">
        <v>408.24999999999994</v>
      </c>
      <c r="H212" s="37">
        <v>418.55</v>
      </c>
      <c r="I212" s="37">
        <v>421.90000000000003</v>
      </c>
      <c r="J212" s="37">
        <v>423.70000000000005</v>
      </c>
      <c r="K212" s="28">
        <v>420.1</v>
      </c>
      <c r="L212" s="28">
        <v>414.95</v>
      </c>
      <c r="M212" s="28">
        <v>43.769509999999997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16.5</v>
      </c>
      <c r="D213" s="37">
        <v>16.633333333333336</v>
      </c>
      <c r="E213" s="37">
        <v>16.316666666666674</v>
      </c>
      <c r="F213" s="37">
        <v>16.133333333333336</v>
      </c>
      <c r="G213" s="37">
        <v>15.816666666666674</v>
      </c>
      <c r="H213" s="37">
        <v>16.816666666666674</v>
      </c>
      <c r="I213" s="37">
        <v>17.133333333333336</v>
      </c>
      <c r="J213" s="37">
        <v>17.316666666666674</v>
      </c>
      <c r="K213" s="28">
        <v>16.95</v>
      </c>
      <c r="L213" s="28">
        <v>16.45</v>
      </c>
      <c r="M213" s="28">
        <v>940.97792000000004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262.39999999999998</v>
      </c>
      <c r="D214" s="37">
        <v>264.18333333333334</v>
      </c>
      <c r="E214" s="37">
        <v>259.36666666666667</v>
      </c>
      <c r="F214" s="37">
        <v>256.33333333333331</v>
      </c>
      <c r="G214" s="37">
        <v>251.51666666666665</v>
      </c>
      <c r="H214" s="37">
        <v>267.2166666666667</v>
      </c>
      <c r="I214" s="37">
        <v>272.03333333333342</v>
      </c>
      <c r="J214" s="37">
        <v>275.06666666666672</v>
      </c>
      <c r="K214" s="37">
        <v>269</v>
      </c>
      <c r="L214" s="37">
        <v>261.14999999999998</v>
      </c>
      <c r="M214" s="37">
        <v>111.50821999999999</v>
      </c>
      <c r="N214" s="1"/>
      <c r="O214" s="1"/>
    </row>
    <row r="215" spans="1:15" ht="12.75" customHeight="1">
      <c r="A215" s="53">
        <v>206</v>
      </c>
      <c r="B215" s="28" t="s">
        <v>839</v>
      </c>
      <c r="C215" s="37">
        <v>62.1</v>
      </c>
      <c r="D215" s="37">
        <v>62.31666666666667</v>
      </c>
      <c r="E215" s="37">
        <v>61.433333333333337</v>
      </c>
      <c r="F215" s="37">
        <v>60.766666666666666</v>
      </c>
      <c r="G215" s="37">
        <v>59.883333333333333</v>
      </c>
      <c r="H215" s="37">
        <v>62.983333333333341</v>
      </c>
      <c r="I215" s="37">
        <v>63.866666666666681</v>
      </c>
      <c r="J215" s="37">
        <v>64.533333333333346</v>
      </c>
      <c r="K215" s="37">
        <v>63.2</v>
      </c>
      <c r="L215" s="37">
        <v>61.65</v>
      </c>
      <c r="M215" s="37">
        <v>811.37104999999997</v>
      </c>
      <c r="N215" s="1"/>
      <c r="O215" s="1"/>
    </row>
    <row r="216" spans="1:15" ht="12.75" customHeight="1">
      <c r="A216" s="53">
        <v>207</v>
      </c>
      <c r="B216" s="28" t="s">
        <v>826</v>
      </c>
      <c r="C216" s="37">
        <v>384.95</v>
      </c>
      <c r="D216" s="37">
        <v>387.33333333333331</v>
      </c>
      <c r="E216" s="37">
        <v>380.61666666666662</v>
      </c>
      <c r="F216" s="37">
        <v>376.2833333333333</v>
      </c>
      <c r="G216" s="37">
        <v>369.56666666666661</v>
      </c>
      <c r="H216" s="37">
        <v>391.66666666666663</v>
      </c>
      <c r="I216" s="37">
        <v>398.38333333333333</v>
      </c>
      <c r="J216" s="37">
        <v>402.71666666666664</v>
      </c>
      <c r="K216" s="37">
        <v>394.05</v>
      </c>
      <c r="L216" s="37">
        <v>383</v>
      </c>
      <c r="M216" s="37">
        <v>8.6724700000000006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J502" sqref="J50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1"/>
      <c r="B1" s="49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44799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4" t="s">
        <v>16</v>
      </c>
      <c r="B9" s="486" t="s">
        <v>18</v>
      </c>
      <c r="C9" s="490" t="s">
        <v>20</v>
      </c>
      <c r="D9" s="490" t="s">
        <v>21</v>
      </c>
      <c r="E9" s="481" t="s">
        <v>22</v>
      </c>
      <c r="F9" s="482"/>
      <c r="G9" s="483"/>
      <c r="H9" s="481" t="s">
        <v>23</v>
      </c>
      <c r="I9" s="482"/>
      <c r="J9" s="483"/>
      <c r="K9" s="23"/>
      <c r="L9" s="24"/>
      <c r="M9" s="50"/>
      <c r="N9" s="1"/>
      <c r="O9" s="1"/>
    </row>
    <row r="10" spans="1:15" ht="42.75" customHeight="1">
      <c r="A10" s="488"/>
      <c r="B10" s="489"/>
      <c r="C10" s="489"/>
      <c r="D10" s="4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22855.75</v>
      </c>
      <c r="D11" s="272">
        <v>22780</v>
      </c>
      <c r="E11" s="272">
        <v>22560</v>
      </c>
      <c r="F11" s="272">
        <v>22264.25</v>
      </c>
      <c r="G11" s="272">
        <v>22044.25</v>
      </c>
      <c r="H11" s="272">
        <v>23075.75</v>
      </c>
      <c r="I11" s="272">
        <v>23295.75</v>
      </c>
      <c r="J11" s="272">
        <v>23591.5</v>
      </c>
      <c r="K11" s="271">
        <v>23000</v>
      </c>
      <c r="L11" s="271">
        <v>22484.25</v>
      </c>
      <c r="M11" s="271">
        <v>2.5749999999999999E-2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3144.4</v>
      </c>
      <c r="D12" s="272">
        <v>3119.7999999999997</v>
      </c>
      <c r="E12" s="272">
        <v>3065.5999999999995</v>
      </c>
      <c r="F12" s="272">
        <v>2986.7999999999997</v>
      </c>
      <c r="G12" s="272">
        <v>2932.5999999999995</v>
      </c>
      <c r="H12" s="272">
        <v>3198.5999999999995</v>
      </c>
      <c r="I12" s="272">
        <v>3252.7999999999993</v>
      </c>
      <c r="J12" s="272">
        <v>3331.5999999999995</v>
      </c>
      <c r="K12" s="271">
        <v>3174</v>
      </c>
      <c r="L12" s="271">
        <v>3041</v>
      </c>
      <c r="M12" s="271">
        <v>8.1037999999999997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2284.1999999999998</v>
      </c>
      <c r="D13" s="272">
        <v>2291.4500000000003</v>
      </c>
      <c r="E13" s="272">
        <v>2273.9000000000005</v>
      </c>
      <c r="F13" s="272">
        <v>2263.6000000000004</v>
      </c>
      <c r="G13" s="272">
        <v>2246.0500000000006</v>
      </c>
      <c r="H13" s="272">
        <v>2301.7500000000005</v>
      </c>
      <c r="I13" s="272">
        <v>2319.3000000000006</v>
      </c>
      <c r="J13" s="272">
        <v>2329.6000000000004</v>
      </c>
      <c r="K13" s="271">
        <v>2309</v>
      </c>
      <c r="L13" s="271">
        <v>2281.15</v>
      </c>
      <c r="M13" s="271">
        <v>3.0603400000000001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2593.35</v>
      </c>
      <c r="D14" s="272">
        <v>2592.0166666666664</v>
      </c>
      <c r="E14" s="272">
        <v>2556.083333333333</v>
      </c>
      <c r="F14" s="272">
        <v>2518.8166666666666</v>
      </c>
      <c r="G14" s="272">
        <v>2482.8833333333332</v>
      </c>
      <c r="H14" s="272">
        <v>2629.2833333333328</v>
      </c>
      <c r="I14" s="272">
        <v>2665.2166666666662</v>
      </c>
      <c r="J14" s="272">
        <v>2702.4833333333327</v>
      </c>
      <c r="K14" s="271">
        <v>2627.95</v>
      </c>
      <c r="L14" s="271">
        <v>2554.75</v>
      </c>
      <c r="M14" s="271">
        <v>0.51704000000000006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1025.25</v>
      </c>
      <c r="D15" s="272">
        <v>1037.9833333333333</v>
      </c>
      <c r="E15" s="272">
        <v>1007.9666666666667</v>
      </c>
      <c r="F15" s="272">
        <v>990.68333333333339</v>
      </c>
      <c r="G15" s="272">
        <v>960.66666666666674</v>
      </c>
      <c r="H15" s="272">
        <v>1055.2666666666667</v>
      </c>
      <c r="I15" s="272">
        <v>1085.2833333333335</v>
      </c>
      <c r="J15" s="272">
        <v>1102.5666666666666</v>
      </c>
      <c r="K15" s="271">
        <v>1068</v>
      </c>
      <c r="L15" s="271">
        <v>1020.7</v>
      </c>
      <c r="M15" s="271">
        <v>2.3814099999999998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648.5</v>
      </c>
      <c r="D16" s="272">
        <v>653.83333333333337</v>
      </c>
      <c r="E16" s="272">
        <v>639.66666666666674</v>
      </c>
      <c r="F16" s="272">
        <v>630.83333333333337</v>
      </c>
      <c r="G16" s="272">
        <v>616.66666666666674</v>
      </c>
      <c r="H16" s="272">
        <v>662.66666666666674</v>
      </c>
      <c r="I16" s="272">
        <v>676.83333333333348</v>
      </c>
      <c r="J16" s="272">
        <v>685.66666666666674</v>
      </c>
      <c r="K16" s="271">
        <v>668</v>
      </c>
      <c r="L16" s="271">
        <v>645</v>
      </c>
      <c r="M16" s="271">
        <v>36.402900000000002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439.6</v>
      </c>
      <c r="D17" s="272">
        <v>440.83333333333331</v>
      </c>
      <c r="E17" s="272">
        <v>436.76666666666665</v>
      </c>
      <c r="F17" s="272">
        <v>433.93333333333334</v>
      </c>
      <c r="G17" s="272">
        <v>429.86666666666667</v>
      </c>
      <c r="H17" s="272">
        <v>443.66666666666663</v>
      </c>
      <c r="I17" s="272">
        <v>447.73333333333335</v>
      </c>
      <c r="J17" s="272">
        <v>450.56666666666661</v>
      </c>
      <c r="K17" s="271">
        <v>444.9</v>
      </c>
      <c r="L17" s="271">
        <v>438</v>
      </c>
      <c r="M17" s="271">
        <v>0.94435999999999998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2239.6</v>
      </c>
      <c r="D18" s="272">
        <v>2236.5333333333333</v>
      </c>
      <c r="E18" s="272">
        <v>2218.0666666666666</v>
      </c>
      <c r="F18" s="272">
        <v>2196.5333333333333</v>
      </c>
      <c r="G18" s="272">
        <v>2178.0666666666666</v>
      </c>
      <c r="H18" s="272">
        <v>2258.0666666666666</v>
      </c>
      <c r="I18" s="272">
        <v>2276.5333333333328</v>
      </c>
      <c r="J18" s="272">
        <v>2298.0666666666666</v>
      </c>
      <c r="K18" s="271">
        <v>2255</v>
      </c>
      <c r="L18" s="271">
        <v>2215</v>
      </c>
      <c r="M18" s="271">
        <v>0.59802999999999995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18824.5</v>
      </c>
      <c r="D19" s="272">
        <v>18908.75</v>
      </c>
      <c r="E19" s="272">
        <v>18697.5</v>
      </c>
      <c r="F19" s="272">
        <v>18570.5</v>
      </c>
      <c r="G19" s="272">
        <v>18359.25</v>
      </c>
      <c r="H19" s="272">
        <v>19035.75</v>
      </c>
      <c r="I19" s="272">
        <v>19247</v>
      </c>
      <c r="J19" s="272">
        <v>19374</v>
      </c>
      <c r="K19" s="271">
        <v>19120</v>
      </c>
      <c r="L19" s="271">
        <v>18781.75</v>
      </c>
      <c r="M19" s="271">
        <v>0.1057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3066.35</v>
      </c>
      <c r="D20" s="272">
        <v>3099.9499999999994</v>
      </c>
      <c r="E20" s="272">
        <v>3022.0999999999985</v>
      </c>
      <c r="F20" s="272">
        <v>2977.849999999999</v>
      </c>
      <c r="G20" s="272">
        <v>2899.9999999999982</v>
      </c>
      <c r="H20" s="272">
        <v>3144.1999999999989</v>
      </c>
      <c r="I20" s="272">
        <v>3222.05</v>
      </c>
      <c r="J20" s="272">
        <v>3266.2999999999993</v>
      </c>
      <c r="K20" s="271">
        <v>3177.8</v>
      </c>
      <c r="L20" s="271">
        <v>3055.7</v>
      </c>
      <c r="M20" s="271">
        <v>31.194939999999999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2368.3000000000002</v>
      </c>
      <c r="D21" s="272">
        <v>2372.6166666666668</v>
      </c>
      <c r="E21" s="272">
        <v>2312.2833333333338</v>
      </c>
      <c r="F21" s="272">
        <v>2256.2666666666669</v>
      </c>
      <c r="G21" s="272">
        <v>2195.9333333333338</v>
      </c>
      <c r="H21" s="272">
        <v>2428.6333333333337</v>
      </c>
      <c r="I21" s="272">
        <v>2488.9666666666667</v>
      </c>
      <c r="J21" s="272">
        <v>2544.9833333333336</v>
      </c>
      <c r="K21" s="271">
        <v>2432.9499999999998</v>
      </c>
      <c r="L21" s="271">
        <v>2316.6</v>
      </c>
      <c r="M21" s="271">
        <v>26.09271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816</v>
      </c>
      <c r="D22" s="272">
        <v>823.54999999999984</v>
      </c>
      <c r="E22" s="272">
        <v>804.74999999999966</v>
      </c>
      <c r="F22" s="272">
        <v>793.49999999999977</v>
      </c>
      <c r="G22" s="272">
        <v>774.69999999999959</v>
      </c>
      <c r="H22" s="272">
        <v>834.79999999999973</v>
      </c>
      <c r="I22" s="272">
        <v>853.59999999999991</v>
      </c>
      <c r="J22" s="272">
        <v>864.8499999999998</v>
      </c>
      <c r="K22" s="271">
        <v>842.35</v>
      </c>
      <c r="L22" s="271">
        <v>812.3</v>
      </c>
      <c r="M22" s="271">
        <v>62.87921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3365.2</v>
      </c>
      <c r="D23" s="272">
        <v>3381.7333333333336</v>
      </c>
      <c r="E23" s="272">
        <v>3323.4666666666672</v>
      </c>
      <c r="F23" s="272">
        <v>3281.7333333333336</v>
      </c>
      <c r="G23" s="272">
        <v>3223.4666666666672</v>
      </c>
      <c r="H23" s="272">
        <v>3423.4666666666672</v>
      </c>
      <c r="I23" s="272">
        <v>3481.7333333333336</v>
      </c>
      <c r="J23" s="272">
        <v>3523.4666666666672</v>
      </c>
      <c r="K23" s="271">
        <v>3440</v>
      </c>
      <c r="L23" s="271">
        <v>3340</v>
      </c>
      <c r="M23" s="271">
        <v>1.8549100000000001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3715.8</v>
      </c>
      <c r="D24" s="272">
        <v>3723.2333333333336</v>
      </c>
      <c r="E24" s="272">
        <v>3661.5666666666671</v>
      </c>
      <c r="F24" s="272">
        <v>3607.3333333333335</v>
      </c>
      <c r="G24" s="272">
        <v>3545.666666666667</v>
      </c>
      <c r="H24" s="272">
        <v>3777.4666666666672</v>
      </c>
      <c r="I24" s="272">
        <v>3839.1333333333332</v>
      </c>
      <c r="J24" s="272">
        <v>3893.3666666666672</v>
      </c>
      <c r="K24" s="271">
        <v>3784.9</v>
      </c>
      <c r="L24" s="271">
        <v>3669</v>
      </c>
      <c r="M24" s="271">
        <v>5.01051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114.85</v>
      </c>
      <c r="D25" s="272">
        <v>114.25</v>
      </c>
      <c r="E25" s="272">
        <v>111.75</v>
      </c>
      <c r="F25" s="272">
        <v>108.65</v>
      </c>
      <c r="G25" s="272">
        <v>106.15</v>
      </c>
      <c r="H25" s="272">
        <v>117.35</v>
      </c>
      <c r="I25" s="272">
        <v>119.85</v>
      </c>
      <c r="J25" s="272">
        <v>122.94999999999999</v>
      </c>
      <c r="K25" s="271">
        <v>116.75</v>
      </c>
      <c r="L25" s="271">
        <v>111.15</v>
      </c>
      <c r="M25" s="271">
        <v>80.386930000000007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298.55</v>
      </c>
      <c r="D26" s="272">
        <v>297.58333333333331</v>
      </c>
      <c r="E26" s="272">
        <v>293.16666666666663</v>
      </c>
      <c r="F26" s="272">
        <v>287.7833333333333</v>
      </c>
      <c r="G26" s="272">
        <v>283.36666666666662</v>
      </c>
      <c r="H26" s="272">
        <v>302.96666666666664</v>
      </c>
      <c r="I26" s="272">
        <v>307.38333333333327</v>
      </c>
      <c r="J26" s="272">
        <v>312.76666666666665</v>
      </c>
      <c r="K26" s="271">
        <v>302</v>
      </c>
      <c r="L26" s="271">
        <v>292.2</v>
      </c>
      <c r="M26" s="271">
        <v>35.649859999999997</v>
      </c>
      <c r="N26" s="1"/>
      <c r="O26" s="1"/>
    </row>
    <row r="27" spans="1:15" ht="12.75" customHeight="1">
      <c r="A27" s="30">
        <v>17</v>
      </c>
      <c r="B27" s="281" t="s">
        <v>840</v>
      </c>
      <c r="C27" s="271">
        <v>445.25</v>
      </c>
      <c r="D27" s="272">
        <v>445.56666666666666</v>
      </c>
      <c r="E27" s="272">
        <v>442.48333333333335</v>
      </c>
      <c r="F27" s="272">
        <v>439.7166666666667</v>
      </c>
      <c r="G27" s="272">
        <v>436.63333333333338</v>
      </c>
      <c r="H27" s="272">
        <v>448.33333333333331</v>
      </c>
      <c r="I27" s="272">
        <v>451.41666666666669</v>
      </c>
      <c r="J27" s="272">
        <v>454.18333333333328</v>
      </c>
      <c r="K27" s="271">
        <v>448.65</v>
      </c>
      <c r="L27" s="271">
        <v>442.8</v>
      </c>
      <c r="M27" s="271">
        <v>0.44338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263.14999999999998</v>
      </c>
      <c r="D28" s="272">
        <v>264.15000000000003</v>
      </c>
      <c r="E28" s="272">
        <v>261.30000000000007</v>
      </c>
      <c r="F28" s="272">
        <v>259.45000000000005</v>
      </c>
      <c r="G28" s="272">
        <v>256.60000000000008</v>
      </c>
      <c r="H28" s="272">
        <v>266.00000000000006</v>
      </c>
      <c r="I28" s="272">
        <v>268.85000000000008</v>
      </c>
      <c r="J28" s="272">
        <v>270.70000000000005</v>
      </c>
      <c r="K28" s="271">
        <v>267</v>
      </c>
      <c r="L28" s="271">
        <v>262.3</v>
      </c>
      <c r="M28" s="271">
        <v>0.72119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258.8</v>
      </c>
      <c r="D29" s="272">
        <v>259.26666666666671</v>
      </c>
      <c r="E29" s="272">
        <v>254.63333333333344</v>
      </c>
      <c r="F29" s="272">
        <v>250.46666666666673</v>
      </c>
      <c r="G29" s="272">
        <v>245.83333333333346</v>
      </c>
      <c r="H29" s="272">
        <v>263.43333333333339</v>
      </c>
      <c r="I29" s="272">
        <v>268.06666666666672</v>
      </c>
      <c r="J29" s="272">
        <v>272.23333333333341</v>
      </c>
      <c r="K29" s="271">
        <v>263.89999999999998</v>
      </c>
      <c r="L29" s="271">
        <v>255.1</v>
      </c>
      <c r="M29" s="271">
        <v>9.2023600000000005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1328.25</v>
      </c>
      <c r="D30" s="272">
        <v>1318.4166666666667</v>
      </c>
      <c r="E30" s="272">
        <v>1296.8333333333335</v>
      </c>
      <c r="F30" s="272">
        <v>1265.4166666666667</v>
      </c>
      <c r="G30" s="272">
        <v>1243.8333333333335</v>
      </c>
      <c r="H30" s="272">
        <v>1349.8333333333335</v>
      </c>
      <c r="I30" s="272">
        <v>1371.416666666667</v>
      </c>
      <c r="J30" s="272">
        <v>1402.8333333333335</v>
      </c>
      <c r="K30" s="271">
        <v>1340</v>
      </c>
      <c r="L30" s="271">
        <v>1287</v>
      </c>
      <c r="M30" s="271">
        <v>11.270569999999999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1345.75</v>
      </c>
      <c r="D31" s="272">
        <v>1337.4166666666667</v>
      </c>
      <c r="E31" s="272">
        <v>1316.3833333333334</v>
      </c>
      <c r="F31" s="272">
        <v>1287.0166666666667</v>
      </c>
      <c r="G31" s="272">
        <v>1265.9833333333333</v>
      </c>
      <c r="H31" s="272">
        <v>1366.7833333333335</v>
      </c>
      <c r="I31" s="272">
        <v>1387.8166666666668</v>
      </c>
      <c r="J31" s="272">
        <v>1417.1833333333336</v>
      </c>
      <c r="K31" s="271">
        <v>1358.45</v>
      </c>
      <c r="L31" s="271">
        <v>1308.05</v>
      </c>
      <c r="M31" s="271">
        <v>1.5424800000000001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653.6</v>
      </c>
      <c r="D32" s="272">
        <v>656.01666666666665</v>
      </c>
      <c r="E32" s="272">
        <v>648.2833333333333</v>
      </c>
      <c r="F32" s="272">
        <v>642.9666666666667</v>
      </c>
      <c r="G32" s="272">
        <v>635.23333333333335</v>
      </c>
      <c r="H32" s="272">
        <v>661.33333333333326</v>
      </c>
      <c r="I32" s="272">
        <v>669.06666666666661</v>
      </c>
      <c r="J32" s="272">
        <v>674.38333333333321</v>
      </c>
      <c r="K32" s="271">
        <v>663.75</v>
      </c>
      <c r="L32" s="271">
        <v>650.70000000000005</v>
      </c>
      <c r="M32" s="271">
        <v>0.69128999999999996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2920.55</v>
      </c>
      <c r="D33" s="272">
        <v>2923.5666666666671</v>
      </c>
      <c r="E33" s="272">
        <v>2894.3833333333341</v>
      </c>
      <c r="F33" s="272">
        <v>2868.2166666666672</v>
      </c>
      <c r="G33" s="272">
        <v>2839.0333333333342</v>
      </c>
      <c r="H33" s="272">
        <v>2949.733333333334</v>
      </c>
      <c r="I33" s="272">
        <v>2978.9166666666674</v>
      </c>
      <c r="J33" s="272">
        <v>3005.0833333333339</v>
      </c>
      <c r="K33" s="271">
        <v>2952.75</v>
      </c>
      <c r="L33" s="271">
        <v>2897.4</v>
      </c>
      <c r="M33" s="271">
        <v>2.8732099999999998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3020</v>
      </c>
      <c r="D34" s="272">
        <v>3032</v>
      </c>
      <c r="E34" s="272">
        <v>2993</v>
      </c>
      <c r="F34" s="272">
        <v>2966</v>
      </c>
      <c r="G34" s="272">
        <v>2927</v>
      </c>
      <c r="H34" s="272">
        <v>3059</v>
      </c>
      <c r="I34" s="272">
        <v>3098</v>
      </c>
      <c r="J34" s="272">
        <v>3125</v>
      </c>
      <c r="K34" s="271">
        <v>3071</v>
      </c>
      <c r="L34" s="271">
        <v>3005</v>
      </c>
      <c r="M34" s="271">
        <v>0.39517999999999998</v>
      </c>
      <c r="N34" s="1"/>
      <c r="O34" s="1"/>
    </row>
    <row r="35" spans="1:15" ht="12.75" customHeight="1">
      <c r="A35" s="30">
        <v>25</v>
      </c>
      <c r="B35" s="281" t="s">
        <v>747</v>
      </c>
      <c r="C35" s="271">
        <v>320.8</v>
      </c>
      <c r="D35" s="272">
        <v>323.48333333333329</v>
      </c>
      <c r="E35" s="272">
        <v>315.46666666666658</v>
      </c>
      <c r="F35" s="272">
        <v>310.13333333333327</v>
      </c>
      <c r="G35" s="272">
        <v>302.11666666666656</v>
      </c>
      <c r="H35" s="272">
        <v>328.81666666666661</v>
      </c>
      <c r="I35" s="272">
        <v>336.83333333333337</v>
      </c>
      <c r="J35" s="272">
        <v>342.16666666666663</v>
      </c>
      <c r="K35" s="271">
        <v>331.5</v>
      </c>
      <c r="L35" s="271">
        <v>318.14999999999998</v>
      </c>
      <c r="M35" s="271">
        <v>8.1923499999999994</v>
      </c>
      <c r="N35" s="1"/>
      <c r="O35" s="1"/>
    </row>
    <row r="36" spans="1:15" ht="12.75" customHeight="1">
      <c r="A36" s="30">
        <v>26</v>
      </c>
      <c r="B36" s="281" t="s">
        <v>918</v>
      </c>
      <c r="C36" s="271">
        <v>20.05</v>
      </c>
      <c r="D36" s="272">
        <v>19.7</v>
      </c>
      <c r="E36" s="272">
        <v>19.349999999999998</v>
      </c>
      <c r="F36" s="272">
        <v>18.649999999999999</v>
      </c>
      <c r="G36" s="272">
        <v>18.299999999999997</v>
      </c>
      <c r="H36" s="272">
        <v>20.399999999999999</v>
      </c>
      <c r="I36" s="272">
        <v>20.75</v>
      </c>
      <c r="J36" s="272">
        <v>21.45</v>
      </c>
      <c r="K36" s="271">
        <v>20.05</v>
      </c>
      <c r="L36" s="271">
        <v>19</v>
      </c>
      <c r="M36" s="271">
        <v>36.259830000000001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517.85</v>
      </c>
      <c r="D37" s="272">
        <v>518.43333333333339</v>
      </c>
      <c r="E37" s="272">
        <v>512.91666666666674</v>
      </c>
      <c r="F37" s="272">
        <v>507.98333333333335</v>
      </c>
      <c r="G37" s="272">
        <v>502.4666666666667</v>
      </c>
      <c r="H37" s="272">
        <v>523.36666666666679</v>
      </c>
      <c r="I37" s="272">
        <v>528.88333333333344</v>
      </c>
      <c r="J37" s="272">
        <v>533.81666666666683</v>
      </c>
      <c r="K37" s="271">
        <v>523.95000000000005</v>
      </c>
      <c r="L37" s="271">
        <v>513.5</v>
      </c>
      <c r="M37" s="271">
        <v>5.1466700000000003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2262.0500000000002</v>
      </c>
      <c r="D38" s="272">
        <v>2273.8166666666666</v>
      </c>
      <c r="E38" s="272">
        <v>2240.4333333333334</v>
      </c>
      <c r="F38" s="272">
        <v>2218.8166666666666</v>
      </c>
      <c r="G38" s="272">
        <v>2185.4333333333334</v>
      </c>
      <c r="H38" s="272">
        <v>2295.4333333333334</v>
      </c>
      <c r="I38" s="272">
        <v>2328.8166666666666</v>
      </c>
      <c r="J38" s="272">
        <v>2350.4333333333334</v>
      </c>
      <c r="K38" s="271">
        <v>2307.1999999999998</v>
      </c>
      <c r="L38" s="271">
        <v>2252.1999999999998</v>
      </c>
      <c r="M38" s="271">
        <v>0.56742999999999999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397.15</v>
      </c>
      <c r="D39" s="272">
        <v>400.45</v>
      </c>
      <c r="E39" s="272">
        <v>392.59999999999997</v>
      </c>
      <c r="F39" s="272">
        <v>388.04999999999995</v>
      </c>
      <c r="G39" s="272">
        <v>380.19999999999993</v>
      </c>
      <c r="H39" s="272">
        <v>405</v>
      </c>
      <c r="I39" s="272">
        <v>412.85</v>
      </c>
      <c r="J39" s="272">
        <v>417.40000000000003</v>
      </c>
      <c r="K39" s="271">
        <v>408.3</v>
      </c>
      <c r="L39" s="271">
        <v>395.9</v>
      </c>
      <c r="M39" s="271">
        <v>112.74377</v>
      </c>
      <c r="N39" s="1"/>
      <c r="O39" s="1"/>
    </row>
    <row r="40" spans="1:15" ht="12.75" customHeight="1">
      <c r="A40" s="30">
        <v>30</v>
      </c>
      <c r="B40" s="281" t="s">
        <v>814</v>
      </c>
      <c r="C40" s="271">
        <v>1318.55</v>
      </c>
      <c r="D40" s="272">
        <v>1304.8</v>
      </c>
      <c r="E40" s="272">
        <v>1284.5999999999999</v>
      </c>
      <c r="F40" s="272">
        <v>1250.6499999999999</v>
      </c>
      <c r="G40" s="272">
        <v>1230.4499999999998</v>
      </c>
      <c r="H40" s="272">
        <v>1338.75</v>
      </c>
      <c r="I40" s="272">
        <v>1358.9500000000003</v>
      </c>
      <c r="J40" s="272">
        <v>1392.9</v>
      </c>
      <c r="K40" s="271">
        <v>1325</v>
      </c>
      <c r="L40" s="271">
        <v>1270.8499999999999</v>
      </c>
      <c r="M40" s="271">
        <v>6.2933000000000003</v>
      </c>
      <c r="N40" s="1"/>
      <c r="O40" s="1"/>
    </row>
    <row r="41" spans="1:15" ht="12.75" customHeight="1">
      <c r="A41" s="30">
        <v>31</v>
      </c>
      <c r="B41" s="281" t="s">
        <v>777</v>
      </c>
      <c r="C41" s="271">
        <v>762.9</v>
      </c>
      <c r="D41" s="272">
        <v>765.11666666666667</v>
      </c>
      <c r="E41" s="272">
        <v>748.33333333333337</v>
      </c>
      <c r="F41" s="272">
        <v>733.76666666666665</v>
      </c>
      <c r="G41" s="272">
        <v>716.98333333333335</v>
      </c>
      <c r="H41" s="272">
        <v>779.68333333333339</v>
      </c>
      <c r="I41" s="272">
        <v>796.4666666666667</v>
      </c>
      <c r="J41" s="272">
        <v>811.03333333333342</v>
      </c>
      <c r="K41" s="271">
        <v>781.9</v>
      </c>
      <c r="L41" s="271">
        <v>750.55</v>
      </c>
      <c r="M41" s="271">
        <v>0.80188999999999999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4168.8</v>
      </c>
      <c r="D42" s="272">
        <v>4188.4500000000007</v>
      </c>
      <c r="E42" s="272">
        <v>4137.0500000000011</v>
      </c>
      <c r="F42" s="272">
        <v>4105.3</v>
      </c>
      <c r="G42" s="272">
        <v>4053.9000000000005</v>
      </c>
      <c r="H42" s="272">
        <v>4220.2000000000016</v>
      </c>
      <c r="I42" s="272">
        <v>4271.6000000000013</v>
      </c>
      <c r="J42" s="272">
        <v>4303.3500000000022</v>
      </c>
      <c r="K42" s="271">
        <v>4239.8500000000004</v>
      </c>
      <c r="L42" s="271">
        <v>4156.7</v>
      </c>
      <c r="M42" s="271">
        <v>4.1479499999999998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246.65</v>
      </c>
      <c r="D43" s="272">
        <v>248.56666666666669</v>
      </c>
      <c r="E43" s="272">
        <v>244.23333333333338</v>
      </c>
      <c r="F43" s="272">
        <v>241.81666666666669</v>
      </c>
      <c r="G43" s="272">
        <v>237.48333333333338</v>
      </c>
      <c r="H43" s="272">
        <v>250.98333333333338</v>
      </c>
      <c r="I43" s="272">
        <v>255.31666666666669</v>
      </c>
      <c r="J43" s="272">
        <v>257.73333333333335</v>
      </c>
      <c r="K43" s="271">
        <v>252.9</v>
      </c>
      <c r="L43" s="271">
        <v>246.15</v>
      </c>
      <c r="M43" s="271">
        <v>18.116250000000001</v>
      </c>
      <c r="N43" s="1"/>
      <c r="O43" s="1"/>
    </row>
    <row r="44" spans="1:15" ht="12.75" customHeight="1">
      <c r="A44" s="30">
        <v>34</v>
      </c>
      <c r="B44" s="281" t="s">
        <v>841</v>
      </c>
      <c r="C44" s="271">
        <v>332.2</v>
      </c>
      <c r="D44" s="272">
        <v>335.61666666666662</v>
      </c>
      <c r="E44" s="272">
        <v>326.58333333333326</v>
      </c>
      <c r="F44" s="272">
        <v>320.96666666666664</v>
      </c>
      <c r="G44" s="272">
        <v>311.93333333333328</v>
      </c>
      <c r="H44" s="272">
        <v>341.23333333333323</v>
      </c>
      <c r="I44" s="272">
        <v>350.26666666666665</v>
      </c>
      <c r="J44" s="272">
        <v>355.88333333333321</v>
      </c>
      <c r="K44" s="271">
        <v>344.65</v>
      </c>
      <c r="L44" s="271">
        <v>330</v>
      </c>
      <c r="M44" s="271">
        <v>5.5097800000000001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632.79999999999995</v>
      </c>
      <c r="D45" s="272">
        <v>635.76666666666665</v>
      </c>
      <c r="E45" s="272">
        <v>623.0333333333333</v>
      </c>
      <c r="F45" s="272">
        <v>613.26666666666665</v>
      </c>
      <c r="G45" s="272">
        <v>600.5333333333333</v>
      </c>
      <c r="H45" s="272">
        <v>645.5333333333333</v>
      </c>
      <c r="I45" s="272">
        <v>658.26666666666665</v>
      </c>
      <c r="J45" s="272">
        <v>668.0333333333333</v>
      </c>
      <c r="K45" s="271">
        <v>648.5</v>
      </c>
      <c r="L45" s="271">
        <v>626</v>
      </c>
      <c r="M45" s="271">
        <v>19.759180000000001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147.55000000000001</v>
      </c>
      <c r="D46" s="272">
        <v>148.56666666666666</v>
      </c>
      <c r="E46" s="272">
        <v>146.28333333333333</v>
      </c>
      <c r="F46" s="272">
        <v>145.01666666666668</v>
      </c>
      <c r="G46" s="272">
        <v>142.73333333333335</v>
      </c>
      <c r="H46" s="272">
        <v>149.83333333333331</v>
      </c>
      <c r="I46" s="272">
        <v>152.11666666666662</v>
      </c>
      <c r="J46" s="272">
        <v>153.3833333333333</v>
      </c>
      <c r="K46" s="271">
        <v>150.85</v>
      </c>
      <c r="L46" s="271">
        <v>147.30000000000001</v>
      </c>
      <c r="M46" s="271">
        <v>92.785070000000005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3362.5</v>
      </c>
      <c r="D47" s="272">
        <v>3372.9499999999994</v>
      </c>
      <c r="E47" s="272">
        <v>3340.7499999999986</v>
      </c>
      <c r="F47" s="272">
        <v>3318.9999999999991</v>
      </c>
      <c r="G47" s="272">
        <v>3286.7999999999984</v>
      </c>
      <c r="H47" s="272">
        <v>3394.6999999999989</v>
      </c>
      <c r="I47" s="272">
        <v>3426.8999999999996</v>
      </c>
      <c r="J47" s="272">
        <v>3448.6499999999992</v>
      </c>
      <c r="K47" s="271">
        <v>3405.15</v>
      </c>
      <c r="L47" s="271">
        <v>3351.2</v>
      </c>
      <c r="M47" s="271">
        <v>6.1539200000000003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215.4</v>
      </c>
      <c r="D48" s="272">
        <v>214.93333333333331</v>
      </c>
      <c r="E48" s="272">
        <v>211.26666666666662</v>
      </c>
      <c r="F48" s="272">
        <v>207.13333333333333</v>
      </c>
      <c r="G48" s="272">
        <v>203.46666666666664</v>
      </c>
      <c r="H48" s="272">
        <v>219.06666666666661</v>
      </c>
      <c r="I48" s="272">
        <v>222.73333333333329</v>
      </c>
      <c r="J48" s="272">
        <v>226.86666666666659</v>
      </c>
      <c r="K48" s="271">
        <v>218.6</v>
      </c>
      <c r="L48" s="271">
        <v>210.8</v>
      </c>
      <c r="M48" s="271">
        <v>9.4943100000000005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3075.95</v>
      </c>
      <c r="D49" s="272">
        <v>3082.9833333333336</v>
      </c>
      <c r="E49" s="272">
        <v>3010.9666666666672</v>
      </c>
      <c r="F49" s="272">
        <v>2945.9833333333336</v>
      </c>
      <c r="G49" s="272">
        <v>2873.9666666666672</v>
      </c>
      <c r="H49" s="272">
        <v>3147.9666666666672</v>
      </c>
      <c r="I49" s="272">
        <v>3219.9833333333336</v>
      </c>
      <c r="J49" s="272">
        <v>3284.9666666666672</v>
      </c>
      <c r="K49" s="271">
        <v>3155</v>
      </c>
      <c r="L49" s="271">
        <v>3018</v>
      </c>
      <c r="M49" s="271">
        <v>0.13647000000000001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2095.65</v>
      </c>
      <c r="D50" s="272">
        <v>2108.8833333333332</v>
      </c>
      <c r="E50" s="272">
        <v>2067.7666666666664</v>
      </c>
      <c r="F50" s="272">
        <v>2039.8833333333332</v>
      </c>
      <c r="G50" s="272">
        <v>1998.7666666666664</v>
      </c>
      <c r="H50" s="272">
        <v>2136.7666666666664</v>
      </c>
      <c r="I50" s="272">
        <v>2177.8833333333332</v>
      </c>
      <c r="J50" s="272">
        <v>2205.7666666666664</v>
      </c>
      <c r="K50" s="271">
        <v>2150</v>
      </c>
      <c r="L50" s="271">
        <v>2081</v>
      </c>
      <c r="M50" s="271">
        <v>2.8233100000000002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9073.0499999999993</v>
      </c>
      <c r="D51" s="272">
        <v>9132.4</v>
      </c>
      <c r="E51" s="272">
        <v>8967.9</v>
      </c>
      <c r="F51" s="272">
        <v>8862.75</v>
      </c>
      <c r="G51" s="272">
        <v>8698.25</v>
      </c>
      <c r="H51" s="272">
        <v>9237.5499999999993</v>
      </c>
      <c r="I51" s="272">
        <v>9402.0499999999993</v>
      </c>
      <c r="J51" s="272">
        <v>9507.1999999999989</v>
      </c>
      <c r="K51" s="271">
        <v>9296.9</v>
      </c>
      <c r="L51" s="271">
        <v>9027.25</v>
      </c>
      <c r="M51" s="271">
        <v>0.45025999999999999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554.95000000000005</v>
      </c>
      <c r="D52" s="272">
        <v>557.66666666666663</v>
      </c>
      <c r="E52" s="272">
        <v>550.7833333333333</v>
      </c>
      <c r="F52" s="272">
        <v>546.61666666666667</v>
      </c>
      <c r="G52" s="272">
        <v>539.73333333333335</v>
      </c>
      <c r="H52" s="272">
        <v>561.83333333333326</v>
      </c>
      <c r="I52" s="272">
        <v>568.7166666666667</v>
      </c>
      <c r="J52" s="272">
        <v>572.88333333333321</v>
      </c>
      <c r="K52" s="271">
        <v>564.54999999999995</v>
      </c>
      <c r="L52" s="271">
        <v>553.5</v>
      </c>
      <c r="M52" s="271">
        <v>10.75944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466.65</v>
      </c>
      <c r="D53" s="272">
        <v>469.88333333333338</v>
      </c>
      <c r="E53" s="272">
        <v>459.76666666666677</v>
      </c>
      <c r="F53" s="272">
        <v>452.88333333333338</v>
      </c>
      <c r="G53" s="272">
        <v>442.76666666666677</v>
      </c>
      <c r="H53" s="272">
        <v>476.76666666666677</v>
      </c>
      <c r="I53" s="272">
        <v>486.88333333333344</v>
      </c>
      <c r="J53" s="272">
        <v>493.76666666666677</v>
      </c>
      <c r="K53" s="271">
        <v>480</v>
      </c>
      <c r="L53" s="271">
        <v>463</v>
      </c>
      <c r="M53" s="271">
        <v>3.4328400000000001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4341.25</v>
      </c>
      <c r="D54" s="272">
        <v>4349.0999999999995</v>
      </c>
      <c r="E54" s="272">
        <v>4304.1999999999989</v>
      </c>
      <c r="F54" s="272">
        <v>4267.1499999999996</v>
      </c>
      <c r="G54" s="272">
        <v>4222.2499999999991</v>
      </c>
      <c r="H54" s="272">
        <v>4386.1499999999987</v>
      </c>
      <c r="I54" s="272">
        <v>4431.0499999999984</v>
      </c>
      <c r="J54" s="272">
        <v>4468.0999999999985</v>
      </c>
      <c r="K54" s="271">
        <v>4394</v>
      </c>
      <c r="L54" s="271">
        <v>4312.05</v>
      </c>
      <c r="M54" s="271">
        <v>2.46543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743.35</v>
      </c>
      <c r="D55" s="272">
        <v>747.31666666666661</v>
      </c>
      <c r="E55" s="272">
        <v>736.03333333333319</v>
      </c>
      <c r="F55" s="272">
        <v>728.71666666666658</v>
      </c>
      <c r="G55" s="272">
        <v>717.43333333333317</v>
      </c>
      <c r="H55" s="272">
        <v>754.63333333333321</v>
      </c>
      <c r="I55" s="272">
        <v>765.91666666666652</v>
      </c>
      <c r="J55" s="272">
        <v>773.23333333333323</v>
      </c>
      <c r="K55" s="271">
        <v>758.6</v>
      </c>
      <c r="L55" s="271">
        <v>740</v>
      </c>
      <c r="M55" s="271">
        <v>63.2089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3365.15</v>
      </c>
      <c r="D56" s="272">
        <v>3413.75</v>
      </c>
      <c r="E56" s="272">
        <v>3301.4</v>
      </c>
      <c r="F56" s="272">
        <v>3237.65</v>
      </c>
      <c r="G56" s="272">
        <v>3125.3</v>
      </c>
      <c r="H56" s="272">
        <v>3477.5</v>
      </c>
      <c r="I56" s="272">
        <v>3589.8500000000004</v>
      </c>
      <c r="J56" s="272">
        <v>3653.6</v>
      </c>
      <c r="K56" s="271">
        <v>3526.1</v>
      </c>
      <c r="L56" s="271">
        <v>3350</v>
      </c>
      <c r="M56" s="271">
        <v>1.36354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645.20000000000005</v>
      </c>
      <c r="D57" s="272">
        <v>648.75</v>
      </c>
      <c r="E57" s="272">
        <v>638.6</v>
      </c>
      <c r="F57" s="272">
        <v>632</v>
      </c>
      <c r="G57" s="272">
        <v>621.85</v>
      </c>
      <c r="H57" s="272">
        <v>655.35</v>
      </c>
      <c r="I57" s="272">
        <v>665.50000000000011</v>
      </c>
      <c r="J57" s="272">
        <v>672.1</v>
      </c>
      <c r="K57" s="271">
        <v>658.9</v>
      </c>
      <c r="L57" s="271">
        <v>642.15</v>
      </c>
      <c r="M57" s="271">
        <v>5.5158899999999997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4062.95</v>
      </c>
      <c r="D58" s="272">
        <v>4069.9</v>
      </c>
      <c r="E58" s="272">
        <v>4044.15</v>
      </c>
      <c r="F58" s="272">
        <v>4025.35</v>
      </c>
      <c r="G58" s="272">
        <v>3999.6</v>
      </c>
      <c r="H58" s="272">
        <v>4088.7000000000003</v>
      </c>
      <c r="I58" s="272">
        <v>4114.4500000000007</v>
      </c>
      <c r="J58" s="272">
        <v>4133.25</v>
      </c>
      <c r="K58" s="271">
        <v>4095.65</v>
      </c>
      <c r="L58" s="271">
        <v>4051.1</v>
      </c>
      <c r="M58" s="271">
        <v>3.7469299999999999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1246.45</v>
      </c>
      <c r="D59" s="272">
        <v>1245.8166666666666</v>
      </c>
      <c r="E59" s="272">
        <v>1231.6333333333332</v>
      </c>
      <c r="F59" s="272">
        <v>1216.8166666666666</v>
      </c>
      <c r="G59" s="272">
        <v>1202.6333333333332</v>
      </c>
      <c r="H59" s="272">
        <v>1260.6333333333332</v>
      </c>
      <c r="I59" s="272">
        <v>1274.8166666666666</v>
      </c>
      <c r="J59" s="272">
        <v>1289.6333333333332</v>
      </c>
      <c r="K59" s="271">
        <v>1260</v>
      </c>
      <c r="L59" s="271">
        <v>1231</v>
      </c>
      <c r="M59" s="271">
        <v>1.3816299999999999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7047.15</v>
      </c>
      <c r="D60" s="272">
        <v>7103.75</v>
      </c>
      <c r="E60" s="272">
        <v>6968.5</v>
      </c>
      <c r="F60" s="272">
        <v>6889.85</v>
      </c>
      <c r="G60" s="272">
        <v>6754.6</v>
      </c>
      <c r="H60" s="272">
        <v>7182.4</v>
      </c>
      <c r="I60" s="272">
        <v>7317.65</v>
      </c>
      <c r="J60" s="272">
        <v>7396.2999999999993</v>
      </c>
      <c r="K60" s="271">
        <v>7239</v>
      </c>
      <c r="L60" s="271">
        <v>7025.1</v>
      </c>
      <c r="M60" s="271">
        <v>13.542960000000001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16246.3</v>
      </c>
      <c r="D61" s="272">
        <v>16347.1</v>
      </c>
      <c r="E61" s="272">
        <v>16099.2</v>
      </c>
      <c r="F61" s="272">
        <v>15952.1</v>
      </c>
      <c r="G61" s="272">
        <v>15704.2</v>
      </c>
      <c r="H61" s="272">
        <v>16494.2</v>
      </c>
      <c r="I61" s="272">
        <v>16742.099999999999</v>
      </c>
      <c r="J61" s="272">
        <v>16889.2</v>
      </c>
      <c r="K61" s="271">
        <v>16595</v>
      </c>
      <c r="L61" s="271">
        <v>16200</v>
      </c>
      <c r="M61" s="271">
        <v>3.6931500000000002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5406.8</v>
      </c>
      <c r="D62" s="272">
        <v>5423.8833333333341</v>
      </c>
      <c r="E62" s="272">
        <v>5372.9166666666679</v>
      </c>
      <c r="F62" s="272">
        <v>5339.0333333333338</v>
      </c>
      <c r="G62" s="272">
        <v>5288.0666666666675</v>
      </c>
      <c r="H62" s="272">
        <v>5457.7666666666682</v>
      </c>
      <c r="I62" s="272">
        <v>5508.7333333333336</v>
      </c>
      <c r="J62" s="272">
        <v>5542.6166666666686</v>
      </c>
      <c r="K62" s="271">
        <v>5474.85</v>
      </c>
      <c r="L62" s="271">
        <v>5390</v>
      </c>
      <c r="M62" s="271">
        <v>0.29321999999999998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3524.4</v>
      </c>
      <c r="D63" s="272">
        <v>3545.3833333333332</v>
      </c>
      <c r="E63" s="272">
        <v>3491.7666666666664</v>
      </c>
      <c r="F63" s="272">
        <v>3459.1333333333332</v>
      </c>
      <c r="G63" s="272">
        <v>3405.5166666666664</v>
      </c>
      <c r="H63" s="272">
        <v>3578.0166666666664</v>
      </c>
      <c r="I63" s="272">
        <v>3631.6333333333332</v>
      </c>
      <c r="J63" s="272">
        <v>3664.2666666666664</v>
      </c>
      <c r="K63" s="271">
        <v>3599</v>
      </c>
      <c r="L63" s="271">
        <v>3512.75</v>
      </c>
      <c r="M63" s="271">
        <v>0.35741000000000001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2072.3000000000002</v>
      </c>
      <c r="D64" s="272">
        <v>2087.0499999999997</v>
      </c>
      <c r="E64" s="272">
        <v>2041.4999999999995</v>
      </c>
      <c r="F64" s="272">
        <v>2010.6999999999998</v>
      </c>
      <c r="G64" s="272">
        <v>1965.1499999999996</v>
      </c>
      <c r="H64" s="272">
        <v>2117.8499999999995</v>
      </c>
      <c r="I64" s="272">
        <v>2163.3999999999996</v>
      </c>
      <c r="J64" s="272">
        <v>2194.1999999999994</v>
      </c>
      <c r="K64" s="271">
        <v>2132.6</v>
      </c>
      <c r="L64" s="271">
        <v>2056.25</v>
      </c>
      <c r="M64" s="271">
        <v>4.7826599999999999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351.5</v>
      </c>
      <c r="D65" s="272">
        <v>352.7166666666667</v>
      </c>
      <c r="E65" s="272">
        <v>344.03333333333342</v>
      </c>
      <c r="F65" s="272">
        <v>336.56666666666672</v>
      </c>
      <c r="G65" s="272">
        <v>327.88333333333344</v>
      </c>
      <c r="H65" s="272">
        <v>360.18333333333339</v>
      </c>
      <c r="I65" s="272">
        <v>368.86666666666667</v>
      </c>
      <c r="J65" s="272">
        <v>376.33333333333337</v>
      </c>
      <c r="K65" s="271">
        <v>361.4</v>
      </c>
      <c r="L65" s="271">
        <v>345.25</v>
      </c>
      <c r="M65" s="271">
        <v>42.165329999999997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297.14999999999998</v>
      </c>
      <c r="D66" s="272">
        <v>298.11666666666662</v>
      </c>
      <c r="E66" s="272">
        <v>294.03333333333325</v>
      </c>
      <c r="F66" s="272">
        <v>290.91666666666663</v>
      </c>
      <c r="G66" s="272">
        <v>286.83333333333326</v>
      </c>
      <c r="H66" s="272">
        <v>301.23333333333323</v>
      </c>
      <c r="I66" s="272">
        <v>305.31666666666661</v>
      </c>
      <c r="J66" s="272">
        <v>308.43333333333322</v>
      </c>
      <c r="K66" s="271">
        <v>302.2</v>
      </c>
      <c r="L66" s="271">
        <v>295</v>
      </c>
      <c r="M66" s="271">
        <v>121.85445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125.9</v>
      </c>
      <c r="D67" s="272">
        <v>125.98333333333333</v>
      </c>
      <c r="E67" s="272">
        <v>123.96666666666667</v>
      </c>
      <c r="F67" s="272">
        <v>122.03333333333333</v>
      </c>
      <c r="G67" s="272">
        <v>120.01666666666667</v>
      </c>
      <c r="H67" s="272">
        <v>127.91666666666667</v>
      </c>
      <c r="I67" s="272">
        <v>129.93333333333334</v>
      </c>
      <c r="J67" s="272">
        <v>131.86666666666667</v>
      </c>
      <c r="K67" s="271">
        <v>128</v>
      </c>
      <c r="L67" s="271">
        <v>124.05</v>
      </c>
      <c r="M67" s="271">
        <v>394.74725000000001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51.65</v>
      </c>
      <c r="D68" s="272">
        <v>51.266666666666673</v>
      </c>
      <c r="E68" s="272">
        <v>50.133333333333347</v>
      </c>
      <c r="F68" s="272">
        <v>48.616666666666674</v>
      </c>
      <c r="G68" s="272">
        <v>47.483333333333348</v>
      </c>
      <c r="H68" s="272">
        <v>52.783333333333346</v>
      </c>
      <c r="I68" s="272">
        <v>53.916666666666671</v>
      </c>
      <c r="J68" s="272">
        <v>55.433333333333344</v>
      </c>
      <c r="K68" s="271">
        <v>52.4</v>
      </c>
      <c r="L68" s="271">
        <v>49.75</v>
      </c>
      <c r="M68" s="271">
        <v>93.690399999999997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17.95</v>
      </c>
      <c r="D69" s="272">
        <v>17.900000000000002</v>
      </c>
      <c r="E69" s="272">
        <v>17.350000000000005</v>
      </c>
      <c r="F69" s="272">
        <v>16.750000000000004</v>
      </c>
      <c r="G69" s="272">
        <v>16.200000000000006</v>
      </c>
      <c r="H69" s="272">
        <v>18.500000000000004</v>
      </c>
      <c r="I69" s="272">
        <v>19.05</v>
      </c>
      <c r="J69" s="272">
        <v>19.650000000000002</v>
      </c>
      <c r="K69" s="271">
        <v>18.45</v>
      </c>
      <c r="L69" s="271">
        <v>17.3</v>
      </c>
      <c r="M69" s="271">
        <v>100.02134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1868.35</v>
      </c>
      <c r="D70" s="272">
        <v>1870.2166666666665</v>
      </c>
      <c r="E70" s="272">
        <v>1858.5333333333328</v>
      </c>
      <c r="F70" s="272">
        <v>1848.7166666666665</v>
      </c>
      <c r="G70" s="272">
        <v>1837.0333333333328</v>
      </c>
      <c r="H70" s="272">
        <v>1880.0333333333328</v>
      </c>
      <c r="I70" s="272">
        <v>1891.7166666666667</v>
      </c>
      <c r="J70" s="272">
        <v>1901.5333333333328</v>
      </c>
      <c r="K70" s="271">
        <v>1881.9</v>
      </c>
      <c r="L70" s="271">
        <v>1860.4</v>
      </c>
      <c r="M70" s="271">
        <v>2.39161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5247.4</v>
      </c>
      <c r="D71" s="272">
        <v>5265.416666666667</v>
      </c>
      <c r="E71" s="272">
        <v>5211.9833333333336</v>
      </c>
      <c r="F71" s="272">
        <v>5176.5666666666666</v>
      </c>
      <c r="G71" s="272">
        <v>5123.1333333333332</v>
      </c>
      <c r="H71" s="272">
        <v>5300.8333333333339</v>
      </c>
      <c r="I71" s="272">
        <v>5354.2666666666664</v>
      </c>
      <c r="J71" s="272">
        <v>5389.6833333333343</v>
      </c>
      <c r="K71" s="271">
        <v>5318.85</v>
      </c>
      <c r="L71" s="271">
        <v>5230</v>
      </c>
      <c r="M71" s="271">
        <v>7.7460000000000001E-2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655.8</v>
      </c>
      <c r="D72" s="272">
        <v>657.75</v>
      </c>
      <c r="E72" s="272">
        <v>650.20000000000005</v>
      </c>
      <c r="F72" s="272">
        <v>644.6</v>
      </c>
      <c r="G72" s="272">
        <v>637.05000000000007</v>
      </c>
      <c r="H72" s="272">
        <v>663.35</v>
      </c>
      <c r="I72" s="272">
        <v>670.9</v>
      </c>
      <c r="J72" s="272">
        <v>676.5</v>
      </c>
      <c r="K72" s="271">
        <v>665.3</v>
      </c>
      <c r="L72" s="271">
        <v>652.15</v>
      </c>
      <c r="M72" s="271">
        <v>5.3846999999999996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804</v>
      </c>
      <c r="D73" s="272">
        <v>808.9</v>
      </c>
      <c r="E73" s="272">
        <v>796.8</v>
      </c>
      <c r="F73" s="272">
        <v>789.6</v>
      </c>
      <c r="G73" s="272">
        <v>777.5</v>
      </c>
      <c r="H73" s="272">
        <v>816.09999999999991</v>
      </c>
      <c r="I73" s="272">
        <v>828.2</v>
      </c>
      <c r="J73" s="272">
        <v>835.39999999999986</v>
      </c>
      <c r="K73" s="271">
        <v>821</v>
      </c>
      <c r="L73" s="271">
        <v>801.7</v>
      </c>
      <c r="M73" s="271">
        <v>5.1215599999999997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296.7</v>
      </c>
      <c r="D74" s="272">
        <v>297.01666666666665</v>
      </c>
      <c r="E74" s="272">
        <v>294.73333333333329</v>
      </c>
      <c r="F74" s="272">
        <v>292.76666666666665</v>
      </c>
      <c r="G74" s="272">
        <v>290.48333333333329</v>
      </c>
      <c r="H74" s="272">
        <v>298.98333333333329</v>
      </c>
      <c r="I74" s="272">
        <v>301.26666666666659</v>
      </c>
      <c r="J74" s="272">
        <v>303.23333333333329</v>
      </c>
      <c r="K74" s="271">
        <v>299.3</v>
      </c>
      <c r="L74" s="271">
        <v>295.05</v>
      </c>
      <c r="M74" s="271">
        <v>75.26746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726.35</v>
      </c>
      <c r="D75" s="272">
        <v>729.83333333333337</v>
      </c>
      <c r="E75" s="272">
        <v>721.06666666666672</v>
      </c>
      <c r="F75" s="272">
        <v>715.7833333333333</v>
      </c>
      <c r="G75" s="272">
        <v>707.01666666666665</v>
      </c>
      <c r="H75" s="272">
        <v>735.11666666666679</v>
      </c>
      <c r="I75" s="272">
        <v>743.88333333333344</v>
      </c>
      <c r="J75" s="272">
        <v>749.16666666666686</v>
      </c>
      <c r="K75" s="271">
        <v>738.6</v>
      </c>
      <c r="L75" s="271">
        <v>724.55</v>
      </c>
      <c r="M75" s="271">
        <v>8.1054300000000001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57.45</v>
      </c>
      <c r="D76" s="272">
        <v>56.716666666666669</v>
      </c>
      <c r="E76" s="272">
        <v>54.233333333333334</v>
      </c>
      <c r="F76" s="272">
        <v>51.016666666666666</v>
      </c>
      <c r="G76" s="272">
        <v>48.533333333333331</v>
      </c>
      <c r="H76" s="272">
        <v>59.933333333333337</v>
      </c>
      <c r="I76" s="272">
        <v>62.416666666666671</v>
      </c>
      <c r="J76" s="272">
        <v>65.63333333333334</v>
      </c>
      <c r="K76" s="271">
        <v>59.2</v>
      </c>
      <c r="L76" s="271">
        <v>53.5</v>
      </c>
      <c r="M76" s="271">
        <v>1238.0963300000001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329.8</v>
      </c>
      <c r="D77" s="272">
        <v>331.0333333333333</v>
      </c>
      <c r="E77" s="272">
        <v>327.06666666666661</v>
      </c>
      <c r="F77" s="272">
        <v>324.33333333333331</v>
      </c>
      <c r="G77" s="272">
        <v>320.36666666666662</v>
      </c>
      <c r="H77" s="272">
        <v>333.76666666666659</v>
      </c>
      <c r="I77" s="272">
        <v>337.73333333333329</v>
      </c>
      <c r="J77" s="272">
        <v>340.46666666666658</v>
      </c>
      <c r="K77" s="271">
        <v>335</v>
      </c>
      <c r="L77" s="271">
        <v>328.3</v>
      </c>
      <c r="M77" s="271">
        <v>32.104939999999999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741</v>
      </c>
      <c r="D78" s="272">
        <v>743.43333333333339</v>
      </c>
      <c r="E78" s="272">
        <v>732.81666666666683</v>
      </c>
      <c r="F78" s="272">
        <v>724.63333333333344</v>
      </c>
      <c r="G78" s="272">
        <v>714.01666666666688</v>
      </c>
      <c r="H78" s="272">
        <v>751.61666666666679</v>
      </c>
      <c r="I78" s="272">
        <v>762.23333333333335</v>
      </c>
      <c r="J78" s="272">
        <v>770.41666666666674</v>
      </c>
      <c r="K78" s="271">
        <v>754.05</v>
      </c>
      <c r="L78" s="271">
        <v>735.25</v>
      </c>
      <c r="M78" s="271">
        <v>98.499579999999995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306.5</v>
      </c>
      <c r="D79" s="272">
        <v>307.13333333333333</v>
      </c>
      <c r="E79" s="272">
        <v>305.36666666666667</v>
      </c>
      <c r="F79" s="272">
        <v>304.23333333333335</v>
      </c>
      <c r="G79" s="272">
        <v>302.4666666666667</v>
      </c>
      <c r="H79" s="272">
        <v>308.26666666666665</v>
      </c>
      <c r="I79" s="272">
        <v>310.0333333333333</v>
      </c>
      <c r="J79" s="272">
        <v>311.16666666666663</v>
      </c>
      <c r="K79" s="271">
        <v>308.89999999999998</v>
      </c>
      <c r="L79" s="271">
        <v>306</v>
      </c>
      <c r="M79" s="271">
        <v>11.896929999999999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977.3</v>
      </c>
      <c r="D80" s="272">
        <v>974.48333333333323</v>
      </c>
      <c r="E80" s="272">
        <v>963.01666666666642</v>
      </c>
      <c r="F80" s="272">
        <v>948.73333333333323</v>
      </c>
      <c r="G80" s="272">
        <v>937.26666666666642</v>
      </c>
      <c r="H80" s="272">
        <v>988.76666666666642</v>
      </c>
      <c r="I80" s="272">
        <v>1000.2333333333333</v>
      </c>
      <c r="J80" s="272">
        <v>1014.5166666666664</v>
      </c>
      <c r="K80" s="271">
        <v>985.95</v>
      </c>
      <c r="L80" s="271">
        <v>960.2</v>
      </c>
      <c r="M80" s="271">
        <v>1.02521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323.89999999999998</v>
      </c>
      <c r="D81" s="272">
        <v>324.58333333333331</v>
      </c>
      <c r="E81" s="272">
        <v>321.76666666666665</v>
      </c>
      <c r="F81" s="272">
        <v>319.63333333333333</v>
      </c>
      <c r="G81" s="272">
        <v>316.81666666666666</v>
      </c>
      <c r="H81" s="272">
        <v>326.71666666666664</v>
      </c>
      <c r="I81" s="272">
        <v>329.53333333333336</v>
      </c>
      <c r="J81" s="272">
        <v>331.66666666666663</v>
      </c>
      <c r="K81" s="271">
        <v>327.39999999999998</v>
      </c>
      <c r="L81" s="271">
        <v>322.45</v>
      </c>
      <c r="M81" s="271">
        <v>11.937099999999999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8646.75</v>
      </c>
      <c r="D82" s="272">
        <v>8684.6</v>
      </c>
      <c r="E82" s="272">
        <v>8571.2000000000007</v>
      </c>
      <c r="F82" s="272">
        <v>8495.65</v>
      </c>
      <c r="G82" s="272">
        <v>8382.25</v>
      </c>
      <c r="H82" s="272">
        <v>8760.1500000000015</v>
      </c>
      <c r="I82" s="272">
        <v>8873.5499999999993</v>
      </c>
      <c r="J82" s="272">
        <v>8949.1000000000022</v>
      </c>
      <c r="K82" s="271">
        <v>8798</v>
      </c>
      <c r="L82" s="271">
        <v>8609.0499999999993</v>
      </c>
      <c r="M82" s="271">
        <v>0.18628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1076.75</v>
      </c>
      <c r="D83" s="272">
        <v>1085.9166666666667</v>
      </c>
      <c r="E83" s="272">
        <v>1052.8333333333335</v>
      </c>
      <c r="F83" s="272">
        <v>1028.9166666666667</v>
      </c>
      <c r="G83" s="272">
        <v>995.83333333333348</v>
      </c>
      <c r="H83" s="272">
        <v>1109.8333333333335</v>
      </c>
      <c r="I83" s="272">
        <v>1142.916666666667</v>
      </c>
      <c r="J83" s="272">
        <v>1166.8333333333335</v>
      </c>
      <c r="K83" s="271">
        <v>1119</v>
      </c>
      <c r="L83" s="271">
        <v>1062</v>
      </c>
      <c r="M83" s="271">
        <v>0.91539000000000004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909.35</v>
      </c>
      <c r="D84" s="272">
        <v>911.7166666666667</v>
      </c>
      <c r="E84" s="272">
        <v>903.98333333333335</v>
      </c>
      <c r="F84" s="272">
        <v>898.61666666666667</v>
      </c>
      <c r="G84" s="272">
        <v>890.88333333333333</v>
      </c>
      <c r="H84" s="272">
        <v>917.08333333333337</v>
      </c>
      <c r="I84" s="272">
        <v>924.81666666666672</v>
      </c>
      <c r="J84" s="272">
        <v>930.18333333333339</v>
      </c>
      <c r="K84" s="271">
        <v>919.45</v>
      </c>
      <c r="L84" s="271">
        <v>906.35</v>
      </c>
      <c r="M84" s="271">
        <v>0.38102999999999998</v>
      </c>
      <c r="N84" s="1"/>
      <c r="O84" s="1"/>
    </row>
    <row r="85" spans="1:15" ht="12.75" customHeight="1">
      <c r="A85" s="30">
        <v>75</v>
      </c>
      <c r="B85" s="281" t="s">
        <v>842</v>
      </c>
      <c r="C85" s="271">
        <v>551.04999999999995</v>
      </c>
      <c r="D85" s="272">
        <v>559.20000000000005</v>
      </c>
      <c r="E85" s="272">
        <v>539.55000000000007</v>
      </c>
      <c r="F85" s="272">
        <v>528.05000000000007</v>
      </c>
      <c r="G85" s="272">
        <v>508.40000000000009</v>
      </c>
      <c r="H85" s="272">
        <v>570.70000000000005</v>
      </c>
      <c r="I85" s="272">
        <v>590.35000000000014</v>
      </c>
      <c r="J85" s="272">
        <v>601.85</v>
      </c>
      <c r="K85" s="271">
        <v>578.85</v>
      </c>
      <c r="L85" s="271">
        <v>547.70000000000005</v>
      </c>
      <c r="M85" s="271">
        <v>7.1882099999999998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17206.2</v>
      </c>
      <c r="D86" s="272">
        <v>17284.083333333332</v>
      </c>
      <c r="E86" s="272">
        <v>17108.166666666664</v>
      </c>
      <c r="F86" s="272">
        <v>17010.133333333331</v>
      </c>
      <c r="G86" s="272">
        <v>16834.216666666664</v>
      </c>
      <c r="H86" s="272">
        <v>17382.116666666665</v>
      </c>
      <c r="I86" s="272">
        <v>17558.033333333329</v>
      </c>
      <c r="J86" s="272">
        <v>17656.066666666666</v>
      </c>
      <c r="K86" s="271">
        <v>17460</v>
      </c>
      <c r="L86" s="271">
        <v>17186.05</v>
      </c>
      <c r="M86" s="271">
        <v>0.41922999999999999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500.4</v>
      </c>
      <c r="D87" s="272">
        <v>502.86666666666662</v>
      </c>
      <c r="E87" s="272">
        <v>495.48333333333323</v>
      </c>
      <c r="F87" s="272">
        <v>490.56666666666661</v>
      </c>
      <c r="G87" s="272">
        <v>483.18333333333322</v>
      </c>
      <c r="H87" s="272">
        <v>507.78333333333325</v>
      </c>
      <c r="I87" s="272">
        <v>515.16666666666652</v>
      </c>
      <c r="J87" s="272">
        <v>520.08333333333326</v>
      </c>
      <c r="K87" s="271">
        <v>510.25</v>
      </c>
      <c r="L87" s="271">
        <v>497.95</v>
      </c>
      <c r="M87" s="271">
        <v>0.97792000000000001</v>
      </c>
      <c r="N87" s="1"/>
      <c r="O87" s="1"/>
    </row>
    <row r="88" spans="1:15" ht="12.75" customHeight="1">
      <c r="A88" s="30">
        <v>78</v>
      </c>
      <c r="B88" s="281" t="s">
        <v>843</v>
      </c>
      <c r="C88" s="271">
        <v>43.7</v>
      </c>
      <c r="D88" s="272">
        <v>43.70000000000001</v>
      </c>
      <c r="E88" s="272">
        <v>43.700000000000017</v>
      </c>
      <c r="F88" s="272">
        <v>43.70000000000001</v>
      </c>
      <c r="G88" s="272">
        <v>43.700000000000017</v>
      </c>
      <c r="H88" s="272">
        <v>43.700000000000017</v>
      </c>
      <c r="I88" s="272">
        <v>43.7</v>
      </c>
      <c r="J88" s="272">
        <v>43.700000000000017</v>
      </c>
      <c r="K88" s="271">
        <v>43.7</v>
      </c>
      <c r="L88" s="271">
        <v>43.7</v>
      </c>
      <c r="M88" s="271">
        <v>30.634740000000001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3646.6</v>
      </c>
      <c r="D89" s="272">
        <v>3654.9333333333329</v>
      </c>
      <c r="E89" s="272">
        <v>3631.6666666666661</v>
      </c>
      <c r="F89" s="272">
        <v>3616.7333333333331</v>
      </c>
      <c r="G89" s="272">
        <v>3593.4666666666662</v>
      </c>
      <c r="H89" s="272">
        <v>3669.8666666666659</v>
      </c>
      <c r="I89" s="272">
        <v>3693.1333333333332</v>
      </c>
      <c r="J89" s="272">
        <v>3708.0666666666657</v>
      </c>
      <c r="K89" s="271">
        <v>3678.2</v>
      </c>
      <c r="L89" s="271">
        <v>3640</v>
      </c>
      <c r="M89" s="271">
        <v>2.0857800000000002</v>
      </c>
      <c r="N89" s="1"/>
      <c r="O89" s="1"/>
    </row>
    <row r="90" spans="1:15" ht="12.75" customHeight="1">
      <c r="A90" s="30">
        <v>80</v>
      </c>
      <c r="B90" s="281" t="s">
        <v>844</v>
      </c>
      <c r="C90" s="271">
        <v>1259.3499999999999</v>
      </c>
      <c r="D90" s="272">
        <v>1266</v>
      </c>
      <c r="E90" s="272">
        <v>1247</v>
      </c>
      <c r="F90" s="272">
        <v>1234.6500000000001</v>
      </c>
      <c r="G90" s="272">
        <v>1215.6500000000001</v>
      </c>
      <c r="H90" s="272">
        <v>1278.3499999999999</v>
      </c>
      <c r="I90" s="272">
        <v>1297.3499999999999</v>
      </c>
      <c r="J90" s="272">
        <v>1309.6999999999998</v>
      </c>
      <c r="K90" s="271">
        <v>1285</v>
      </c>
      <c r="L90" s="271">
        <v>1253.6500000000001</v>
      </c>
      <c r="M90" s="271">
        <v>0.77449999999999997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474</v>
      </c>
      <c r="D91" s="272">
        <v>473.2833333333333</v>
      </c>
      <c r="E91" s="272">
        <v>466.71666666666658</v>
      </c>
      <c r="F91" s="272">
        <v>459.43333333333328</v>
      </c>
      <c r="G91" s="272">
        <v>452.86666666666656</v>
      </c>
      <c r="H91" s="272">
        <v>480.56666666666661</v>
      </c>
      <c r="I91" s="272">
        <v>487.13333333333333</v>
      </c>
      <c r="J91" s="272">
        <v>494.41666666666663</v>
      </c>
      <c r="K91" s="271">
        <v>479.85</v>
      </c>
      <c r="L91" s="271">
        <v>466</v>
      </c>
      <c r="M91" s="271">
        <v>5.4377599999999999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79.2</v>
      </c>
      <c r="D92" s="272">
        <v>79.13333333333334</v>
      </c>
      <c r="E92" s="272">
        <v>78.666666666666686</v>
      </c>
      <c r="F92" s="272">
        <v>78.13333333333334</v>
      </c>
      <c r="G92" s="272">
        <v>77.666666666666686</v>
      </c>
      <c r="H92" s="272">
        <v>79.666666666666686</v>
      </c>
      <c r="I92" s="272">
        <v>80.133333333333354</v>
      </c>
      <c r="J92" s="272">
        <v>80.666666666666686</v>
      </c>
      <c r="K92" s="271">
        <v>79.599999999999994</v>
      </c>
      <c r="L92" s="271">
        <v>78.599999999999994</v>
      </c>
      <c r="M92" s="271">
        <v>14.634880000000001</v>
      </c>
      <c r="N92" s="1"/>
      <c r="O92" s="1"/>
    </row>
    <row r="93" spans="1:15" ht="12.75" customHeight="1">
      <c r="A93" s="30">
        <v>83</v>
      </c>
      <c r="B93" s="281" t="s">
        <v>793</v>
      </c>
      <c r="C93" s="271">
        <v>227.75</v>
      </c>
      <c r="D93" s="272">
        <v>229.13333333333333</v>
      </c>
      <c r="E93" s="272">
        <v>225.86666666666665</v>
      </c>
      <c r="F93" s="272">
        <v>223.98333333333332</v>
      </c>
      <c r="G93" s="272">
        <v>220.71666666666664</v>
      </c>
      <c r="H93" s="272">
        <v>231.01666666666665</v>
      </c>
      <c r="I93" s="272">
        <v>234.2833333333333</v>
      </c>
      <c r="J93" s="272">
        <v>236.16666666666666</v>
      </c>
      <c r="K93" s="271">
        <v>232.4</v>
      </c>
      <c r="L93" s="271">
        <v>227.25</v>
      </c>
      <c r="M93" s="271">
        <v>9.8173899999999996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3392.35</v>
      </c>
      <c r="D94" s="272">
        <v>3429.6166666666663</v>
      </c>
      <c r="E94" s="272">
        <v>3315.0333333333328</v>
      </c>
      <c r="F94" s="272">
        <v>3237.7166666666667</v>
      </c>
      <c r="G94" s="272">
        <v>3123.1333333333332</v>
      </c>
      <c r="H94" s="272">
        <v>3506.9333333333325</v>
      </c>
      <c r="I94" s="272">
        <v>3621.5166666666655</v>
      </c>
      <c r="J94" s="272">
        <v>3698.8333333333321</v>
      </c>
      <c r="K94" s="271">
        <v>3544.2</v>
      </c>
      <c r="L94" s="271">
        <v>3352.3</v>
      </c>
      <c r="M94" s="271">
        <v>0.51415999999999995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202.45</v>
      </c>
      <c r="D95" s="272">
        <v>203.03333333333333</v>
      </c>
      <c r="E95" s="272">
        <v>201.41666666666666</v>
      </c>
      <c r="F95" s="272">
        <v>200.38333333333333</v>
      </c>
      <c r="G95" s="272">
        <v>198.76666666666665</v>
      </c>
      <c r="H95" s="272">
        <v>204.06666666666666</v>
      </c>
      <c r="I95" s="272">
        <v>205.68333333333334</v>
      </c>
      <c r="J95" s="272">
        <v>206.71666666666667</v>
      </c>
      <c r="K95" s="271">
        <v>204.65</v>
      </c>
      <c r="L95" s="271">
        <v>202</v>
      </c>
      <c r="M95" s="271">
        <v>5.7454099999999997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630.29999999999995</v>
      </c>
      <c r="D96" s="272">
        <v>632.38333333333333</v>
      </c>
      <c r="E96" s="272">
        <v>623.2166666666667</v>
      </c>
      <c r="F96" s="272">
        <v>616.13333333333333</v>
      </c>
      <c r="G96" s="272">
        <v>606.9666666666667</v>
      </c>
      <c r="H96" s="272">
        <v>639.4666666666667</v>
      </c>
      <c r="I96" s="272">
        <v>648.63333333333344</v>
      </c>
      <c r="J96" s="272">
        <v>655.7166666666667</v>
      </c>
      <c r="K96" s="271">
        <v>641.54999999999995</v>
      </c>
      <c r="L96" s="271">
        <v>625.29999999999995</v>
      </c>
      <c r="M96" s="271">
        <v>8.3541100000000004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238.75</v>
      </c>
      <c r="D97" s="272">
        <v>237.91666666666666</v>
      </c>
      <c r="E97" s="272">
        <v>233.83333333333331</v>
      </c>
      <c r="F97" s="272">
        <v>228.91666666666666</v>
      </c>
      <c r="G97" s="272">
        <v>224.83333333333331</v>
      </c>
      <c r="H97" s="272">
        <v>242.83333333333331</v>
      </c>
      <c r="I97" s="272">
        <v>246.91666666666663</v>
      </c>
      <c r="J97" s="272">
        <v>251.83333333333331</v>
      </c>
      <c r="K97" s="271">
        <v>242</v>
      </c>
      <c r="L97" s="271">
        <v>233</v>
      </c>
      <c r="M97" s="271">
        <v>178.24001000000001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767.65</v>
      </c>
      <c r="D98" s="272">
        <v>774.4666666666667</v>
      </c>
      <c r="E98" s="272">
        <v>758.93333333333339</v>
      </c>
      <c r="F98" s="272">
        <v>750.2166666666667</v>
      </c>
      <c r="G98" s="272">
        <v>734.68333333333339</v>
      </c>
      <c r="H98" s="272">
        <v>783.18333333333339</v>
      </c>
      <c r="I98" s="272">
        <v>798.7166666666667</v>
      </c>
      <c r="J98" s="272">
        <v>807.43333333333339</v>
      </c>
      <c r="K98" s="271">
        <v>790</v>
      </c>
      <c r="L98" s="271">
        <v>765.75</v>
      </c>
      <c r="M98" s="271">
        <v>0.55547000000000002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726.05</v>
      </c>
      <c r="D99" s="272">
        <v>720.43333333333339</v>
      </c>
      <c r="E99" s="272">
        <v>710.86666666666679</v>
      </c>
      <c r="F99" s="272">
        <v>695.68333333333339</v>
      </c>
      <c r="G99" s="272">
        <v>686.11666666666679</v>
      </c>
      <c r="H99" s="272">
        <v>735.61666666666679</v>
      </c>
      <c r="I99" s="272">
        <v>745.18333333333339</v>
      </c>
      <c r="J99" s="272">
        <v>760.36666666666679</v>
      </c>
      <c r="K99" s="271">
        <v>730</v>
      </c>
      <c r="L99" s="271">
        <v>705.25</v>
      </c>
      <c r="M99" s="271">
        <v>0.60829999999999995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818</v>
      </c>
      <c r="D100" s="272">
        <v>822.16666666666663</v>
      </c>
      <c r="E100" s="272">
        <v>810.83333333333326</v>
      </c>
      <c r="F100" s="272">
        <v>803.66666666666663</v>
      </c>
      <c r="G100" s="272">
        <v>792.33333333333326</v>
      </c>
      <c r="H100" s="272">
        <v>829.33333333333326</v>
      </c>
      <c r="I100" s="272">
        <v>840.66666666666652</v>
      </c>
      <c r="J100" s="272">
        <v>847.83333333333326</v>
      </c>
      <c r="K100" s="271">
        <v>833.5</v>
      </c>
      <c r="L100" s="271">
        <v>815</v>
      </c>
      <c r="M100" s="271">
        <v>0.37716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113.95</v>
      </c>
      <c r="D101" s="272">
        <v>114.80000000000001</v>
      </c>
      <c r="E101" s="272">
        <v>112.45000000000002</v>
      </c>
      <c r="F101" s="272">
        <v>110.95</v>
      </c>
      <c r="G101" s="272">
        <v>108.60000000000001</v>
      </c>
      <c r="H101" s="272">
        <v>116.30000000000003</v>
      </c>
      <c r="I101" s="272">
        <v>118.65000000000002</v>
      </c>
      <c r="J101" s="272">
        <v>120.15000000000003</v>
      </c>
      <c r="K101" s="271">
        <v>117.15</v>
      </c>
      <c r="L101" s="271">
        <v>113.3</v>
      </c>
      <c r="M101" s="271">
        <v>17.123049999999999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1384.45</v>
      </c>
      <c r="D102" s="272">
        <v>1375.25</v>
      </c>
      <c r="E102" s="272">
        <v>1359.4</v>
      </c>
      <c r="F102" s="272">
        <v>1334.3500000000001</v>
      </c>
      <c r="G102" s="272">
        <v>1318.5000000000002</v>
      </c>
      <c r="H102" s="272">
        <v>1400.3</v>
      </c>
      <c r="I102" s="272">
        <v>1416.1499999999999</v>
      </c>
      <c r="J102" s="272">
        <v>1441.1999999999998</v>
      </c>
      <c r="K102" s="271">
        <v>1391.1</v>
      </c>
      <c r="L102" s="271">
        <v>1350.2</v>
      </c>
      <c r="M102" s="271">
        <v>1.0754699999999999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20.05</v>
      </c>
      <c r="D103" s="272">
        <v>19.633333333333336</v>
      </c>
      <c r="E103" s="272">
        <v>18.716666666666672</v>
      </c>
      <c r="F103" s="272">
        <v>17.383333333333336</v>
      </c>
      <c r="G103" s="272">
        <v>16.466666666666672</v>
      </c>
      <c r="H103" s="272">
        <v>20.966666666666672</v>
      </c>
      <c r="I103" s="272">
        <v>21.883333333333336</v>
      </c>
      <c r="J103" s="272">
        <v>23.216666666666672</v>
      </c>
      <c r="K103" s="271">
        <v>20.55</v>
      </c>
      <c r="L103" s="271">
        <v>18.3</v>
      </c>
      <c r="M103" s="271">
        <v>314.60302999999999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1192.9000000000001</v>
      </c>
      <c r="D104" s="272">
        <v>1197.1000000000001</v>
      </c>
      <c r="E104" s="272">
        <v>1184.0500000000002</v>
      </c>
      <c r="F104" s="272">
        <v>1175.2</v>
      </c>
      <c r="G104" s="272">
        <v>1162.1500000000001</v>
      </c>
      <c r="H104" s="272">
        <v>1205.9500000000003</v>
      </c>
      <c r="I104" s="272">
        <v>1219</v>
      </c>
      <c r="J104" s="272">
        <v>1227.8500000000004</v>
      </c>
      <c r="K104" s="271">
        <v>1210.1500000000001</v>
      </c>
      <c r="L104" s="271">
        <v>1188.25</v>
      </c>
      <c r="M104" s="271">
        <v>2.4866899999999998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666.4</v>
      </c>
      <c r="D105" s="272">
        <v>669.76666666666677</v>
      </c>
      <c r="E105" s="272">
        <v>659.53333333333353</v>
      </c>
      <c r="F105" s="272">
        <v>652.66666666666674</v>
      </c>
      <c r="G105" s="272">
        <v>642.43333333333351</v>
      </c>
      <c r="H105" s="272">
        <v>676.63333333333355</v>
      </c>
      <c r="I105" s="272">
        <v>686.8666666666669</v>
      </c>
      <c r="J105" s="272">
        <v>693.73333333333358</v>
      </c>
      <c r="K105" s="271">
        <v>680</v>
      </c>
      <c r="L105" s="271">
        <v>662.9</v>
      </c>
      <c r="M105" s="271">
        <v>1.1949799999999999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852.65</v>
      </c>
      <c r="D106" s="272">
        <v>856.55000000000007</v>
      </c>
      <c r="E106" s="272">
        <v>845.10000000000014</v>
      </c>
      <c r="F106" s="272">
        <v>837.55000000000007</v>
      </c>
      <c r="G106" s="272">
        <v>826.10000000000014</v>
      </c>
      <c r="H106" s="272">
        <v>864.10000000000014</v>
      </c>
      <c r="I106" s="272">
        <v>875.55000000000018</v>
      </c>
      <c r="J106" s="272">
        <v>883.10000000000014</v>
      </c>
      <c r="K106" s="271">
        <v>868</v>
      </c>
      <c r="L106" s="271">
        <v>849</v>
      </c>
      <c r="M106" s="271">
        <v>1.28488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4924.7</v>
      </c>
      <c r="D107" s="272">
        <v>4950.1333333333332</v>
      </c>
      <c r="E107" s="272">
        <v>4874.5666666666666</v>
      </c>
      <c r="F107" s="272">
        <v>4824.4333333333334</v>
      </c>
      <c r="G107" s="272">
        <v>4748.8666666666668</v>
      </c>
      <c r="H107" s="272">
        <v>5000.2666666666664</v>
      </c>
      <c r="I107" s="272">
        <v>5075.8333333333321</v>
      </c>
      <c r="J107" s="272">
        <v>5125.9666666666662</v>
      </c>
      <c r="K107" s="271">
        <v>5025.7</v>
      </c>
      <c r="L107" s="271">
        <v>4900</v>
      </c>
      <c r="M107" s="271">
        <v>9.9479999999999999E-2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330.55</v>
      </c>
      <c r="D108" s="272">
        <v>331.48333333333329</v>
      </c>
      <c r="E108" s="272">
        <v>324.21666666666658</v>
      </c>
      <c r="F108" s="272">
        <v>317.88333333333327</v>
      </c>
      <c r="G108" s="272">
        <v>310.61666666666656</v>
      </c>
      <c r="H108" s="272">
        <v>337.81666666666661</v>
      </c>
      <c r="I108" s="272">
        <v>345.08333333333337</v>
      </c>
      <c r="J108" s="272">
        <v>351.41666666666663</v>
      </c>
      <c r="K108" s="271">
        <v>338.75</v>
      </c>
      <c r="L108" s="271">
        <v>325.14999999999998</v>
      </c>
      <c r="M108" s="271">
        <v>1.1075600000000001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327.45</v>
      </c>
      <c r="D109" s="272">
        <v>324.49999999999994</v>
      </c>
      <c r="E109" s="272">
        <v>315.09999999999991</v>
      </c>
      <c r="F109" s="272">
        <v>302.74999999999994</v>
      </c>
      <c r="G109" s="272">
        <v>293.34999999999991</v>
      </c>
      <c r="H109" s="272">
        <v>336.84999999999991</v>
      </c>
      <c r="I109" s="272">
        <v>346.24999999999989</v>
      </c>
      <c r="J109" s="272">
        <v>358.59999999999991</v>
      </c>
      <c r="K109" s="271">
        <v>333.9</v>
      </c>
      <c r="L109" s="271">
        <v>312.14999999999998</v>
      </c>
      <c r="M109" s="271">
        <v>27.615220000000001</v>
      </c>
      <c r="N109" s="1"/>
      <c r="O109" s="1"/>
    </row>
    <row r="110" spans="1:15" ht="12.75" customHeight="1">
      <c r="A110" s="30">
        <v>100</v>
      </c>
      <c r="B110" s="281" t="s">
        <v>845</v>
      </c>
      <c r="C110" s="271">
        <v>420.25</v>
      </c>
      <c r="D110" s="272">
        <v>421.88333333333338</v>
      </c>
      <c r="E110" s="272">
        <v>416.61666666666679</v>
      </c>
      <c r="F110" s="272">
        <v>412.98333333333341</v>
      </c>
      <c r="G110" s="272">
        <v>407.71666666666681</v>
      </c>
      <c r="H110" s="272">
        <v>425.51666666666677</v>
      </c>
      <c r="I110" s="272">
        <v>430.7833333333333</v>
      </c>
      <c r="J110" s="272">
        <v>434.41666666666674</v>
      </c>
      <c r="K110" s="271">
        <v>427.15</v>
      </c>
      <c r="L110" s="271">
        <v>418.25</v>
      </c>
      <c r="M110" s="271">
        <v>1.3757600000000001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658.5</v>
      </c>
      <c r="D111" s="272">
        <v>658.56666666666672</v>
      </c>
      <c r="E111" s="272">
        <v>646.13333333333344</v>
      </c>
      <c r="F111" s="272">
        <v>633.76666666666677</v>
      </c>
      <c r="G111" s="272">
        <v>621.33333333333348</v>
      </c>
      <c r="H111" s="272">
        <v>670.93333333333339</v>
      </c>
      <c r="I111" s="272">
        <v>683.36666666666656</v>
      </c>
      <c r="J111" s="272">
        <v>695.73333333333335</v>
      </c>
      <c r="K111" s="271">
        <v>671</v>
      </c>
      <c r="L111" s="271">
        <v>646.20000000000005</v>
      </c>
      <c r="M111" s="271">
        <v>10.11692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785.85</v>
      </c>
      <c r="D112" s="272">
        <v>791.6</v>
      </c>
      <c r="E112" s="272">
        <v>776.6</v>
      </c>
      <c r="F112" s="272">
        <v>767.35</v>
      </c>
      <c r="G112" s="272">
        <v>752.35</v>
      </c>
      <c r="H112" s="272">
        <v>800.85</v>
      </c>
      <c r="I112" s="272">
        <v>815.85</v>
      </c>
      <c r="J112" s="272">
        <v>825.1</v>
      </c>
      <c r="K112" s="271">
        <v>806.6</v>
      </c>
      <c r="L112" s="271">
        <v>782.35</v>
      </c>
      <c r="M112" s="271">
        <v>11.979200000000001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1025.75</v>
      </c>
      <c r="D113" s="272">
        <v>1030.0833333333333</v>
      </c>
      <c r="E113" s="272">
        <v>1016.2166666666665</v>
      </c>
      <c r="F113" s="272">
        <v>1006.6833333333332</v>
      </c>
      <c r="G113" s="272">
        <v>992.81666666666638</v>
      </c>
      <c r="H113" s="272">
        <v>1039.6166666666666</v>
      </c>
      <c r="I113" s="272">
        <v>1053.4833333333333</v>
      </c>
      <c r="J113" s="272">
        <v>1063.0166666666667</v>
      </c>
      <c r="K113" s="271">
        <v>1043.95</v>
      </c>
      <c r="L113" s="271">
        <v>1020.55</v>
      </c>
      <c r="M113" s="271">
        <v>11.12617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189.45</v>
      </c>
      <c r="D114" s="272">
        <v>186.25</v>
      </c>
      <c r="E114" s="272">
        <v>182.25</v>
      </c>
      <c r="F114" s="272">
        <v>175.05</v>
      </c>
      <c r="G114" s="272">
        <v>171.05</v>
      </c>
      <c r="H114" s="272">
        <v>193.45</v>
      </c>
      <c r="I114" s="272">
        <v>197.45</v>
      </c>
      <c r="J114" s="272">
        <v>204.64999999999998</v>
      </c>
      <c r="K114" s="271">
        <v>190.25</v>
      </c>
      <c r="L114" s="271">
        <v>179.05</v>
      </c>
      <c r="M114" s="271">
        <v>75.791179999999997</v>
      </c>
      <c r="N114" s="1"/>
      <c r="O114" s="1"/>
    </row>
    <row r="115" spans="1:15" ht="12.75" customHeight="1">
      <c r="A115" s="30">
        <v>105</v>
      </c>
      <c r="B115" s="281" t="s">
        <v>835</v>
      </c>
      <c r="C115" s="271">
        <v>1776.2</v>
      </c>
      <c r="D115" s="272">
        <v>1780.0666666666666</v>
      </c>
      <c r="E115" s="272">
        <v>1741.1333333333332</v>
      </c>
      <c r="F115" s="272">
        <v>1706.0666666666666</v>
      </c>
      <c r="G115" s="272">
        <v>1667.1333333333332</v>
      </c>
      <c r="H115" s="272">
        <v>1815.1333333333332</v>
      </c>
      <c r="I115" s="272">
        <v>1854.0666666666666</v>
      </c>
      <c r="J115" s="272">
        <v>1889.1333333333332</v>
      </c>
      <c r="K115" s="271">
        <v>1819</v>
      </c>
      <c r="L115" s="271">
        <v>1745</v>
      </c>
      <c r="M115" s="271">
        <v>3.5887899999999999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224.9</v>
      </c>
      <c r="D116" s="272">
        <v>225.25</v>
      </c>
      <c r="E116" s="272">
        <v>223.35</v>
      </c>
      <c r="F116" s="272">
        <v>221.79999999999998</v>
      </c>
      <c r="G116" s="272">
        <v>219.89999999999998</v>
      </c>
      <c r="H116" s="272">
        <v>226.8</v>
      </c>
      <c r="I116" s="272">
        <v>228.7</v>
      </c>
      <c r="J116" s="272">
        <v>230.25000000000003</v>
      </c>
      <c r="K116" s="271">
        <v>227.15</v>
      </c>
      <c r="L116" s="271">
        <v>223.7</v>
      </c>
      <c r="M116" s="271">
        <v>130.77805000000001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351.15</v>
      </c>
      <c r="D117" s="272">
        <v>349.7166666666667</v>
      </c>
      <c r="E117" s="272">
        <v>341.43333333333339</v>
      </c>
      <c r="F117" s="272">
        <v>331.7166666666667</v>
      </c>
      <c r="G117" s="272">
        <v>323.43333333333339</v>
      </c>
      <c r="H117" s="272">
        <v>359.43333333333339</v>
      </c>
      <c r="I117" s="272">
        <v>367.7166666666667</v>
      </c>
      <c r="J117" s="272">
        <v>377.43333333333339</v>
      </c>
      <c r="K117" s="271">
        <v>358</v>
      </c>
      <c r="L117" s="271">
        <v>340</v>
      </c>
      <c r="M117" s="271">
        <v>9.3140499999999999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3684.2</v>
      </c>
      <c r="D118" s="272">
        <v>3700.0333333333328</v>
      </c>
      <c r="E118" s="272">
        <v>3650.2166666666658</v>
      </c>
      <c r="F118" s="272">
        <v>3616.2333333333331</v>
      </c>
      <c r="G118" s="272">
        <v>3566.4166666666661</v>
      </c>
      <c r="H118" s="272">
        <v>3734.0166666666655</v>
      </c>
      <c r="I118" s="272">
        <v>3783.833333333333</v>
      </c>
      <c r="J118" s="272">
        <v>3817.8166666666652</v>
      </c>
      <c r="K118" s="271">
        <v>3749.85</v>
      </c>
      <c r="L118" s="271">
        <v>3666.05</v>
      </c>
      <c r="M118" s="271">
        <v>2.11511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1570.5</v>
      </c>
      <c r="D119" s="272">
        <v>1578.2</v>
      </c>
      <c r="E119" s="272">
        <v>1558.1000000000001</v>
      </c>
      <c r="F119" s="272">
        <v>1545.7</v>
      </c>
      <c r="G119" s="272">
        <v>1525.6000000000001</v>
      </c>
      <c r="H119" s="272">
        <v>1590.6000000000001</v>
      </c>
      <c r="I119" s="272">
        <v>1610.7</v>
      </c>
      <c r="J119" s="272">
        <v>1623.1000000000001</v>
      </c>
      <c r="K119" s="271">
        <v>1598.3</v>
      </c>
      <c r="L119" s="271">
        <v>1565.8</v>
      </c>
      <c r="M119" s="271">
        <v>2.9878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2234.1999999999998</v>
      </c>
      <c r="D120" s="272">
        <v>2238.6333333333332</v>
      </c>
      <c r="E120" s="272">
        <v>2220.5666666666666</v>
      </c>
      <c r="F120" s="272">
        <v>2206.9333333333334</v>
      </c>
      <c r="G120" s="272">
        <v>2188.8666666666668</v>
      </c>
      <c r="H120" s="272">
        <v>2252.2666666666664</v>
      </c>
      <c r="I120" s="272">
        <v>2270.333333333333</v>
      </c>
      <c r="J120" s="272">
        <v>2283.9666666666662</v>
      </c>
      <c r="K120" s="271">
        <v>2256.6999999999998</v>
      </c>
      <c r="L120" s="271">
        <v>2225</v>
      </c>
      <c r="M120" s="271">
        <v>0.77617000000000003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700.8</v>
      </c>
      <c r="D121" s="272">
        <v>701.06666666666661</v>
      </c>
      <c r="E121" s="272">
        <v>690.23333333333323</v>
      </c>
      <c r="F121" s="272">
        <v>679.66666666666663</v>
      </c>
      <c r="G121" s="272">
        <v>668.83333333333326</v>
      </c>
      <c r="H121" s="272">
        <v>711.63333333333321</v>
      </c>
      <c r="I121" s="272">
        <v>722.4666666666667</v>
      </c>
      <c r="J121" s="272">
        <v>733.03333333333319</v>
      </c>
      <c r="K121" s="271">
        <v>711.9</v>
      </c>
      <c r="L121" s="271">
        <v>690.5</v>
      </c>
      <c r="M121" s="271">
        <v>14.0244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1009.95</v>
      </c>
      <c r="D122" s="272">
        <v>1013.3166666666666</v>
      </c>
      <c r="E122" s="272">
        <v>976.63333333333321</v>
      </c>
      <c r="F122" s="272">
        <v>943.31666666666661</v>
      </c>
      <c r="G122" s="272">
        <v>906.63333333333321</v>
      </c>
      <c r="H122" s="272">
        <v>1046.6333333333332</v>
      </c>
      <c r="I122" s="272">
        <v>1083.3166666666666</v>
      </c>
      <c r="J122" s="272">
        <v>1116.6333333333332</v>
      </c>
      <c r="K122" s="271">
        <v>1050</v>
      </c>
      <c r="L122" s="271">
        <v>980</v>
      </c>
      <c r="M122" s="271">
        <v>13.39753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993.35</v>
      </c>
      <c r="D123" s="272">
        <v>993.55000000000007</v>
      </c>
      <c r="E123" s="272">
        <v>983.15000000000009</v>
      </c>
      <c r="F123" s="272">
        <v>972.95</v>
      </c>
      <c r="G123" s="272">
        <v>962.55000000000007</v>
      </c>
      <c r="H123" s="272">
        <v>1003.7500000000001</v>
      </c>
      <c r="I123" s="272">
        <v>1014.15</v>
      </c>
      <c r="J123" s="272">
        <v>1024.3500000000001</v>
      </c>
      <c r="K123" s="271">
        <v>1003.95</v>
      </c>
      <c r="L123" s="271">
        <v>983.35</v>
      </c>
      <c r="M123" s="271">
        <v>0.64188999999999996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410.2</v>
      </c>
      <c r="D124" s="272">
        <v>404.51666666666665</v>
      </c>
      <c r="E124" s="272">
        <v>395.23333333333329</v>
      </c>
      <c r="F124" s="272">
        <v>380.26666666666665</v>
      </c>
      <c r="G124" s="272">
        <v>370.98333333333329</v>
      </c>
      <c r="H124" s="272">
        <v>419.48333333333329</v>
      </c>
      <c r="I124" s="272">
        <v>428.76666666666659</v>
      </c>
      <c r="J124" s="272">
        <v>443.73333333333329</v>
      </c>
      <c r="K124" s="271">
        <v>413.8</v>
      </c>
      <c r="L124" s="271">
        <v>389.55</v>
      </c>
      <c r="M124" s="271">
        <v>66.629940000000005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1198.45</v>
      </c>
      <c r="D125" s="272">
        <v>1205.4166666666667</v>
      </c>
      <c r="E125" s="272">
        <v>1184.3833333333334</v>
      </c>
      <c r="F125" s="272">
        <v>1170.3166666666666</v>
      </c>
      <c r="G125" s="272">
        <v>1149.2833333333333</v>
      </c>
      <c r="H125" s="272">
        <v>1219.4833333333336</v>
      </c>
      <c r="I125" s="272">
        <v>1240.5166666666669</v>
      </c>
      <c r="J125" s="272">
        <v>1254.5833333333337</v>
      </c>
      <c r="K125" s="271">
        <v>1226.45</v>
      </c>
      <c r="L125" s="271">
        <v>1191.3499999999999</v>
      </c>
      <c r="M125" s="271">
        <v>8.5850299999999997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841.9</v>
      </c>
      <c r="D126" s="272">
        <v>844.83333333333337</v>
      </c>
      <c r="E126" s="272">
        <v>833.16666666666674</v>
      </c>
      <c r="F126" s="272">
        <v>824.43333333333339</v>
      </c>
      <c r="G126" s="272">
        <v>812.76666666666677</v>
      </c>
      <c r="H126" s="272">
        <v>853.56666666666672</v>
      </c>
      <c r="I126" s="272">
        <v>865.23333333333346</v>
      </c>
      <c r="J126" s="272">
        <v>873.9666666666667</v>
      </c>
      <c r="K126" s="271">
        <v>856.5</v>
      </c>
      <c r="L126" s="271">
        <v>836.1</v>
      </c>
      <c r="M126" s="271">
        <v>1.80189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1026.3</v>
      </c>
      <c r="D127" s="272">
        <v>1026.2333333333333</v>
      </c>
      <c r="E127" s="272">
        <v>1009.8166666666666</v>
      </c>
      <c r="F127" s="272">
        <v>993.33333333333326</v>
      </c>
      <c r="G127" s="272">
        <v>976.91666666666652</v>
      </c>
      <c r="H127" s="272">
        <v>1042.7166666666667</v>
      </c>
      <c r="I127" s="272">
        <v>1059.1333333333332</v>
      </c>
      <c r="J127" s="272">
        <v>1075.6166666666668</v>
      </c>
      <c r="K127" s="271">
        <v>1042.6500000000001</v>
      </c>
      <c r="L127" s="271">
        <v>1009.75</v>
      </c>
      <c r="M127" s="271">
        <v>0.66400999999999999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376.7</v>
      </c>
      <c r="D128" s="272">
        <v>377.65000000000003</v>
      </c>
      <c r="E128" s="272">
        <v>372.10000000000008</v>
      </c>
      <c r="F128" s="272">
        <v>367.50000000000006</v>
      </c>
      <c r="G128" s="272">
        <v>361.9500000000001</v>
      </c>
      <c r="H128" s="272">
        <v>382.25000000000006</v>
      </c>
      <c r="I128" s="272">
        <v>387.8</v>
      </c>
      <c r="J128" s="272">
        <v>392.40000000000003</v>
      </c>
      <c r="K128" s="271">
        <v>383.2</v>
      </c>
      <c r="L128" s="271">
        <v>373.05</v>
      </c>
      <c r="M128" s="271">
        <v>44.240519999999997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579.70000000000005</v>
      </c>
      <c r="D129" s="272">
        <v>582.41666666666663</v>
      </c>
      <c r="E129" s="272">
        <v>575.2833333333333</v>
      </c>
      <c r="F129" s="272">
        <v>570.86666666666667</v>
      </c>
      <c r="G129" s="272">
        <v>563.73333333333335</v>
      </c>
      <c r="H129" s="272">
        <v>586.83333333333326</v>
      </c>
      <c r="I129" s="272">
        <v>593.9666666666667</v>
      </c>
      <c r="J129" s="272">
        <v>598.38333333333321</v>
      </c>
      <c r="K129" s="271">
        <v>589.54999999999995</v>
      </c>
      <c r="L129" s="271">
        <v>578</v>
      </c>
      <c r="M129" s="271">
        <v>15.638450000000001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1537.05</v>
      </c>
      <c r="D130" s="272">
        <v>1544.3</v>
      </c>
      <c r="E130" s="272">
        <v>1524.3999999999999</v>
      </c>
      <c r="F130" s="272">
        <v>1511.75</v>
      </c>
      <c r="G130" s="272">
        <v>1491.85</v>
      </c>
      <c r="H130" s="272">
        <v>1556.9499999999998</v>
      </c>
      <c r="I130" s="272">
        <v>1576.85</v>
      </c>
      <c r="J130" s="272">
        <v>1589.4999999999998</v>
      </c>
      <c r="K130" s="271">
        <v>1564.2</v>
      </c>
      <c r="L130" s="271">
        <v>1531.65</v>
      </c>
      <c r="M130" s="271">
        <v>2.35046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1958.05</v>
      </c>
      <c r="D131" s="272">
        <v>1971.7666666666667</v>
      </c>
      <c r="E131" s="272">
        <v>1936.5833333333333</v>
      </c>
      <c r="F131" s="272">
        <v>1915.1166666666666</v>
      </c>
      <c r="G131" s="272">
        <v>1879.9333333333332</v>
      </c>
      <c r="H131" s="272">
        <v>1993.2333333333333</v>
      </c>
      <c r="I131" s="272">
        <v>2028.4166666666667</v>
      </c>
      <c r="J131" s="272">
        <v>2049.8833333333332</v>
      </c>
      <c r="K131" s="271">
        <v>2006.95</v>
      </c>
      <c r="L131" s="271">
        <v>1950.3</v>
      </c>
      <c r="M131" s="271">
        <v>4.6643800000000004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210.85</v>
      </c>
      <c r="D132" s="272">
        <v>212.1</v>
      </c>
      <c r="E132" s="272">
        <v>208.35</v>
      </c>
      <c r="F132" s="272">
        <v>205.85</v>
      </c>
      <c r="G132" s="272">
        <v>202.1</v>
      </c>
      <c r="H132" s="272">
        <v>214.6</v>
      </c>
      <c r="I132" s="272">
        <v>218.35</v>
      </c>
      <c r="J132" s="272">
        <v>220.85</v>
      </c>
      <c r="K132" s="271">
        <v>215.85</v>
      </c>
      <c r="L132" s="271">
        <v>209.6</v>
      </c>
      <c r="M132" s="271">
        <v>44.303069999999998</v>
      </c>
      <c r="N132" s="1"/>
      <c r="O132" s="1"/>
    </row>
    <row r="133" spans="1:15" ht="12.75" customHeight="1">
      <c r="A133" s="30">
        <v>123</v>
      </c>
      <c r="B133" s="281" t="s">
        <v>846</v>
      </c>
      <c r="C133" s="271">
        <v>186.65</v>
      </c>
      <c r="D133" s="272">
        <v>187.83333333333334</v>
      </c>
      <c r="E133" s="272">
        <v>184.31666666666669</v>
      </c>
      <c r="F133" s="272">
        <v>181.98333333333335</v>
      </c>
      <c r="G133" s="272">
        <v>178.4666666666667</v>
      </c>
      <c r="H133" s="272">
        <v>190.16666666666669</v>
      </c>
      <c r="I133" s="272">
        <v>193.68333333333334</v>
      </c>
      <c r="J133" s="272">
        <v>196.01666666666668</v>
      </c>
      <c r="K133" s="271">
        <v>191.35</v>
      </c>
      <c r="L133" s="271">
        <v>185.5</v>
      </c>
      <c r="M133" s="271">
        <v>40.096469999999997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65.55</v>
      </c>
      <c r="D134" s="272">
        <v>65.55</v>
      </c>
      <c r="E134" s="272">
        <v>65.55</v>
      </c>
      <c r="F134" s="272">
        <v>65.55</v>
      </c>
      <c r="G134" s="272">
        <v>65.55</v>
      </c>
      <c r="H134" s="272">
        <v>65.55</v>
      </c>
      <c r="I134" s="272">
        <v>65.55</v>
      </c>
      <c r="J134" s="272">
        <v>65.55</v>
      </c>
      <c r="K134" s="271">
        <v>65.55</v>
      </c>
      <c r="L134" s="271">
        <v>65.55</v>
      </c>
      <c r="M134" s="271">
        <v>3.9501300000000001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237.75</v>
      </c>
      <c r="D135" s="272">
        <v>239.33333333333334</v>
      </c>
      <c r="E135" s="272">
        <v>235.16666666666669</v>
      </c>
      <c r="F135" s="272">
        <v>232.58333333333334</v>
      </c>
      <c r="G135" s="272">
        <v>228.41666666666669</v>
      </c>
      <c r="H135" s="272">
        <v>241.91666666666669</v>
      </c>
      <c r="I135" s="272">
        <v>246.08333333333337</v>
      </c>
      <c r="J135" s="272">
        <v>248.66666666666669</v>
      </c>
      <c r="K135" s="271">
        <v>243.5</v>
      </c>
      <c r="L135" s="271">
        <v>236.75</v>
      </c>
      <c r="M135" s="271">
        <v>2.8961000000000001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3535.85</v>
      </c>
      <c r="D136" s="272">
        <v>3533.35</v>
      </c>
      <c r="E136" s="272">
        <v>3504.7</v>
      </c>
      <c r="F136" s="272">
        <v>3473.5499999999997</v>
      </c>
      <c r="G136" s="272">
        <v>3444.8999999999996</v>
      </c>
      <c r="H136" s="272">
        <v>3564.5</v>
      </c>
      <c r="I136" s="272">
        <v>3593.1500000000005</v>
      </c>
      <c r="J136" s="272">
        <v>3624.3</v>
      </c>
      <c r="K136" s="271">
        <v>3562</v>
      </c>
      <c r="L136" s="271">
        <v>3502.2</v>
      </c>
      <c r="M136" s="271">
        <v>11.672230000000001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4074.4</v>
      </c>
      <c r="D137" s="272">
        <v>4093.1166666666668</v>
      </c>
      <c r="E137" s="272">
        <v>4041.2833333333338</v>
      </c>
      <c r="F137" s="272">
        <v>4008.166666666667</v>
      </c>
      <c r="G137" s="272">
        <v>3956.3333333333339</v>
      </c>
      <c r="H137" s="272">
        <v>4126.2333333333336</v>
      </c>
      <c r="I137" s="272">
        <v>4178.0666666666657</v>
      </c>
      <c r="J137" s="272">
        <v>4211.1833333333334</v>
      </c>
      <c r="K137" s="271">
        <v>4144.95</v>
      </c>
      <c r="L137" s="271">
        <v>4060</v>
      </c>
      <c r="M137" s="271">
        <v>2.61374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2585.25</v>
      </c>
      <c r="D138" s="272">
        <v>2559.6</v>
      </c>
      <c r="E138" s="272">
        <v>2512.6999999999998</v>
      </c>
      <c r="F138" s="272">
        <v>2440.15</v>
      </c>
      <c r="G138" s="272">
        <v>2393.25</v>
      </c>
      <c r="H138" s="272">
        <v>2632.1499999999996</v>
      </c>
      <c r="I138" s="272">
        <v>2679.05</v>
      </c>
      <c r="J138" s="272">
        <v>2751.5999999999995</v>
      </c>
      <c r="K138" s="271">
        <v>2606.5</v>
      </c>
      <c r="L138" s="271">
        <v>2487.0500000000002</v>
      </c>
      <c r="M138" s="271">
        <v>4.9060300000000003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4237.8999999999996</v>
      </c>
      <c r="D139" s="272">
        <v>4237.9333333333334</v>
      </c>
      <c r="E139" s="272">
        <v>4211.9666666666672</v>
      </c>
      <c r="F139" s="272">
        <v>4186.0333333333338</v>
      </c>
      <c r="G139" s="272">
        <v>4160.0666666666675</v>
      </c>
      <c r="H139" s="272">
        <v>4263.8666666666668</v>
      </c>
      <c r="I139" s="272">
        <v>4289.8333333333321</v>
      </c>
      <c r="J139" s="272">
        <v>4315.7666666666664</v>
      </c>
      <c r="K139" s="271">
        <v>4263.8999999999996</v>
      </c>
      <c r="L139" s="271">
        <v>4212</v>
      </c>
      <c r="M139" s="271">
        <v>3.10575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525.20000000000005</v>
      </c>
      <c r="D140" s="272">
        <v>527.56666666666672</v>
      </c>
      <c r="E140" s="272">
        <v>520.63333333333344</v>
      </c>
      <c r="F140" s="272">
        <v>516.06666666666672</v>
      </c>
      <c r="G140" s="272">
        <v>509.13333333333344</v>
      </c>
      <c r="H140" s="272">
        <v>532.13333333333344</v>
      </c>
      <c r="I140" s="272">
        <v>539.06666666666661</v>
      </c>
      <c r="J140" s="272">
        <v>543.63333333333344</v>
      </c>
      <c r="K140" s="271">
        <v>534.5</v>
      </c>
      <c r="L140" s="271">
        <v>523</v>
      </c>
      <c r="M140" s="271">
        <v>2.7279800000000001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160</v>
      </c>
      <c r="D141" s="272">
        <v>159.23333333333332</v>
      </c>
      <c r="E141" s="272">
        <v>155.96666666666664</v>
      </c>
      <c r="F141" s="272">
        <v>151.93333333333331</v>
      </c>
      <c r="G141" s="272">
        <v>148.66666666666663</v>
      </c>
      <c r="H141" s="272">
        <v>163.26666666666665</v>
      </c>
      <c r="I141" s="272">
        <v>166.53333333333336</v>
      </c>
      <c r="J141" s="272">
        <v>170.56666666666666</v>
      </c>
      <c r="K141" s="271">
        <v>162.5</v>
      </c>
      <c r="L141" s="271">
        <v>155.19999999999999</v>
      </c>
      <c r="M141" s="271">
        <v>10.116540000000001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167.55</v>
      </c>
      <c r="D142" s="272">
        <v>168.16666666666666</v>
      </c>
      <c r="E142" s="272">
        <v>166.38333333333333</v>
      </c>
      <c r="F142" s="272">
        <v>165.21666666666667</v>
      </c>
      <c r="G142" s="272">
        <v>163.43333333333334</v>
      </c>
      <c r="H142" s="272">
        <v>169.33333333333331</v>
      </c>
      <c r="I142" s="272">
        <v>171.11666666666667</v>
      </c>
      <c r="J142" s="272">
        <v>172.2833333333333</v>
      </c>
      <c r="K142" s="271">
        <v>169.95</v>
      </c>
      <c r="L142" s="271">
        <v>167</v>
      </c>
      <c r="M142" s="271">
        <v>1.5488299999999999</v>
      </c>
      <c r="N142" s="1"/>
      <c r="O142" s="1"/>
    </row>
    <row r="143" spans="1:15" ht="12.75" customHeight="1">
      <c r="A143" s="30">
        <v>133</v>
      </c>
      <c r="B143" s="281" t="s">
        <v>847</v>
      </c>
      <c r="C143" s="271">
        <v>389.3</v>
      </c>
      <c r="D143" s="272">
        <v>391.65000000000003</v>
      </c>
      <c r="E143" s="272">
        <v>383.90000000000009</v>
      </c>
      <c r="F143" s="272">
        <v>378.50000000000006</v>
      </c>
      <c r="G143" s="272">
        <v>370.75000000000011</v>
      </c>
      <c r="H143" s="272">
        <v>397.05000000000007</v>
      </c>
      <c r="I143" s="272">
        <v>404.79999999999995</v>
      </c>
      <c r="J143" s="272">
        <v>410.20000000000005</v>
      </c>
      <c r="K143" s="271">
        <v>399.4</v>
      </c>
      <c r="L143" s="271">
        <v>386.25</v>
      </c>
      <c r="M143" s="271">
        <v>9.0942799999999995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59.95</v>
      </c>
      <c r="D144" s="272">
        <v>60.533333333333331</v>
      </c>
      <c r="E144" s="272">
        <v>59.166666666666664</v>
      </c>
      <c r="F144" s="272">
        <v>58.383333333333333</v>
      </c>
      <c r="G144" s="272">
        <v>57.016666666666666</v>
      </c>
      <c r="H144" s="272">
        <v>61.316666666666663</v>
      </c>
      <c r="I144" s="272">
        <v>62.683333333333337</v>
      </c>
      <c r="J144" s="272">
        <v>63.466666666666661</v>
      </c>
      <c r="K144" s="271">
        <v>61.9</v>
      </c>
      <c r="L144" s="271">
        <v>59.75</v>
      </c>
      <c r="M144" s="271">
        <v>12.009460000000001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3481.45</v>
      </c>
      <c r="D145" s="272">
        <v>3467.9833333333336</v>
      </c>
      <c r="E145" s="272">
        <v>3422.2666666666673</v>
      </c>
      <c r="F145" s="272">
        <v>3363.0833333333339</v>
      </c>
      <c r="G145" s="272">
        <v>3317.3666666666677</v>
      </c>
      <c r="H145" s="272">
        <v>3527.166666666667</v>
      </c>
      <c r="I145" s="272">
        <v>3572.8833333333332</v>
      </c>
      <c r="J145" s="272">
        <v>3632.0666666666666</v>
      </c>
      <c r="K145" s="271">
        <v>3513.7</v>
      </c>
      <c r="L145" s="271">
        <v>3408.8</v>
      </c>
      <c r="M145" s="271">
        <v>12.448689999999999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468.25</v>
      </c>
      <c r="D146" s="272">
        <v>472.59999999999997</v>
      </c>
      <c r="E146" s="272">
        <v>454.19999999999993</v>
      </c>
      <c r="F146" s="272">
        <v>440.15</v>
      </c>
      <c r="G146" s="272">
        <v>421.74999999999994</v>
      </c>
      <c r="H146" s="272">
        <v>486.64999999999992</v>
      </c>
      <c r="I146" s="272">
        <v>505.0499999999999</v>
      </c>
      <c r="J146" s="272">
        <v>519.09999999999991</v>
      </c>
      <c r="K146" s="271">
        <v>491</v>
      </c>
      <c r="L146" s="271">
        <v>458.55</v>
      </c>
      <c r="M146" s="271">
        <v>17.542179999999998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489.4</v>
      </c>
      <c r="D147" s="272">
        <v>492.5</v>
      </c>
      <c r="E147" s="272">
        <v>482.9</v>
      </c>
      <c r="F147" s="272">
        <v>476.4</v>
      </c>
      <c r="G147" s="272">
        <v>466.79999999999995</v>
      </c>
      <c r="H147" s="272">
        <v>499</v>
      </c>
      <c r="I147" s="272">
        <v>508.6</v>
      </c>
      <c r="J147" s="272">
        <v>515.1</v>
      </c>
      <c r="K147" s="271">
        <v>502.1</v>
      </c>
      <c r="L147" s="271">
        <v>486</v>
      </c>
      <c r="M147" s="271">
        <v>2.4236800000000001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1442.7</v>
      </c>
      <c r="D148" s="272">
        <v>1448.7</v>
      </c>
      <c r="E148" s="272">
        <v>1430</v>
      </c>
      <c r="F148" s="272">
        <v>1417.3</v>
      </c>
      <c r="G148" s="272">
        <v>1398.6</v>
      </c>
      <c r="H148" s="272">
        <v>1461.4</v>
      </c>
      <c r="I148" s="272">
        <v>1480.1000000000004</v>
      </c>
      <c r="J148" s="272">
        <v>1492.8000000000002</v>
      </c>
      <c r="K148" s="271">
        <v>1467.4</v>
      </c>
      <c r="L148" s="271">
        <v>1436</v>
      </c>
      <c r="M148" s="271">
        <v>0.27372999999999997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67.150000000000006</v>
      </c>
      <c r="D149" s="272">
        <v>67.250000000000014</v>
      </c>
      <c r="E149" s="272">
        <v>66.300000000000026</v>
      </c>
      <c r="F149" s="272">
        <v>65.450000000000017</v>
      </c>
      <c r="G149" s="272">
        <v>64.500000000000028</v>
      </c>
      <c r="H149" s="272">
        <v>68.100000000000023</v>
      </c>
      <c r="I149" s="272">
        <v>69.050000000000011</v>
      </c>
      <c r="J149" s="272">
        <v>69.90000000000002</v>
      </c>
      <c r="K149" s="271">
        <v>68.2</v>
      </c>
      <c r="L149" s="271">
        <v>66.400000000000006</v>
      </c>
      <c r="M149" s="271">
        <v>6.64445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98.9</v>
      </c>
      <c r="D150" s="272">
        <v>98.8</v>
      </c>
      <c r="E150" s="272">
        <v>95.3</v>
      </c>
      <c r="F150" s="272">
        <v>91.7</v>
      </c>
      <c r="G150" s="272">
        <v>88.2</v>
      </c>
      <c r="H150" s="272">
        <v>102.39999999999999</v>
      </c>
      <c r="I150" s="272">
        <v>105.89999999999999</v>
      </c>
      <c r="J150" s="272">
        <v>109.49999999999999</v>
      </c>
      <c r="K150" s="271">
        <v>102.3</v>
      </c>
      <c r="L150" s="271">
        <v>95.2</v>
      </c>
      <c r="M150" s="271">
        <v>23.880099999999999</v>
      </c>
      <c r="N150" s="1"/>
      <c r="O150" s="1"/>
    </row>
    <row r="151" spans="1:15" ht="12.75" customHeight="1">
      <c r="A151" s="30">
        <v>141</v>
      </c>
      <c r="B151" s="281" t="s">
        <v>794</v>
      </c>
      <c r="C151" s="271">
        <v>46.5</v>
      </c>
      <c r="D151" s="272">
        <v>45.933333333333337</v>
      </c>
      <c r="E151" s="272">
        <v>44.866666666666674</v>
      </c>
      <c r="F151" s="272">
        <v>43.233333333333334</v>
      </c>
      <c r="G151" s="272">
        <v>42.166666666666671</v>
      </c>
      <c r="H151" s="272">
        <v>47.566666666666677</v>
      </c>
      <c r="I151" s="272">
        <v>48.63333333333334</v>
      </c>
      <c r="J151" s="272">
        <v>50.26666666666668</v>
      </c>
      <c r="K151" s="271">
        <v>47</v>
      </c>
      <c r="L151" s="271">
        <v>44.3</v>
      </c>
      <c r="M151" s="271">
        <v>122.619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688.65</v>
      </c>
      <c r="D152" s="272">
        <v>685.31666666666661</v>
      </c>
      <c r="E152" s="272">
        <v>678.63333333333321</v>
      </c>
      <c r="F152" s="272">
        <v>668.61666666666656</v>
      </c>
      <c r="G152" s="272">
        <v>661.93333333333317</v>
      </c>
      <c r="H152" s="272">
        <v>695.33333333333326</v>
      </c>
      <c r="I152" s="272">
        <v>702.01666666666665</v>
      </c>
      <c r="J152" s="272">
        <v>712.0333333333333</v>
      </c>
      <c r="K152" s="271">
        <v>692</v>
      </c>
      <c r="L152" s="271">
        <v>675.3</v>
      </c>
      <c r="M152" s="271">
        <v>0.20232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1755.15</v>
      </c>
      <c r="D153" s="272">
        <v>1763.4666666666665</v>
      </c>
      <c r="E153" s="272">
        <v>1727.9333333333329</v>
      </c>
      <c r="F153" s="272">
        <v>1700.7166666666665</v>
      </c>
      <c r="G153" s="272">
        <v>1665.1833333333329</v>
      </c>
      <c r="H153" s="272">
        <v>1790.6833333333329</v>
      </c>
      <c r="I153" s="272">
        <v>1826.2166666666662</v>
      </c>
      <c r="J153" s="272">
        <v>1853.4333333333329</v>
      </c>
      <c r="K153" s="271">
        <v>1799</v>
      </c>
      <c r="L153" s="271">
        <v>1736.25</v>
      </c>
      <c r="M153" s="271">
        <v>4.0805400000000001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158.05000000000001</v>
      </c>
      <c r="D154" s="272">
        <v>158.53333333333333</v>
      </c>
      <c r="E154" s="272">
        <v>157.11666666666667</v>
      </c>
      <c r="F154" s="272">
        <v>156.18333333333334</v>
      </c>
      <c r="G154" s="272">
        <v>154.76666666666668</v>
      </c>
      <c r="H154" s="272">
        <v>159.46666666666667</v>
      </c>
      <c r="I154" s="272">
        <v>160.88333333333335</v>
      </c>
      <c r="J154" s="272">
        <v>161.81666666666666</v>
      </c>
      <c r="K154" s="271">
        <v>159.94999999999999</v>
      </c>
      <c r="L154" s="271">
        <v>157.6</v>
      </c>
      <c r="M154" s="271">
        <v>15.44589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261.5</v>
      </c>
      <c r="D155" s="272">
        <v>261.63333333333333</v>
      </c>
      <c r="E155" s="272">
        <v>259.01666666666665</v>
      </c>
      <c r="F155" s="272">
        <v>256.5333333333333</v>
      </c>
      <c r="G155" s="272">
        <v>253.91666666666663</v>
      </c>
      <c r="H155" s="272">
        <v>264.11666666666667</v>
      </c>
      <c r="I155" s="272">
        <v>266.73333333333335</v>
      </c>
      <c r="J155" s="272">
        <v>269.2166666666667</v>
      </c>
      <c r="K155" s="271">
        <v>264.25</v>
      </c>
      <c r="L155" s="271">
        <v>259.14999999999998</v>
      </c>
      <c r="M155" s="271">
        <v>1.20997</v>
      </c>
      <c r="N155" s="1"/>
      <c r="O155" s="1"/>
    </row>
    <row r="156" spans="1:15" ht="12.75" customHeight="1">
      <c r="A156" s="30">
        <v>146</v>
      </c>
      <c r="B156" s="281" t="s">
        <v>836</v>
      </c>
      <c r="C156" s="271">
        <v>1364.45</v>
      </c>
      <c r="D156" s="272">
        <v>1366.2</v>
      </c>
      <c r="E156" s="272">
        <v>1352.4</v>
      </c>
      <c r="F156" s="272">
        <v>1340.3500000000001</v>
      </c>
      <c r="G156" s="272">
        <v>1326.5500000000002</v>
      </c>
      <c r="H156" s="272">
        <v>1378.25</v>
      </c>
      <c r="I156" s="272">
        <v>1392.0499999999997</v>
      </c>
      <c r="J156" s="272">
        <v>1404.1</v>
      </c>
      <c r="K156" s="271">
        <v>1380</v>
      </c>
      <c r="L156" s="271">
        <v>1354.15</v>
      </c>
      <c r="M156" s="271">
        <v>2.66994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113.9</v>
      </c>
      <c r="D157" s="272">
        <v>114.5</v>
      </c>
      <c r="E157" s="272">
        <v>112.9</v>
      </c>
      <c r="F157" s="272">
        <v>111.9</v>
      </c>
      <c r="G157" s="272">
        <v>110.30000000000001</v>
      </c>
      <c r="H157" s="272">
        <v>115.5</v>
      </c>
      <c r="I157" s="272">
        <v>117.1</v>
      </c>
      <c r="J157" s="272">
        <v>118.1</v>
      </c>
      <c r="K157" s="271">
        <v>116.1</v>
      </c>
      <c r="L157" s="271">
        <v>113.5</v>
      </c>
      <c r="M157" s="271">
        <v>269.34518000000003</v>
      </c>
      <c r="N157" s="1"/>
      <c r="O157" s="1"/>
    </row>
    <row r="158" spans="1:15" ht="12.75" customHeight="1">
      <c r="A158" s="30">
        <v>148</v>
      </c>
      <c r="B158" s="281" t="s">
        <v>795</v>
      </c>
      <c r="C158" s="271">
        <v>124.5</v>
      </c>
      <c r="D158" s="272">
        <v>125.35000000000001</v>
      </c>
      <c r="E158" s="272">
        <v>122.30000000000001</v>
      </c>
      <c r="F158" s="272">
        <v>120.10000000000001</v>
      </c>
      <c r="G158" s="272">
        <v>117.05000000000001</v>
      </c>
      <c r="H158" s="272">
        <v>127.55000000000001</v>
      </c>
      <c r="I158" s="272">
        <v>130.6</v>
      </c>
      <c r="J158" s="272">
        <v>132.80000000000001</v>
      </c>
      <c r="K158" s="271">
        <v>128.4</v>
      </c>
      <c r="L158" s="271">
        <v>123.15</v>
      </c>
      <c r="M158" s="271">
        <v>7.6426600000000002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6185.85</v>
      </c>
      <c r="D159" s="272">
        <v>6214</v>
      </c>
      <c r="E159" s="272">
        <v>6139.85</v>
      </c>
      <c r="F159" s="272">
        <v>6093.85</v>
      </c>
      <c r="G159" s="272">
        <v>6019.7000000000007</v>
      </c>
      <c r="H159" s="272">
        <v>6260</v>
      </c>
      <c r="I159" s="272">
        <v>6334.15</v>
      </c>
      <c r="J159" s="272">
        <v>6380.15</v>
      </c>
      <c r="K159" s="271">
        <v>6288.15</v>
      </c>
      <c r="L159" s="271">
        <v>6168</v>
      </c>
      <c r="M159" s="271">
        <v>0.54876999999999998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445.75</v>
      </c>
      <c r="D160" s="272">
        <v>446.83333333333331</v>
      </c>
      <c r="E160" s="272">
        <v>443.71666666666664</v>
      </c>
      <c r="F160" s="272">
        <v>441.68333333333334</v>
      </c>
      <c r="G160" s="272">
        <v>438.56666666666666</v>
      </c>
      <c r="H160" s="272">
        <v>448.86666666666662</v>
      </c>
      <c r="I160" s="272">
        <v>451.98333333333329</v>
      </c>
      <c r="J160" s="272">
        <v>454.01666666666659</v>
      </c>
      <c r="K160" s="271">
        <v>449.95</v>
      </c>
      <c r="L160" s="271">
        <v>444.8</v>
      </c>
      <c r="M160" s="271">
        <v>1.00817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145.25</v>
      </c>
      <c r="D161" s="272">
        <v>144.75</v>
      </c>
      <c r="E161" s="272">
        <v>143.5</v>
      </c>
      <c r="F161" s="272">
        <v>141.75</v>
      </c>
      <c r="G161" s="272">
        <v>140.5</v>
      </c>
      <c r="H161" s="272">
        <v>146.5</v>
      </c>
      <c r="I161" s="272">
        <v>147.75</v>
      </c>
      <c r="J161" s="272">
        <v>149.5</v>
      </c>
      <c r="K161" s="271">
        <v>146</v>
      </c>
      <c r="L161" s="271">
        <v>143</v>
      </c>
      <c r="M161" s="271">
        <v>4.2259099999999998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106.55</v>
      </c>
      <c r="D162" s="272">
        <v>107.28333333333335</v>
      </c>
      <c r="E162" s="272">
        <v>105.31666666666669</v>
      </c>
      <c r="F162" s="272">
        <v>104.08333333333334</v>
      </c>
      <c r="G162" s="272">
        <v>102.11666666666669</v>
      </c>
      <c r="H162" s="272">
        <v>108.51666666666669</v>
      </c>
      <c r="I162" s="272">
        <v>110.48333333333336</v>
      </c>
      <c r="J162" s="272">
        <v>111.7166666666667</v>
      </c>
      <c r="K162" s="271">
        <v>109.25</v>
      </c>
      <c r="L162" s="271">
        <v>106.05</v>
      </c>
      <c r="M162" s="271">
        <v>20.6126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292.64999999999998</v>
      </c>
      <c r="D163" s="272">
        <v>293.60000000000002</v>
      </c>
      <c r="E163" s="272">
        <v>289.65000000000003</v>
      </c>
      <c r="F163" s="272">
        <v>286.65000000000003</v>
      </c>
      <c r="G163" s="272">
        <v>282.70000000000005</v>
      </c>
      <c r="H163" s="272">
        <v>296.60000000000002</v>
      </c>
      <c r="I163" s="272">
        <v>300.55000000000007</v>
      </c>
      <c r="J163" s="272">
        <v>303.55</v>
      </c>
      <c r="K163" s="271">
        <v>297.55</v>
      </c>
      <c r="L163" s="271">
        <v>290.60000000000002</v>
      </c>
      <c r="M163" s="271">
        <v>12.07226</v>
      </c>
      <c r="N163" s="1"/>
      <c r="O163" s="1"/>
    </row>
    <row r="164" spans="1:15" ht="12.75" customHeight="1">
      <c r="A164" s="30">
        <v>154</v>
      </c>
      <c r="B164" s="281" t="s">
        <v>848</v>
      </c>
      <c r="C164" s="271">
        <v>1387.3</v>
      </c>
      <c r="D164" s="272">
        <v>1393.4333333333334</v>
      </c>
      <c r="E164" s="272">
        <v>1378.8666666666668</v>
      </c>
      <c r="F164" s="272">
        <v>1370.4333333333334</v>
      </c>
      <c r="G164" s="272">
        <v>1355.8666666666668</v>
      </c>
      <c r="H164" s="272">
        <v>1401.8666666666668</v>
      </c>
      <c r="I164" s="272">
        <v>1416.4333333333334</v>
      </c>
      <c r="J164" s="272">
        <v>1424.8666666666668</v>
      </c>
      <c r="K164" s="271">
        <v>1408</v>
      </c>
      <c r="L164" s="271">
        <v>1385</v>
      </c>
      <c r="M164" s="271">
        <v>5.8560000000000001E-2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132.65</v>
      </c>
      <c r="D165" s="272">
        <v>133.03333333333333</v>
      </c>
      <c r="E165" s="272">
        <v>131.91666666666666</v>
      </c>
      <c r="F165" s="272">
        <v>131.18333333333334</v>
      </c>
      <c r="G165" s="272">
        <v>130.06666666666666</v>
      </c>
      <c r="H165" s="272">
        <v>133.76666666666665</v>
      </c>
      <c r="I165" s="272">
        <v>134.88333333333333</v>
      </c>
      <c r="J165" s="272">
        <v>135.61666666666665</v>
      </c>
      <c r="K165" s="271">
        <v>134.15</v>
      </c>
      <c r="L165" s="271">
        <v>132.30000000000001</v>
      </c>
      <c r="M165" s="271">
        <v>91.968900000000005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1602.65</v>
      </c>
      <c r="D166" s="272">
        <v>1609.1000000000001</v>
      </c>
      <c r="E166" s="272">
        <v>1584.2000000000003</v>
      </c>
      <c r="F166" s="272">
        <v>1565.7500000000002</v>
      </c>
      <c r="G166" s="272">
        <v>1540.8500000000004</v>
      </c>
      <c r="H166" s="272">
        <v>1627.5500000000002</v>
      </c>
      <c r="I166" s="272">
        <v>1652.4500000000003</v>
      </c>
      <c r="J166" s="272">
        <v>1670.9</v>
      </c>
      <c r="K166" s="271">
        <v>1634</v>
      </c>
      <c r="L166" s="271">
        <v>1590.65</v>
      </c>
      <c r="M166" s="271">
        <v>0.80506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34.6</v>
      </c>
      <c r="D167" s="272">
        <v>34.616666666666667</v>
      </c>
      <c r="E167" s="272">
        <v>33.883333333333333</v>
      </c>
      <c r="F167" s="272">
        <v>33.166666666666664</v>
      </c>
      <c r="G167" s="272">
        <v>32.43333333333333</v>
      </c>
      <c r="H167" s="272">
        <v>35.333333333333336</v>
      </c>
      <c r="I167" s="272">
        <v>36.06666666666667</v>
      </c>
      <c r="J167" s="272">
        <v>36.783333333333339</v>
      </c>
      <c r="K167" s="271">
        <v>35.35</v>
      </c>
      <c r="L167" s="271">
        <v>33.9</v>
      </c>
      <c r="M167" s="271">
        <v>258.28395999999998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3238.85</v>
      </c>
      <c r="D168" s="272">
        <v>3239.0333333333333</v>
      </c>
      <c r="E168" s="272">
        <v>3207.9666666666667</v>
      </c>
      <c r="F168" s="272">
        <v>3177.0833333333335</v>
      </c>
      <c r="G168" s="272">
        <v>3146.0166666666669</v>
      </c>
      <c r="H168" s="272">
        <v>3269.9166666666665</v>
      </c>
      <c r="I168" s="272">
        <v>3300.9833333333331</v>
      </c>
      <c r="J168" s="272">
        <v>3331.8666666666663</v>
      </c>
      <c r="K168" s="271">
        <v>3270.1</v>
      </c>
      <c r="L168" s="271">
        <v>3208.15</v>
      </c>
      <c r="M168" s="271">
        <v>0.50151000000000001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3294.2</v>
      </c>
      <c r="D169" s="272">
        <v>3298.9166666666665</v>
      </c>
      <c r="E169" s="272">
        <v>3247.833333333333</v>
      </c>
      <c r="F169" s="272">
        <v>3201.4666666666667</v>
      </c>
      <c r="G169" s="272">
        <v>3150.3833333333332</v>
      </c>
      <c r="H169" s="272">
        <v>3345.2833333333328</v>
      </c>
      <c r="I169" s="272">
        <v>3396.3666666666659</v>
      </c>
      <c r="J169" s="272">
        <v>3442.7333333333327</v>
      </c>
      <c r="K169" s="271">
        <v>3350</v>
      </c>
      <c r="L169" s="271">
        <v>3252.55</v>
      </c>
      <c r="M169" s="271">
        <v>0.42925000000000002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120.5</v>
      </c>
      <c r="D170" s="272">
        <v>121.16666666666667</v>
      </c>
      <c r="E170" s="272">
        <v>119.33333333333334</v>
      </c>
      <c r="F170" s="272">
        <v>118.16666666666667</v>
      </c>
      <c r="G170" s="272">
        <v>116.33333333333334</v>
      </c>
      <c r="H170" s="272">
        <v>122.33333333333334</v>
      </c>
      <c r="I170" s="272">
        <v>124.16666666666669</v>
      </c>
      <c r="J170" s="272">
        <v>125.33333333333334</v>
      </c>
      <c r="K170" s="271">
        <v>123</v>
      </c>
      <c r="L170" s="271">
        <v>120</v>
      </c>
      <c r="M170" s="271">
        <v>2.254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2399.8000000000002</v>
      </c>
      <c r="D171" s="272">
        <v>2398.2999999999997</v>
      </c>
      <c r="E171" s="272">
        <v>2377.5999999999995</v>
      </c>
      <c r="F171" s="272">
        <v>2355.3999999999996</v>
      </c>
      <c r="G171" s="272">
        <v>2334.6999999999994</v>
      </c>
      <c r="H171" s="272">
        <v>2420.4999999999995</v>
      </c>
      <c r="I171" s="272">
        <v>2441.1999999999994</v>
      </c>
      <c r="J171" s="272">
        <v>2463.3999999999996</v>
      </c>
      <c r="K171" s="271">
        <v>2419</v>
      </c>
      <c r="L171" s="271">
        <v>2376.1</v>
      </c>
      <c r="M171" s="271">
        <v>2.1598299999999999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1477.2</v>
      </c>
      <c r="D172" s="272">
        <v>1475.3</v>
      </c>
      <c r="E172" s="272">
        <v>1465.6</v>
      </c>
      <c r="F172" s="272">
        <v>1454</v>
      </c>
      <c r="G172" s="272">
        <v>1444.3</v>
      </c>
      <c r="H172" s="272">
        <v>1486.8999999999999</v>
      </c>
      <c r="I172" s="272">
        <v>1496.6000000000001</v>
      </c>
      <c r="J172" s="272">
        <v>1508.1999999999998</v>
      </c>
      <c r="K172" s="271">
        <v>1485</v>
      </c>
      <c r="L172" s="271">
        <v>1463.7</v>
      </c>
      <c r="M172" s="271">
        <v>0.97948999999999997</v>
      </c>
      <c r="N172" s="1"/>
      <c r="O172" s="1"/>
    </row>
    <row r="173" spans="1:15" ht="12.75" customHeight="1">
      <c r="A173" s="30">
        <v>163</v>
      </c>
      <c r="B173" s="281" t="s">
        <v>849</v>
      </c>
      <c r="C173" s="271">
        <v>437.35</v>
      </c>
      <c r="D173" s="272">
        <v>438.14999999999992</v>
      </c>
      <c r="E173" s="272">
        <v>435.34999999999985</v>
      </c>
      <c r="F173" s="272">
        <v>433.34999999999991</v>
      </c>
      <c r="G173" s="272">
        <v>430.54999999999984</v>
      </c>
      <c r="H173" s="272">
        <v>440.14999999999986</v>
      </c>
      <c r="I173" s="272">
        <v>442.94999999999993</v>
      </c>
      <c r="J173" s="272">
        <v>444.94999999999987</v>
      </c>
      <c r="K173" s="271">
        <v>440.95</v>
      </c>
      <c r="L173" s="271">
        <v>436.15</v>
      </c>
      <c r="M173" s="271">
        <v>0.42841000000000001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380.75</v>
      </c>
      <c r="D174" s="272">
        <v>381.36666666666662</v>
      </c>
      <c r="E174" s="272">
        <v>377.63333333333321</v>
      </c>
      <c r="F174" s="272">
        <v>374.51666666666659</v>
      </c>
      <c r="G174" s="272">
        <v>370.78333333333319</v>
      </c>
      <c r="H174" s="272">
        <v>384.48333333333323</v>
      </c>
      <c r="I174" s="272">
        <v>388.2166666666667</v>
      </c>
      <c r="J174" s="272">
        <v>391.33333333333326</v>
      </c>
      <c r="K174" s="271">
        <v>385.1</v>
      </c>
      <c r="L174" s="271">
        <v>378.25</v>
      </c>
      <c r="M174" s="271">
        <v>5.7069000000000001</v>
      </c>
      <c r="N174" s="1"/>
      <c r="O174" s="1"/>
    </row>
    <row r="175" spans="1:15" ht="12.75" customHeight="1">
      <c r="A175" s="30">
        <v>165</v>
      </c>
      <c r="B175" s="281" t="s">
        <v>850</v>
      </c>
      <c r="C175" s="271">
        <v>1169.55</v>
      </c>
      <c r="D175" s="272">
        <v>1173.5166666666667</v>
      </c>
      <c r="E175" s="272">
        <v>1148.0333333333333</v>
      </c>
      <c r="F175" s="272">
        <v>1126.5166666666667</v>
      </c>
      <c r="G175" s="272">
        <v>1101.0333333333333</v>
      </c>
      <c r="H175" s="272">
        <v>1195.0333333333333</v>
      </c>
      <c r="I175" s="272">
        <v>1220.5166666666664</v>
      </c>
      <c r="J175" s="272">
        <v>1242.0333333333333</v>
      </c>
      <c r="K175" s="271">
        <v>1199</v>
      </c>
      <c r="L175" s="271">
        <v>1152</v>
      </c>
      <c r="M175" s="271">
        <v>1.55101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1144.55</v>
      </c>
      <c r="D176" s="272">
        <v>1150.7833333333333</v>
      </c>
      <c r="E176" s="272">
        <v>1134.2666666666667</v>
      </c>
      <c r="F176" s="272">
        <v>1123.9833333333333</v>
      </c>
      <c r="G176" s="272">
        <v>1107.4666666666667</v>
      </c>
      <c r="H176" s="272">
        <v>1161.0666666666666</v>
      </c>
      <c r="I176" s="272">
        <v>1177.583333333333</v>
      </c>
      <c r="J176" s="272">
        <v>1187.8666666666666</v>
      </c>
      <c r="K176" s="271">
        <v>1167.3</v>
      </c>
      <c r="L176" s="271">
        <v>1140.5</v>
      </c>
      <c r="M176" s="271">
        <v>0.24934999999999999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522.70000000000005</v>
      </c>
      <c r="D177" s="272">
        <v>525.6</v>
      </c>
      <c r="E177" s="272">
        <v>517.35</v>
      </c>
      <c r="F177" s="272">
        <v>512</v>
      </c>
      <c r="G177" s="272">
        <v>503.75</v>
      </c>
      <c r="H177" s="272">
        <v>530.95000000000005</v>
      </c>
      <c r="I177" s="272">
        <v>539.20000000000005</v>
      </c>
      <c r="J177" s="272">
        <v>544.55000000000007</v>
      </c>
      <c r="K177" s="271">
        <v>533.85</v>
      </c>
      <c r="L177" s="271">
        <v>520.25</v>
      </c>
      <c r="M177" s="271">
        <v>1.97071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907.4</v>
      </c>
      <c r="D178" s="272">
        <v>911.93333333333339</v>
      </c>
      <c r="E178" s="272">
        <v>897.11666666666679</v>
      </c>
      <c r="F178" s="272">
        <v>886.83333333333337</v>
      </c>
      <c r="G178" s="272">
        <v>872.01666666666677</v>
      </c>
      <c r="H178" s="272">
        <v>922.21666666666681</v>
      </c>
      <c r="I178" s="272">
        <v>937.03333333333342</v>
      </c>
      <c r="J178" s="272">
        <v>947.31666666666683</v>
      </c>
      <c r="K178" s="271">
        <v>926.75</v>
      </c>
      <c r="L178" s="271">
        <v>901.65</v>
      </c>
      <c r="M178" s="271">
        <v>26.096329999999998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478.9</v>
      </c>
      <c r="D179" s="272">
        <v>481.95</v>
      </c>
      <c r="E179" s="272">
        <v>473.59999999999997</v>
      </c>
      <c r="F179" s="272">
        <v>468.29999999999995</v>
      </c>
      <c r="G179" s="272">
        <v>459.94999999999993</v>
      </c>
      <c r="H179" s="272">
        <v>487.25</v>
      </c>
      <c r="I179" s="272">
        <v>495.6</v>
      </c>
      <c r="J179" s="272">
        <v>500.90000000000003</v>
      </c>
      <c r="K179" s="271">
        <v>490.3</v>
      </c>
      <c r="L179" s="271">
        <v>476.65</v>
      </c>
      <c r="M179" s="271">
        <v>1.50152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1382.65</v>
      </c>
      <c r="D180" s="272">
        <v>1377.8166666666666</v>
      </c>
      <c r="E180" s="272">
        <v>1352.8833333333332</v>
      </c>
      <c r="F180" s="272">
        <v>1323.1166666666666</v>
      </c>
      <c r="G180" s="272">
        <v>1298.1833333333332</v>
      </c>
      <c r="H180" s="272">
        <v>1407.5833333333333</v>
      </c>
      <c r="I180" s="272">
        <v>1432.5166666666667</v>
      </c>
      <c r="J180" s="272">
        <v>1462.2833333333333</v>
      </c>
      <c r="K180" s="271">
        <v>1402.75</v>
      </c>
      <c r="L180" s="271">
        <v>1348.05</v>
      </c>
      <c r="M180" s="271">
        <v>9.0009099999999993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306.3</v>
      </c>
      <c r="D181" s="272">
        <v>308.16666666666669</v>
      </c>
      <c r="E181" s="272">
        <v>303.93333333333339</v>
      </c>
      <c r="F181" s="272">
        <v>301.56666666666672</v>
      </c>
      <c r="G181" s="272">
        <v>297.33333333333343</v>
      </c>
      <c r="H181" s="272">
        <v>310.53333333333336</v>
      </c>
      <c r="I181" s="272">
        <v>314.76666666666659</v>
      </c>
      <c r="J181" s="272">
        <v>317.13333333333333</v>
      </c>
      <c r="K181" s="271">
        <v>312.39999999999998</v>
      </c>
      <c r="L181" s="271">
        <v>305.8</v>
      </c>
      <c r="M181" s="271">
        <v>8.7094900000000006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402.4</v>
      </c>
      <c r="D182" s="272">
        <v>403.63333333333327</v>
      </c>
      <c r="E182" s="272">
        <v>399.81666666666655</v>
      </c>
      <c r="F182" s="272">
        <v>397.23333333333329</v>
      </c>
      <c r="G182" s="272">
        <v>393.41666666666657</v>
      </c>
      <c r="H182" s="272">
        <v>406.21666666666653</v>
      </c>
      <c r="I182" s="272">
        <v>410.03333333333325</v>
      </c>
      <c r="J182" s="272">
        <v>412.6166666666665</v>
      </c>
      <c r="K182" s="271">
        <v>407.45</v>
      </c>
      <c r="L182" s="271">
        <v>401.05</v>
      </c>
      <c r="M182" s="271">
        <v>2.92381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1624.85</v>
      </c>
      <c r="D183" s="272">
        <v>1629.4333333333334</v>
      </c>
      <c r="E183" s="272">
        <v>1611.4666666666667</v>
      </c>
      <c r="F183" s="272">
        <v>1598.0833333333333</v>
      </c>
      <c r="G183" s="272">
        <v>1580.1166666666666</v>
      </c>
      <c r="H183" s="272">
        <v>1642.8166666666668</v>
      </c>
      <c r="I183" s="272">
        <v>1660.7833333333335</v>
      </c>
      <c r="J183" s="272">
        <v>1674.166666666667</v>
      </c>
      <c r="K183" s="271">
        <v>1647.4</v>
      </c>
      <c r="L183" s="271">
        <v>1616.05</v>
      </c>
      <c r="M183" s="271">
        <v>8.6869999999999994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540.79999999999995</v>
      </c>
      <c r="D184" s="272">
        <v>545.65</v>
      </c>
      <c r="E184" s="272">
        <v>531.69999999999993</v>
      </c>
      <c r="F184" s="272">
        <v>522.59999999999991</v>
      </c>
      <c r="G184" s="272">
        <v>508.64999999999986</v>
      </c>
      <c r="H184" s="272">
        <v>554.75</v>
      </c>
      <c r="I184" s="272">
        <v>568.70000000000005</v>
      </c>
      <c r="J184" s="272">
        <v>577.80000000000007</v>
      </c>
      <c r="K184" s="271">
        <v>559.6</v>
      </c>
      <c r="L184" s="271">
        <v>536.54999999999995</v>
      </c>
      <c r="M184" s="271">
        <v>3.7241900000000001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2230.5</v>
      </c>
      <c r="D185" s="272">
        <v>2218.9666666666667</v>
      </c>
      <c r="E185" s="272">
        <v>2192.9333333333334</v>
      </c>
      <c r="F185" s="272">
        <v>2155.3666666666668</v>
      </c>
      <c r="G185" s="272">
        <v>2129.3333333333335</v>
      </c>
      <c r="H185" s="272">
        <v>2256.5333333333333</v>
      </c>
      <c r="I185" s="272">
        <v>2282.5666666666671</v>
      </c>
      <c r="J185" s="272">
        <v>2320.1333333333332</v>
      </c>
      <c r="K185" s="271">
        <v>2245</v>
      </c>
      <c r="L185" s="271">
        <v>2181.4</v>
      </c>
      <c r="M185" s="271">
        <v>0.98292999999999997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909.95</v>
      </c>
      <c r="D186" s="272">
        <v>916.48333333333323</v>
      </c>
      <c r="E186" s="272">
        <v>898.06666666666649</v>
      </c>
      <c r="F186" s="272">
        <v>886.18333333333328</v>
      </c>
      <c r="G186" s="272">
        <v>867.76666666666654</v>
      </c>
      <c r="H186" s="272">
        <v>928.36666666666645</v>
      </c>
      <c r="I186" s="272">
        <v>946.78333333333319</v>
      </c>
      <c r="J186" s="272">
        <v>958.6666666666664</v>
      </c>
      <c r="K186" s="271">
        <v>934.9</v>
      </c>
      <c r="L186" s="271">
        <v>904.6</v>
      </c>
      <c r="M186" s="271">
        <v>7.6986100000000004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290.8</v>
      </c>
      <c r="D187" s="272">
        <v>292.59999999999997</v>
      </c>
      <c r="E187" s="272">
        <v>287.44999999999993</v>
      </c>
      <c r="F187" s="272">
        <v>284.09999999999997</v>
      </c>
      <c r="G187" s="272">
        <v>278.94999999999993</v>
      </c>
      <c r="H187" s="272">
        <v>295.94999999999993</v>
      </c>
      <c r="I187" s="272">
        <v>301.09999999999991</v>
      </c>
      <c r="J187" s="272">
        <v>304.44999999999993</v>
      </c>
      <c r="K187" s="271">
        <v>297.75</v>
      </c>
      <c r="L187" s="271">
        <v>289.25</v>
      </c>
      <c r="M187" s="271">
        <v>2.2872499999999998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3361.2</v>
      </c>
      <c r="D188" s="272">
        <v>3382.6666666666665</v>
      </c>
      <c r="E188" s="272">
        <v>3329.5333333333328</v>
      </c>
      <c r="F188" s="272">
        <v>3297.8666666666663</v>
      </c>
      <c r="G188" s="272">
        <v>3244.7333333333327</v>
      </c>
      <c r="H188" s="272">
        <v>3414.333333333333</v>
      </c>
      <c r="I188" s="272">
        <v>3467.4666666666672</v>
      </c>
      <c r="J188" s="272">
        <v>3499.1333333333332</v>
      </c>
      <c r="K188" s="271">
        <v>3435.8</v>
      </c>
      <c r="L188" s="271">
        <v>3351</v>
      </c>
      <c r="M188" s="271">
        <v>0.99326999999999999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470.55</v>
      </c>
      <c r="D189" s="272">
        <v>474.68333333333334</v>
      </c>
      <c r="E189" s="272">
        <v>464.91666666666669</v>
      </c>
      <c r="F189" s="272">
        <v>459.28333333333336</v>
      </c>
      <c r="G189" s="272">
        <v>449.51666666666671</v>
      </c>
      <c r="H189" s="272">
        <v>480.31666666666666</v>
      </c>
      <c r="I189" s="272">
        <v>490.08333333333331</v>
      </c>
      <c r="J189" s="272">
        <v>495.71666666666664</v>
      </c>
      <c r="K189" s="271">
        <v>484.45</v>
      </c>
      <c r="L189" s="271">
        <v>469.05</v>
      </c>
      <c r="M189" s="271">
        <v>9.0150699999999997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723.85</v>
      </c>
      <c r="D190" s="272">
        <v>729.56666666666672</v>
      </c>
      <c r="E190" s="272">
        <v>715.68333333333339</v>
      </c>
      <c r="F190" s="272">
        <v>707.51666666666665</v>
      </c>
      <c r="G190" s="272">
        <v>693.63333333333333</v>
      </c>
      <c r="H190" s="272">
        <v>737.73333333333346</v>
      </c>
      <c r="I190" s="272">
        <v>751.6166666666669</v>
      </c>
      <c r="J190" s="272">
        <v>759.78333333333353</v>
      </c>
      <c r="K190" s="271">
        <v>743.45</v>
      </c>
      <c r="L190" s="271">
        <v>721.4</v>
      </c>
      <c r="M190" s="271">
        <v>14.072430000000001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86.2</v>
      </c>
      <c r="D191" s="272">
        <v>86.733333333333334</v>
      </c>
      <c r="E191" s="272">
        <v>85.516666666666666</v>
      </c>
      <c r="F191" s="272">
        <v>84.833333333333329</v>
      </c>
      <c r="G191" s="272">
        <v>83.61666666666666</v>
      </c>
      <c r="H191" s="272">
        <v>87.416666666666671</v>
      </c>
      <c r="I191" s="272">
        <v>88.63333333333334</v>
      </c>
      <c r="J191" s="272">
        <v>89.316666666666677</v>
      </c>
      <c r="K191" s="271">
        <v>87.95</v>
      </c>
      <c r="L191" s="271">
        <v>86.05</v>
      </c>
      <c r="M191" s="271">
        <v>3.48706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164.4</v>
      </c>
      <c r="D192" s="272">
        <v>165.63333333333333</v>
      </c>
      <c r="E192" s="272">
        <v>161.91666666666666</v>
      </c>
      <c r="F192" s="272">
        <v>159.43333333333334</v>
      </c>
      <c r="G192" s="272">
        <v>155.71666666666667</v>
      </c>
      <c r="H192" s="272">
        <v>168.11666666666665</v>
      </c>
      <c r="I192" s="272">
        <v>171.83333333333334</v>
      </c>
      <c r="J192" s="272">
        <v>174.31666666666663</v>
      </c>
      <c r="K192" s="271">
        <v>169.35</v>
      </c>
      <c r="L192" s="271">
        <v>163.15</v>
      </c>
      <c r="M192" s="271">
        <v>45.233150000000002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241.5</v>
      </c>
      <c r="D193" s="272">
        <v>241.58333333333334</v>
      </c>
      <c r="E193" s="272">
        <v>239.16666666666669</v>
      </c>
      <c r="F193" s="272">
        <v>236.83333333333334</v>
      </c>
      <c r="G193" s="272">
        <v>234.41666666666669</v>
      </c>
      <c r="H193" s="272">
        <v>243.91666666666669</v>
      </c>
      <c r="I193" s="272">
        <v>246.33333333333337</v>
      </c>
      <c r="J193" s="272">
        <v>248.66666666666669</v>
      </c>
      <c r="K193" s="271">
        <v>244</v>
      </c>
      <c r="L193" s="271">
        <v>239.25</v>
      </c>
      <c r="M193" s="271">
        <v>5.9794099999999997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1288.7</v>
      </c>
      <c r="D194" s="272">
        <v>1299.5999999999999</v>
      </c>
      <c r="E194" s="272">
        <v>1270.1999999999998</v>
      </c>
      <c r="F194" s="272">
        <v>1251.6999999999998</v>
      </c>
      <c r="G194" s="272">
        <v>1222.2999999999997</v>
      </c>
      <c r="H194" s="272">
        <v>1318.1</v>
      </c>
      <c r="I194" s="272">
        <v>1347.5</v>
      </c>
      <c r="J194" s="272">
        <v>1366</v>
      </c>
      <c r="K194" s="271">
        <v>1329</v>
      </c>
      <c r="L194" s="271">
        <v>1281.0999999999999</v>
      </c>
      <c r="M194" s="271">
        <v>1.7380500000000001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943.8</v>
      </c>
      <c r="D195" s="272">
        <v>946.7833333333333</v>
      </c>
      <c r="E195" s="272">
        <v>939.66666666666663</v>
      </c>
      <c r="F195" s="272">
        <v>935.5333333333333</v>
      </c>
      <c r="G195" s="272">
        <v>928.41666666666663</v>
      </c>
      <c r="H195" s="272">
        <v>950.91666666666663</v>
      </c>
      <c r="I195" s="272">
        <v>958.03333333333342</v>
      </c>
      <c r="J195" s="272">
        <v>962.16666666666663</v>
      </c>
      <c r="K195" s="271">
        <v>953.9</v>
      </c>
      <c r="L195" s="271">
        <v>942.65</v>
      </c>
      <c r="M195" s="271">
        <v>33.163139999999999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2114.1999999999998</v>
      </c>
      <c r="D196" s="272">
        <v>2115.7666666666669</v>
      </c>
      <c r="E196" s="272">
        <v>2103.7333333333336</v>
      </c>
      <c r="F196" s="272">
        <v>2093.2666666666669</v>
      </c>
      <c r="G196" s="272">
        <v>2081.2333333333336</v>
      </c>
      <c r="H196" s="272">
        <v>2126.2333333333336</v>
      </c>
      <c r="I196" s="272">
        <v>2138.2666666666673</v>
      </c>
      <c r="J196" s="272">
        <v>2148.7333333333336</v>
      </c>
      <c r="K196" s="271">
        <v>2127.8000000000002</v>
      </c>
      <c r="L196" s="271">
        <v>2105.3000000000002</v>
      </c>
      <c r="M196" s="271">
        <v>2.6430099999999999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1464.85</v>
      </c>
      <c r="D197" s="272">
        <v>1469.55</v>
      </c>
      <c r="E197" s="272">
        <v>1452.3</v>
      </c>
      <c r="F197" s="272">
        <v>1439.75</v>
      </c>
      <c r="G197" s="272">
        <v>1422.5</v>
      </c>
      <c r="H197" s="272">
        <v>1482.1</v>
      </c>
      <c r="I197" s="272">
        <v>1499.35</v>
      </c>
      <c r="J197" s="272">
        <v>1511.8999999999999</v>
      </c>
      <c r="K197" s="271">
        <v>1486.8</v>
      </c>
      <c r="L197" s="271">
        <v>1457</v>
      </c>
      <c r="M197" s="271">
        <v>59.115200000000002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571.04999999999995</v>
      </c>
      <c r="D198" s="272">
        <v>573.05000000000007</v>
      </c>
      <c r="E198" s="272">
        <v>566.35000000000014</v>
      </c>
      <c r="F198" s="272">
        <v>561.65000000000009</v>
      </c>
      <c r="G198" s="272">
        <v>554.95000000000016</v>
      </c>
      <c r="H198" s="272">
        <v>577.75000000000011</v>
      </c>
      <c r="I198" s="272">
        <v>584.45000000000016</v>
      </c>
      <c r="J198" s="272">
        <v>589.15000000000009</v>
      </c>
      <c r="K198" s="271">
        <v>579.75</v>
      </c>
      <c r="L198" s="271">
        <v>568.35</v>
      </c>
      <c r="M198" s="271">
        <v>21.468450000000001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71.95</v>
      </c>
      <c r="D199" s="272">
        <v>72.733333333333334</v>
      </c>
      <c r="E199" s="272">
        <v>70.866666666666674</v>
      </c>
      <c r="F199" s="272">
        <v>69.783333333333346</v>
      </c>
      <c r="G199" s="272">
        <v>67.916666666666686</v>
      </c>
      <c r="H199" s="272">
        <v>73.816666666666663</v>
      </c>
      <c r="I199" s="272">
        <v>75.683333333333309</v>
      </c>
      <c r="J199" s="272">
        <v>76.766666666666652</v>
      </c>
      <c r="K199" s="271">
        <v>74.599999999999994</v>
      </c>
      <c r="L199" s="271">
        <v>71.650000000000006</v>
      </c>
      <c r="M199" s="271">
        <v>59.425649999999997</v>
      </c>
      <c r="N199" s="1"/>
      <c r="O199" s="1"/>
    </row>
    <row r="200" spans="1:15" ht="12.75" customHeight="1">
      <c r="A200" s="30">
        <v>190</v>
      </c>
      <c r="B200" s="281" t="s">
        <v>851</v>
      </c>
      <c r="C200" s="271">
        <v>3470.8</v>
      </c>
      <c r="D200" s="272">
        <v>3483.5833333333335</v>
      </c>
      <c r="E200" s="272">
        <v>3447.2166666666672</v>
      </c>
      <c r="F200" s="272">
        <v>3423.6333333333337</v>
      </c>
      <c r="G200" s="272">
        <v>3387.2666666666673</v>
      </c>
      <c r="H200" s="272">
        <v>3507.166666666667</v>
      </c>
      <c r="I200" s="272">
        <v>3543.5333333333328</v>
      </c>
      <c r="J200" s="272">
        <v>3567.1166666666668</v>
      </c>
      <c r="K200" s="271">
        <v>3519.95</v>
      </c>
      <c r="L200" s="271">
        <v>3460</v>
      </c>
      <c r="M200" s="271">
        <v>6.3950000000000007E-2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1049.8499999999999</v>
      </c>
      <c r="D201" s="272">
        <v>1056.8</v>
      </c>
      <c r="E201" s="272">
        <v>1034.05</v>
      </c>
      <c r="F201" s="272">
        <v>1018.25</v>
      </c>
      <c r="G201" s="272">
        <v>995.5</v>
      </c>
      <c r="H201" s="272">
        <v>1072.5999999999999</v>
      </c>
      <c r="I201" s="272">
        <v>1095.3499999999999</v>
      </c>
      <c r="J201" s="272">
        <v>1111.1499999999999</v>
      </c>
      <c r="K201" s="271">
        <v>1079.55</v>
      </c>
      <c r="L201" s="271">
        <v>1041</v>
      </c>
      <c r="M201" s="271">
        <v>3.3028900000000001</v>
      </c>
      <c r="N201" s="1"/>
      <c r="O201" s="1"/>
    </row>
    <row r="202" spans="1:15" ht="12.75" customHeight="1">
      <c r="A202" s="30">
        <v>192</v>
      </c>
      <c r="B202" s="281" t="s">
        <v>796</v>
      </c>
      <c r="C202" s="271">
        <v>16.8</v>
      </c>
      <c r="D202" s="272">
        <v>16.849999999999998</v>
      </c>
      <c r="E202" s="272">
        <v>16.649999999999995</v>
      </c>
      <c r="F202" s="272">
        <v>16.499999999999996</v>
      </c>
      <c r="G202" s="272">
        <v>16.299999999999994</v>
      </c>
      <c r="H202" s="272">
        <v>16.999999999999996</v>
      </c>
      <c r="I202" s="272">
        <v>17.2</v>
      </c>
      <c r="J202" s="272">
        <v>17.349999999999998</v>
      </c>
      <c r="K202" s="271">
        <v>17.05</v>
      </c>
      <c r="L202" s="271">
        <v>16.7</v>
      </c>
      <c r="M202" s="271">
        <v>30.15268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1018.8</v>
      </c>
      <c r="D203" s="272">
        <v>1025.6000000000001</v>
      </c>
      <c r="E203" s="272">
        <v>1008.2000000000003</v>
      </c>
      <c r="F203" s="272">
        <v>997.60000000000014</v>
      </c>
      <c r="G203" s="272">
        <v>980.20000000000027</v>
      </c>
      <c r="H203" s="272">
        <v>1036.2000000000003</v>
      </c>
      <c r="I203" s="272">
        <v>1053.6000000000004</v>
      </c>
      <c r="J203" s="272">
        <v>1064.2000000000003</v>
      </c>
      <c r="K203" s="271">
        <v>1043</v>
      </c>
      <c r="L203" s="271">
        <v>1015</v>
      </c>
      <c r="M203" s="271">
        <v>0.15164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1311.15</v>
      </c>
      <c r="D204" s="272">
        <v>1312.1666666666667</v>
      </c>
      <c r="E204" s="272">
        <v>1294.9833333333336</v>
      </c>
      <c r="F204" s="272">
        <v>1278.8166666666668</v>
      </c>
      <c r="G204" s="272">
        <v>1261.6333333333337</v>
      </c>
      <c r="H204" s="272">
        <v>1328.3333333333335</v>
      </c>
      <c r="I204" s="272">
        <v>1345.5166666666664</v>
      </c>
      <c r="J204" s="272">
        <v>1361.6833333333334</v>
      </c>
      <c r="K204" s="271">
        <v>1329.35</v>
      </c>
      <c r="L204" s="271">
        <v>1296</v>
      </c>
      <c r="M204" s="271">
        <v>5.4819000000000004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104.55</v>
      </c>
      <c r="D205" s="272">
        <v>105.83333333333333</v>
      </c>
      <c r="E205" s="272">
        <v>101.96666666666665</v>
      </c>
      <c r="F205" s="272">
        <v>99.383333333333326</v>
      </c>
      <c r="G205" s="272">
        <v>95.516666666666652</v>
      </c>
      <c r="H205" s="272">
        <v>108.41666666666666</v>
      </c>
      <c r="I205" s="272">
        <v>112.28333333333333</v>
      </c>
      <c r="J205" s="272">
        <v>114.86666666666666</v>
      </c>
      <c r="K205" s="271">
        <v>109.7</v>
      </c>
      <c r="L205" s="271">
        <v>103.25</v>
      </c>
      <c r="M205" s="271">
        <v>29.836079999999999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2799.8</v>
      </c>
      <c r="D206" s="272">
        <v>2804.25</v>
      </c>
      <c r="E206" s="272">
        <v>2787.45</v>
      </c>
      <c r="F206" s="272">
        <v>2775.1</v>
      </c>
      <c r="G206" s="272">
        <v>2758.2999999999997</v>
      </c>
      <c r="H206" s="272">
        <v>2816.6</v>
      </c>
      <c r="I206" s="272">
        <v>2833.4</v>
      </c>
      <c r="J206" s="272">
        <v>2845.75</v>
      </c>
      <c r="K206" s="271">
        <v>2821.05</v>
      </c>
      <c r="L206" s="271">
        <v>2791.9</v>
      </c>
      <c r="M206" s="271">
        <v>3.6394500000000001</v>
      </c>
      <c r="N206" s="1"/>
      <c r="O206" s="1"/>
    </row>
    <row r="207" spans="1:15" ht="12.75" customHeight="1">
      <c r="A207" s="30">
        <v>197</v>
      </c>
      <c r="B207" s="281" t="s">
        <v>787</v>
      </c>
      <c r="C207" s="271">
        <v>333.05</v>
      </c>
      <c r="D207" s="272">
        <v>335.0333333333333</v>
      </c>
      <c r="E207" s="272">
        <v>328.06666666666661</v>
      </c>
      <c r="F207" s="272">
        <v>323.08333333333331</v>
      </c>
      <c r="G207" s="272">
        <v>316.11666666666662</v>
      </c>
      <c r="H207" s="272">
        <v>340.01666666666659</v>
      </c>
      <c r="I207" s="272">
        <v>346.98333333333329</v>
      </c>
      <c r="J207" s="272">
        <v>351.96666666666658</v>
      </c>
      <c r="K207" s="271">
        <v>342</v>
      </c>
      <c r="L207" s="271">
        <v>330.05</v>
      </c>
      <c r="M207" s="271">
        <v>6.6241099999999999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432.75</v>
      </c>
      <c r="D208" s="272">
        <v>433.06666666666666</v>
      </c>
      <c r="E208" s="272">
        <v>429.38333333333333</v>
      </c>
      <c r="F208" s="272">
        <v>426.01666666666665</v>
      </c>
      <c r="G208" s="272">
        <v>422.33333333333331</v>
      </c>
      <c r="H208" s="272">
        <v>436.43333333333334</v>
      </c>
      <c r="I208" s="272">
        <v>440.11666666666662</v>
      </c>
      <c r="J208" s="272">
        <v>443.48333333333335</v>
      </c>
      <c r="K208" s="271">
        <v>436.75</v>
      </c>
      <c r="L208" s="271">
        <v>429.7</v>
      </c>
      <c r="M208" s="271">
        <v>68.181640000000002</v>
      </c>
      <c r="N208" s="1"/>
      <c r="O208" s="1"/>
    </row>
    <row r="209" spans="1:15" ht="12.75" customHeight="1">
      <c r="A209" s="30">
        <v>199</v>
      </c>
      <c r="B209" s="281" t="s">
        <v>797</v>
      </c>
      <c r="C209" s="271">
        <v>1596.75</v>
      </c>
      <c r="D209" s="272">
        <v>1615.9166666666667</v>
      </c>
      <c r="E209" s="272">
        <v>1556.8333333333335</v>
      </c>
      <c r="F209" s="272">
        <v>1516.9166666666667</v>
      </c>
      <c r="G209" s="272">
        <v>1457.8333333333335</v>
      </c>
      <c r="H209" s="272">
        <v>1655.8333333333335</v>
      </c>
      <c r="I209" s="272">
        <v>1714.916666666667</v>
      </c>
      <c r="J209" s="272">
        <v>1754.8333333333335</v>
      </c>
      <c r="K209" s="271">
        <v>1675</v>
      </c>
      <c r="L209" s="271">
        <v>1576</v>
      </c>
      <c r="M209" s="271">
        <v>2.22275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2220.65</v>
      </c>
      <c r="D210" s="272">
        <v>2228.7333333333336</v>
      </c>
      <c r="E210" s="272">
        <v>2207.5166666666673</v>
      </c>
      <c r="F210" s="272">
        <v>2194.3833333333337</v>
      </c>
      <c r="G210" s="272">
        <v>2173.1666666666674</v>
      </c>
      <c r="H210" s="272">
        <v>2241.8666666666672</v>
      </c>
      <c r="I210" s="272">
        <v>2263.0833333333335</v>
      </c>
      <c r="J210" s="272">
        <v>2276.2166666666672</v>
      </c>
      <c r="K210" s="271">
        <v>2249.9499999999998</v>
      </c>
      <c r="L210" s="271">
        <v>2215.6</v>
      </c>
      <c r="M210" s="271">
        <v>6.9083600000000001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114.75</v>
      </c>
      <c r="D211" s="272">
        <v>115.56666666666668</v>
      </c>
      <c r="E211" s="272">
        <v>113.58333333333336</v>
      </c>
      <c r="F211" s="272">
        <v>112.41666666666669</v>
      </c>
      <c r="G211" s="272">
        <v>110.43333333333337</v>
      </c>
      <c r="H211" s="272">
        <v>116.73333333333335</v>
      </c>
      <c r="I211" s="272">
        <v>118.71666666666667</v>
      </c>
      <c r="J211" s="272">
        <v>119.88333333333334</v>
      </c>
      <c r="K211" s="271">
        <v>117.55</v>
      </c>
      <c r="L211" s="271">
        <v>114.4</v>
      </c>
      <c r="M211" s="271">
        <v>32.824840000000002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241.1</v>
      </c>
      <c r="D212" s="272">
        <v>240.75</v>
      </c>
      <c r="E212" s="272">
        <v>238.3</v>
      </c>
      <c r="F212" s="272">
        <v>235.5</v>
      </c>
      <c r="G212" s="272">
        <v>233.05</v>
      </c>
      <c r="H212" s="272">
        <v>243.55</v>
      </c>
      <c r="I212" s="272">
        <v>246</v>
      </c>
      <c r="J212" s="272">
        <v>248.8</v>
      </c>
      <c r="K212" s="271">
        <v>243.2</v>
      </c>
      <c r="L212" s="271">
        <v>237.95</v>
      </c>
      <c r="M212" s="271">
        <v>33.603389999999997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2574.1999999999998</v>
      </c>
      <c r="D213" s="272">
        <v>2589.35</v>
      </c>
      <c r="E213" s="272">
        <v>2550.2999999999997</v>
      </c>
      <c r="F213" s="272">
        <v>2526.3999999999996</v>
      </c>
      <c r="G213" s="272">
        <v>2487.3499999999995</v>
      </c>
      <c r="H213" s="272">
        <v>2613.25</v>
      </c>
      <c r="I213" s="272">
        <v>2652.3</v>
      </c>
      <c r="J213" s="272">
        <v>2676.2000000000003</v>
      </c>
      <c r="K213" s="271">
        <v>2628.4</v>
      </c>
      <c r="L213" s="271">
        <v>2565.4499999999998</v>
      </c>
      <c r="M213" s="271">
        <v>11.06593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281.60000000000002</v>
      </c>
      <c r="D214" s="272">
        <v>282.18333333333334</v>
      </c>
      <c r="E214" s="272">
        <v>279.56666666666666</v>
      </c>
      <c r="F214" s="272">
        <v>277.5333333333333</v>
      </c>
      <c r="G214" s="272">
        <v>274.91666666666663</v>
      </c>
      <c r="H214" s="272">
        <v>284.2166666666667</v>
      </c>
      <c r="I214" s="272">
        <v>286.83333333333337</v>
      </c>
      <c r="J214" s="272">
        <v>288.86666666666673</v>
      </c>
      <c r="K214" s="271">
        <v>284.8</v>
      </c>
      <c r="L214" s="271">
        <v>280.14999999999998</v>
      </c>
      <c r="M214" s="271">
        <v>3.6924999999999999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3626.1</v>
      </c>
      <c r="D215" s="272">
        <v>3636.9666666666667</v>
      </c>
      <c r="E215" s="272">
        <v>3503.9833333333336</v>
      </c>
      <c r="F215" s="272">
        <v>3381.8666666666668</v>
      </c>
      <c r="G215" s="272">
        <v>3248.8833333333337</v>
      </c>
      <c r="H215" s="272">
        <v>3759.0833333333335</v>
      </c>
      <c r="I215" s="272">
        <v>3892.0666666666662</v>
      </c>
      <c r="J215" s="272">
        <v>4014.1833333333334</v>
      </c>
      <c r="K215" s="271">
        <v>3769.95</v>
      </c>
      <c r="L215" s="271">
        <v>3514.85</v>
      </c>
      <c r="M215" s="271">
        <v>1.4873000000000001</v>
      </c>
      <c r="N215" s="1"/>
      <c r="O215" s="1"/>
    </row>
    <row r="216" spans="1:15" ht="12.75" customHeight="1">
      <c r="A216" s="30">
        <v>206</v>
      </c>
      <c r="B216" s="281" t="s">
        <v>798</v>
      </c>
      <c r="C216" s="271">
        <v>950.05</v>
      </c>
      <c r="D216" s="272">
        <v>955.33333333333337</v>
      </c>
      <c r="E216" s="272">
        <v>941.16666666666674</v>
      </c>
      <c r="F216" s="272">
        <v>932.28333333333342</v>
      </c>
      <c r="G216" s="272">
        <v>918.11666666666679</v>
      </c>
      <c r="H216" s="272">
        <v>964.2166666666667</v>
      </c>
      <c r="I216" s="272">
        <v>978.38333333333344</v>
      </c>
      <c r="J216" s="272">
        <v>987.26666666666665</v>
      </c>
      <c r="K216" s="271">
        <v>969.5</v>
      </c>
      <c r="L216" s="271">
        <v>946.45</v>
      </c>
      <c r="M216" s="271">
        <v>2.0273099999999999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42854.65</v>
      </c>
      <c r="D217" s="272">
        <v>42964.549999999996</v>
      </c>
      <c r="E217" s="272">
        <v>42291.099999999991</v>
      </c>
      <c r="F217" s="272">
        <v>41727.549999999996</v>
      </c>
      <c r="G217" s="272">
        <v>41054.099999999991</v>
      </c>
      <c r="H217" s="272">
        <v>43528.099999999991</v>
      </c>
      <c r="I217" s="272">
        <v>44201.549999999988</v>
      </c>
      <c r="J217" s="272">
        <v>44765.099999999991</v>
      </c>
      <c r="K217" s="271">
        <v>43638</v>
      </c>
      <c r="L217" s="271">
        <v>42401</v>
      </c>
      <c r="M217" s="271">
        <v>6.565E-2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39.75</v>
      </c>
      <c r="D218" s="272">
        <v>40.083333333333336</v>
      </c>
      <c r="E218" s="272">
        <v>39.31666666666667</v>
      </c>
      <c r="F218" s="272">
        <v>38.883333333333333</v>
      </c>
      <c r="G218" s="272">
        <v>38.116666666666667</v>
      </c>
      <c r="H218" s="272">
        <v>40.516666666666673</v>
      </c>
      <c r="I218" s="272">
        <v>41.283333333333339</v>
      </c>
      <c r="J218" s="272">
        <v>41.716666666666676</v>
      </c>
      <c r="K218" s="271">
        <v>40.85</v>
      </c>
      <c r="L218" s="271">
        <v>39.65</v>
      </c>
      <c r="M218" s="271">
        <v>26.865559999999999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2419.75</v>
      </c>
      <c r="D219" s="272">
        <v>2432.8333333333335</v>
      </c>
      <c r="E219" s="272">
        <v>2397.2666666666669</v>
      </c>
      <c r="F219" s="272">
        <v>2374.7833333333333</v>
      </c>
      <c r="G219" s="272">
        <v>2339.2166666666667</v>
      </c>
      <c r="H219" s="272">
        <v>2455.3166666666671</v>
      </c>
      <c r="I219" s="272">
        <v>2490.8833333333337</v>
      </c>
      <c r="J219" s="272">
        <v>2513.3666666666672</v>
      </c>
      <c r="K219" s="271">
        <v>2468.4</v>
      </c>
      <c r="L219" s="271">
        <v>2410.35</v>
      </c>
      <c r="M219" s="271">
        <v>12.761290000000001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872.35</v>
      </c>
      <c r="D220" s="272">
        <v>873.5</v>
      </c>
      <c r="E220" s="272">
        <v>865.55</v>
      </c>
      <c r="F220" s="272">
        <v>858.75</v>
      </c>
      <c r="G220" s="272">
        <v>850.8</v>
      </c>
      <c r="H220" s="272">
        <v>880.3</v>
      </c>
      <c r="I220" s="272">
        <v>888.25</v>
      </c>
      <c r="J220" s="272">
        <v>895.05</v>
      </c>
      <c r="K220" s="271">
        <v>881.45</v>
      </c>
      <c r="L220" s="271">
        <v>866.7</v>
      </c>
      <c r="M220" s="271">
        <v>98.278289999999998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1260.3</v>
      </c>
      <c r="D221" s="272">
        <v>1257.8</v>
      </c>
      <c r="E221" s="272">
        <v>1230.8999999999999</v>
      </c>
      <c r="F221" s="272">
        <v>1201.5</v>
      </c>
      <c r="G221" s="272">
        <v>1174.5999999999999</v>
      </c>
      <c r="H221" s="272">
        <v>1287.1999999999998</v>
      </c>
      <c r="I221" s="272">
        <v>1314.1</v>
      </c>
      <c r="J221" s="272">
        <v>1343.4999999999998</v>
      </c>
      <c r="K221" s="271">
        <v>1284.7</v>
      </c>
      <c r="L221" s="271">
        <v>1228.4000000000001</v>
      </c>
      <c r="M221" s="271">
        <v>24.14864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589.20000000000005</v>
      </c>
      <c r="D222" s="272">
        <v>589.70000000000005</v>
      </c>
      <c r="E222" s="272">
        <v>585.05000000000007</v>
      </c>
      <c r="F222" s="272">
        <v>580.9</v>
      </c>
      <c r="G222" s="272">
        <v>576.25</v>
      </c>
      <c r="H222" s="272">
        <v>593.85000000000014</v>
      </c>
      <c r="I222" s="272">
        <v>598.50000000000023</v>
      </c>
      <c r="J222" s="272">
        <v>602.6500000000002</v>
      </c>
      <c r="K222" s="271">
        <v>594.35</v>
      </c>
      <c r="L222" s="271">
        <v>585.54999999999995</v>
      </c>
      <c r="M222" s="271">
        <v>11.99573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503.35</v>
      </c>
      <c r="D223" s="272">
        <v>504.95</v>
      </c>
      <c r="E223" s="272">
        <v>500.4</v>
      </c>
      <c r="F223" s="272">
        <v>497.45</v>
      </c>
      <c r="G223" s="272">
        <v>492.9</v>
      </c>
      <c r="H223" s="272">
        <v>507.9</v>
      </c>
      <c r="I223" s="272">
        <v>512.45000000000005</v>
      </c>
      <c r="J223" s="272">
        <v>515.4</v>
      </c>
      <c r="K223" s="271">
        <v>509.5</v>
      </c>
      <c r="L223" s="271">
        <v>502</v>
      </c>
      <c r="M223" s="271">
        <v>1.7859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43.05</v>
      </c>
      <c r="D224" s="272">
        <v>42.616666666666667</v>
      </c>
      <c r="E224" s="272">
        <v>40.983333333333334</v>
      </c>
      <c r="F224" s="272">
        <v>38.916666666666664</v>
      </c>
      <c r="G224" s="272">
        <v>37.283333333333331</v>
      </c>
      <c r="H224" s="272">
        <v>44.683333333333337</v>
      </c>
      <c r="I224" s="272">
        <v>46.316666666666677</v>
      </c>
      <c r="J224" s="272">
        <v>48.38333333333334</v>
      </c>
      <c r="K224" s="271">
        <v>44.25</v>
      </c>
      <c r="L224" s="271">
        <v>40.549999999999997</v>
      </c>
      <c r="M224" s="271">
        <v>549.24312999999995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48.95</v>
      </c>
      <c r="D225" s="272">
        <v>49.35</v>
      </c>
      <c r="E225" s="272">
        <v>48.300000000000004</v>
      </c>
      <c r="F225" s="272">
        <v>47.650000000000006</v>
      </c>
      <c r="G225" s="272">
        <v>46.600000000000009</v>
      </c>
      <c r="H225" s="272">
        <v>50</v>
      </c>
      <c r="I225" s="272">
        <v>51.05</v>
      </c>
      <c r="J225" s="272">
        <v>51.699999999999996</v>
      </c>
      <c r="K225" s="271">
        <v>50.4</v>
      </c>
      <c r="L225" s="271">
        <v>48.7</v>
      </c>
      <c r="M225" s="271">
        <v>965.61680999999999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65.95</v>
      </c>
      <c r="D226" s="272">
        <v>65.316666666666663</v>
      </c>
      <c r="E226" s="272">
        <v>63.683333333333323</v>
      </c>
      <c r="F226" s="272">
        <v>61.416666666666657</v>
      </c>
      <c r="G226" s="272">
        <v>59.783333333333317</v>
      </c>
      <c r="H226" s="272">
        <v>67.583333333333329</v>
      </c>
      <c r="I226" s="272">
        <v>69.216666666666654</v>
      </c>
      <c r="J226" s="272">
        <v>71.483333333333334</v>
      </c>
      <c r="K226" s="271">
        <v>66.95</v>
      </c>
      <c r="L226" s="271">
        <v>63.05</v>
      </c>
      <c r="M226" s="271">
        <v>246.49862999999999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1045.3499999999999</v>
      </c>
      <c r="D227" s="272">
        <v>1050.7666666666667</v>
      </c>
      <c r="E227" s="272">
        <v>1034.5833333333333</v>
      </c>
      <c r="F227" s="272">
        <v>1023.8166666666666</v>
      </c>
      <c r="G227" s="272">
        <v>1007.6333333333332</v>
      </c>
      <c r="H227" s="272">
        <v>1061.5333333333333</v>
      </c>
      <c r="I227" s="272">
        <v>1077.7166666666667</v>
      </c>
      <c r="J227" s="272">
        <v>1088.4833333333333</v>
      </c>
      <c r="K227" s="271">
        <v>1066.95</v>
      </c>
      <c r="L227" s="271">
        <v>1040</v>
      </c>
      <c r="M227" s="271">
        <v>0.21672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339.2</v>
      </c>
      <c r="D228" s="272">
        <v>342.0333333333333</v>
      </c>
      <c r="E228" s="272">
        <v>335.16666666666663</v>
      </c>
      <c r="F228" s="272">
        <v>331.13333333333333</v>
      </c>
      <c r="G228" s="272">
        <v>324.26666666666665</v>
      </c>
      <c r="H228" s="272">
        <v>346.06666666666661</v>
      </c>
      <c r="I228" s="272">
        <v>352.93333333333328</v>
      </c>
      <c r="J228" s="272">
        <v>356.96666666666658</v>
      </c>
      <c r="K228" s="271">
        <v>348.9</v>
      </c>
      <c r="L228" s="271">
        <v>338</v>
      </c>
      <c r="M228" s="271">
        <v>16.394469999999998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1653.55</v>
      </c>
      <c r="D229" s="272">
        <v>1663.3999999999999</v>
      </c>
      <c r="E229" s="272">
        <v>1632.1499999999996</v>
      </c>
      <c r="F229" s="272">
        <v>1610.7499999999998</v>
      </c>
      <c r="G229" s="272">
        <v>1579.4999999999995</v>
      </c>
      <c r="H229" s="272">
        <v>1684.7999999999997</v>
      </c>
      <c r="I229" s="272">
        <v>1716.0500000000002</v>
      </c>
      <c r="J229" s="272">
        <v>1737.4499999999998</v>
      </c>
      <c r="K229" s="271">
        <v>1694.65</v>
      </c>
      <c r="L229" s="271">
        <v>1642</v>
      </c>
      <c r="M229" s="271">
        <v>8.4529999999999994E-2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246.2</v>
      </c>
      <c r="D230" s="272">
        <v>248.18333333333331</v>
      </c>
      <c r="E230" s="272">
        <v>243.21666666666661</v>
      </c>
      <c r="F230" s="272">
        <v>240.23333333333329</v>
      </c>
      <c r="G230" s="272">
        <v>235.26666666666659</v>
      </c>
      <c r="H230" s="272">
        <v>251.16666666666663</v>
      </c>
      <c r="I230" s="272">
        <v>256.13333333333333</v>
      </c>
      <c r="J230" s="272">
        <v>259.11666666666667</v>
      </c>
      <c r="K230" s="271">
        <v>253.15</v>
      </c>
      <c r="L230" s="271">
        <v>245.2</v>
      </c>
      <c r="M230" s="271">
        <v>5.0132300000000001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40.049999999999997</v>
      </c>
      <c r="D231" s="272">
        <v>40.300000000000004</v>
      </c>
      <c r="E231" s="272">
        <v>39.650000000000006</v>
      </c>
      <c r="F231" s="272">
        <v>39.25</v>
      </c>
      <c r="G231" s="272">
        <v>38.6</v>
      </c>
      <c r="H231" s="272">
        <v>40.70000000000001</v>
      </c>
      <c r="I231" s="272">
        <v>41.35</v>
      </c>
      <c r="J231" s="272">
        <v>41.750000000000014</v>
      </c>
      <c r="K231" s="271">
        <v>40.950000000000003</v>
      </c>
      <c r="L231" s="271">
        <v>39.9</v>
      </c>
      <c r="M231" s="271">
        <v>9.71983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312.35000000000002</v>
      </c>
      <c r="D232" s="272">
        <v>313.45</v>
      </c>
      <c r="E232" s="272">
        <v>310.5</v>
      </c>
      <c r="F232" s="272">
        <v>308.65000000000003</v>
      </c>
      <c r="G232" s="272">
        <v>305.70000000000005</v>
      </c>
      <c r="H232" s="272">
        <v>315.29999999999995</v>
      </c>
      <c r="I232" s="272">
        <v>318.24999999999989</v>
      </c>
      <c r="J232" s="272">
        <v>320.09999999999991</v>
      </c>
      <c r="K232" s="271">
        <v>316.39999999999998</v>
      </c>
      <c r="L232" s="271">
        <v>311.60000000000002</v>
      </c>
      <c r="M232" s="271">
        <v>77.591040000000007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115.4</v>
      </c>
      <c r="D233" s="272">
        <v>116.23333333333333</v>
      </c>
      <c r="E233" s="272">
        <v>114.16666666666667</v>
      </c>
      <c r="F233" s="272">
        <v>112.93333333333334</v>
      </c>
      <c r="G233" s="272">
        <v>110.86666666666667</v>
      </c>
      <c r="H233" s="272">
        <v>117.46666666666667</v>
      </c>
      <c r="I233" s="272">
        <v>119.53333333333333</v>
      </c>
      <c r="J233" s="272">
        <v>120.76666666666667</v>
      </c>
      <c r="K233" s="271">
        <v>118.3</v>
      </c>
      <c r="L233" s="271">
        <v>115</v>
      </c>
      <c r="M233" s="271">
        <v>8.1424000000000003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208.9</v>
      </c>
      <c r="D234" s="272">
        <v>210.1</v>
      </c>
      <c r="E234" s="272">
        <v>206.2</v>
      </c>
      <c r="F234" s="272">
        <v>203.5</v>
      </c>
      <c r="G234" s="272">
        <v>199.6</v>
      </c>
      <c r="H234" s="272">
        <v>212.79999999999998</v>
      </c>
      <c r="I234" s="272">
        <v>216.70000000000002</v>
      </c>
      <c r="J234" s="272">
        <v>219.39999999999998</v>
      </c>
      <c r="K234" s="271">
        <v>214</v>
      </c>
      <c r="L234" s="271">
        <v>207.4</v>
      </c>
      <c r="M234" s="271">
        <v>54.867069999999998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136.65</v>
      </c>
      <c r="D235" s="272">
        <v>137.51666666666668</v>
      </c>
      <c r="E235" s="272">
        <v>133.23333333333335</v>
      </c>
      <c r="F235" s="272">
        <v>129.81666666666666</v>
      </c>
      <c r="G235" s="272">
        <v>125.53333333333333</v>
      </c>
      <c r="H235" s="272">
        <v>140.93333333333337</v>
      </c>
      <c r="I235" s="272">
        <v>145.21666666666673</v>
      </c>
      <c r="J235" s="272">
        <v>148.63333333333338</v>
      </c>
      <c r="K235" s="271">
        <v>141.80000000000001</v>
      </c>
      <c r="L235" s="271">
        <v>134.1</v>
      </c>
      <c r="M235" s="271">
        <v>230.87243000000001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85.65</v>
      </c>
      <c r="D236" s="272">
        <v>85.45</v>
      </c>
      <c r="E236" s="272">
        <v>83</v>
      </c>
      <c r="F236" s="272">
        <v>80.349999999999994</v>
      </c>
      <c r="G236" s="272">
        <v>77.899999999999991</v>
      </c>
      <c r="H236" s="272">
        <v>88.100000000000009</v>
      </c>
      <c r="I236" s="272">
        <v>90.550000000000026</v>
      </c>
      <c r="J236" s="272">
        <v>93.200000000000017</v>
      </c>
      <c r="K236" s="271">
        <v>87.9</v>
      </c>
      <c r="L236" s="271">
        <v>82.8</v>
      </c>
      <c r="M236" s="271">
        <v>203.05476999999999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4287.05</v>
      </c>
      <c r="D237" s="272">
        <v>4253.2666666666673</v>
      </c>
      <c r="E237" s="272">
        <v>4157.4333333333343</v>
      </c>
      <c r="F237" s="272">
        <v>4027.8166666666666</v>
      </c>
      <c r="G237" s="272">
        <v>3931.9833333333336</v>
      </c>
      <c r="H237" s="272">
        <v>4382.883333333335</v>
      </c>
      <c r="I237" s="272">
        <v>4478.716666666669</v>
      </c>
      <c r="J237" s="272">
        <v>4608.3333333333358</v>
      </c>
      <c r="K237" s="271">
        <v>4349.1000000000004</v>
      </c>
      <c r="L237" s="271">
        <v>4123.6499999999996</v>
      </c>
      <c r="M237" s="271">
        <v>3.5407999999999999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189.25</v>
      </c>
      <c r="D238" s="272">
        <v>186.71666666666667</v>
      </c>
      <c r="E238" s="272">
        <v>182.53333333333333</v>
      </c>
      <c r="F238" s="272">
        <v>175.81666666666666</v>
      </c>
      <c r="G238" s="272">
        <v>171.63333333333333</v>
      </c>
      <c r="H238" s="272">
        <v>193.43333333333334</v>
      </c>
      <c r="I238" s="272">
        <v>197.61666666666667</v>
      </c>
      <c r="J238" s="272">
        <v>204.33333333333334</v>
      </c>
      <c r="K238" s="271">
        <v>190.9</v>
      </c>
      <c r="L238" s="271">
        <v>180</v>
      </c>
      <c r="M238" s="271">
        <v>59.924759999999999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159.1</v>
      </c>
      <c r="D239" s="272">
        <v>160.08333333333334</v>
      </c>
      <c r="E239" s="272">
        <v>157.56666666666669</v>
      </c>
      <c r="F239" s="272">
        <v>156.03333333333336</v>
      </c>
      <c r="G239" s="272">
        <v>153.51666666666671</v>
      </c>
      <c r="H239" s="272">
        <v>161.61666666666667</v>
      </c>
      <c r="I239" s="272">
        <v>164.13333333333333</v>
      </c>
      <c r="J239" s="272">
        <v>165.66666666666666</v>
      </c>
      <c r="K239" s="271">
        <v>162.6</v>
      </c>
      <c r="L239" s="271">
        <v>158.55000000000001</v>
      </c>
      <c r="M239" s="271">
        <v>72.030839999999998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273.39999999999998</v>
      </c>
      <c r="D240" s="272">
        <v>274.48333333333335</v>
      </c>
      <c r="E240" s="272">
        <v>271.86666666666667</v>
      </c>
      <c r="F240" s="272">
        <v>270.33333333333331</v>
      </c>
      <c r="G240" s="272">
        <v>267.71666666666664</v>
      </c>
      <c r="H240" s="272">
        <v>276.01666666666671</v>
      </c>
      <c r="I240" s="272">
        <v>278.63333333333338</v>
      </c>
      <c r="J240" s="272">
        <v>280.16666666666674</v>
      </c>
      <c r="K240" s="271">
        <v>277.10000000000002</v>
      </c>
      <c r="L240" s="271">
        <v>272.95</v>
      </c>
      <c r="M240" s="271">
        <v>24.651440000000001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71.45</v>
      </c>
      <c r="D241" s="272">
        <v>71.399999999999991</v>
      </c>
      <c r="E241" s="272">
        <v>70.84999999999998</v>
      </c>
      <c r="F241" s="272">
        <v>70.249999999999986</v>
      </c>
      <c r="G241" s="272">
        <v>69.699999999999974</v>
      </c>
      <c r="H241" s="272">
        <v>71.999999999999986</v>
      </c>
      <c r="I241" s="272">
        <v>72.55</v>
      </c>
      <c r="J241" s="272">
        <v>73.149999999999991</v>
      </c>
      <c r="K241" s="271">
        <v>71.95</v>
      </c>
      <c r="L241" s="271">
        <v>70.8</v>
      </c>
      <c r="M241" s="271">
        <v>130.90152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17.850000000000001</v>
      </c>
      <c r="D242" s="272">
        <v>17.816666666666666</v>
      </c>
      <c r="E242" s="272">
        <v>17.233333333333334</v>
      </c>
      <c r="F242" s="272">
        <v>16.616666666666667</v>
      </c>
      <c r="G242" s="272">
        <v>16.033333333333335</v>
      </c>
      <c r="H242" s="272">
        <v>18.433333333333334</v>
      </c>
      <c r="I242" s="272">
        <v>19.016666666666669</v>
      </c>
      <c r="J242" s="272">
        <v>19.633333333333333</v>
      </c>
      <c r="K242" s="271">
        <v>18.399999999999999</v>
      </c>
      <c r="L242" s="271">
        <v>17.2</v>
      </c>
      <c r="M242" s="271">
        <v>137.77085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717</v>
      </c>
      <c r="D243" s="272">
        <v>721.91666666666663</v>
      </c>
      <c r="E243" s="272">
        <v>710.08333333333326</v>
      </c>
      <c r="F243" s="272">
        <v>703.16666666666663</v>
      </c>
      <c r="G243" s="272">
        <v>691.33333333333326</v>
      </c>
      <c r="H243" s="272">
        <v>728.83333333333326</v>
      </c>
      <c r="I243" s="272">
        <v>740.66666666666652</v>
      </c>
      <c r="J243" s="272">
        <v>747.58333333333326</v>
      </c>
      <c r="K243" s="271">
        <v>733.75</v>
      </c>
      <c r="L243" s="271">
        <v>715</v>
      </c>
      <c r="M243" s="271">
        <v>35.285499999999999</v>
      </c>
      <c r="N243" s="1"/>
      <c r="O243" s="1"/>
    </row>
    <row r="244" spans="1:15" ht="12.75" customHeight="1">
      <c r="A244" s="30">
        <v>234</v>
      </c>
      <c r="B244" s="281" t="s">
        <v>792</v>
      </c>
      <c r="C244" s="271">
        <v>21.1</v>
      </c>
      <c r="D244" s="272">
        <v>21.166666666666668</v>
      </c>
      <c r="E244" s="272">
        <v>20.983333333333334</v>
      </c>
      <c r="F244" s="272">
        <v>20.866666666666667</v>
      </c>
      <c r="G244" s="272">
        <v>20.683333333333334</v>
      </c>
      <c r="H244" s="272">
        <v>21.283333333333335</v>
      </c>
      <c r="I244" s="272">
        <v>21.466666666666665</v>
      </c>
      <c r="J244" s="272">
        <v>21.583333333333336</v>
      </c>
      <c r="K244" s="271">
        <v>21.35</v>
      </c>
      <c r="L244" s="271">
        <v>21.05</v>
      </c>
      <c r="M244" s="271">
        <v>25.199549999999999</v>
      </c>
      <c r="N244" s="1"/>
      <c r="O244" s="1"/>
    </row>
    <row r="245" spans="1:15" ht="12.75" customHeight="1">
      <c r="A245" s="30">
        <v>235</v>
      </c>
      <c r="B245" s="281" t="s">
        <v>799</v>
      </c>
      <c r="C245" s="271">
        <v>1684.7</v>
      </c>
      <c r="D245" s="272">
        <v>1684.5333333333335</v>
      </c>
      <c r="E245" s="272">
        <v>1650.116666666667</v>
      </c>
      <c r="F245" s="272">
        <v>1615.5333333333335</v>
      </c>
      <c r="G245" s="272">
        <v>1581.116666666667</v>
      </c>
      <c r="H245" s="272">
        <v>1719.116666666667</v>
      </c>
      <c r="I245" s="272">
        <v>1753.5333333333335</v>
      </c>
      <c r="J245" s="272">
        <v>1788.116666666667</v>
      </c>
      <c r="K245" s="271">
        <v>1718.95</v>
      </c>
      <c r="L245" s="271">
        <v>1649.95</v>
      </c>
      <c r="M245" s="271">
        <v>0.73870999999999998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147.25</v>
      </c>
      <c r="D246" s="272">
        <v>148.33333333333334</v>
      </c>
      <c r="E246" s="272">
        <v>145.11666666666667</v>
      </c>
      <c r="F246" s="272">
        <v>142.98333333333332</v>
      </c>
      <c r="G246" s="272">
        <v>139.76666666666665</v>
      </c>
      <c r="H246" s="272">
        <v>150.4666666666667</v>
      </c>
      <c r="I246" s="272">
        <v>153.68333333333334</v>
      </c>
      <c r="J246" s="272">
        <v>155.81666666666672</v>
      </c>
      <c r="K246" s="271">
        <v>151.55000000000001</v>
      </c>
      <c r="L246" s="271">
        <v>146.19999999999999</v>
      </c>
      <c r="M246" s="271">
        <v>3.3351000000000002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358.45</v>
      </c>
      <c r="D247" s="272">
        <v>359.23333333333335</v>
      </c>
      <c r="E247" s="272">
        <v>356.4666666666667</v>
      </c>
      <c r="F247" s="272">
        <v>354.48333333333335</v>
      </c>
      <c r="G247" s="272">
        <v>351.7166666666667</v>
      </c>
      <c r="H247" s="272">
        <v>361.2166666666667</v>
      </c>
      <c r="I247" s="272">
        <v>363.98333333333335</v>
      </c>
      <c r="J247" s="272">
        <v>365.9666666666667</v>
      </c>
      <c r="K247" s="271">
        <v>362</v>
      </c>
      <c r="L247" s="271">
        <v>357.25</v>
      </c>
      <c r="M247" s="271">
        <v>0.35408000000000001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416.7</v>
      </c>
      <c r="D248" s="272">
        <v>420.48333333333335</v>
      </c>
      <c r="E248" s="272">
        <v>410.9666666666667</v>
      </c>
      <c r="F248" s="272">
        <v>405.23333333333335</v>
      </c>
      <c r="G248" s="272">
        <v>395.7166666666667</v>
      </c>
      <c r="H248" s="272">
        <v>426.2166666666667</v>
      </c>
      <c r="I248" s="272">
        <v>435.73333333333335</v>
      </c>
      <c r="J248" s="272">
        <v>441.4666666666667</v>
      </c>
      <c r="K248" s="271">
        <v>430</v>
      </c>
      <c r="L248" s="271">
        <v>414.75</v>
      </c>
      <c r="M248" s="271">
        <v>16.406420000000001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198.6</v>
      </c>
      <c r="D249" s="272">
        <v>198.68333333333331</v>
      </c>
      <c r="E249" s="272">
        <v>197.36666666666662</v>
      </c>
      <c r="F249" s="272">
        <v>196.1333333333333</v>
      </c>
      <c r="G249" s="272">
        <v>194.81666666666661</v>
      </c>
      <c r="H249" s="272">
        <v>199.91666666666663</v>
      </c>
      <c r="I249" s="272">
        <v>201.23333333333329</v>
      </c>
      <c r="J249" s="272">
        <v>202.46666666666664</v>
      </c>
      <c r="K249" s="271">
        <v>200</v>
      </c>
      <c r="L249" s="271">
        <v>197.45</v>
      </c>
      <c r="M249" s="271">
        <v>22.041530000000002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1089.95</v>
      </c>
      <c r="D250" s="272">
        <v>1097.4666666666665</v>
      </c>
      <c r="E250" s="272">
        <v>1075.1833333333329</v>
      </c>
      <c r="F250" s="272">
        <v>1060.4166666666665</v>
      </c>
      <c r="G250" s="272">
        <v>1038.133333333333</v>
      </c>
      <c r="H250" s="272">
        <v>1112.2333333333329</v>
      </c>
      <c r="I250" s="272">
        <v>1134.5166666666662</v>
      </c>
      <c r="J250" s="272">
        <v>1149.2833333333328</v>
      </c>
      <c r="K250" s="271">
        <v>1119.75</v>
      </c>
      <c r="L250" s="271">
        <v>1082.7</v>
      </c>
      <c r="M250" s="271">
        <v>37.750140000000002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15.85</v>
      </c>
      <c r="D251" s="272">
        <v>16.016666666666669</v>
      </c>
      <c r="E251" s="272">
        <v>14.683333333333337</v>
      </c>
      <c r="F251" s="272">
        <v>13.516666666666667</v>
      </c>
      <c r="G251" s="272">
        <v>12.183333333333335</v>
      </c>
      <c r="H251" s="272">
        <v>17.183333333333337</v>
      </c>
      <c r="I251" s="272">
        <v>18.516666666666673</v>
      </c>
      <c r="J251" s="272">
        <v>19.683333333333341</v>
      </c>
      <c r="K251" s="271">
        <v>17.350000000000001</v>
      </c>
      <c r="L251" s="271">
        <v>14.85</v>
      </c>
      <c r="M251" s="271">
        <v>80.503870000000006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4503.05</v>
      </c>
      <c r="D252" s="272">
        <v>4491.6500000000005</v>
      </c>
      <c r="E252" s="272">
        <v>4441.4000000000015</v>
      </c>
      <c r="F252" s="272">
        <v>4379.7500000000009</v>
      </c>
      <c r="G252" s="272">
        <v>4329.5000000000018</v>
      </c>
      <c r="H252" s="272">
        <v>4553.3000000000011</v>
      </c>
      <c r="I252" s="272">
        <v>4603.5499999999993</v>
      </c>
      <c r="J252" s="272">
        <v>4665.2000000000007</v>
      </c>
      <c r="K252" s="271">
        <v>4541.8999999999996</v>
      </c>
      <c r="L252" s="271">
        <v>4430</v>
      </c>
      <c r="M252" s="271">
        <v>4.8231099999999998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1518.15</v>
      </c>
      <c r="D253" s="272">
        <v>1526.8666666666668</v>
      </c>
      <c r="E253" s="272">
        <v>1505.0333333333335</v>
      </c>
      <c r="F253" s="272">
        <v>1491.9166666666667</v>
      </c>
      <c r="G253" s="272">
        <v>1470.0833333333335</v>
      </c>
      <c r="H253" s="272">
        <v>1539.9833333333336</v>
      </c>
      <c r="I253" s="272">
        <v>1561.8166666666666</v>
      </c>
      <c r="J253" s="272">
        <v>1574.9333333333336</v>
      </c>
      <c r="K253" s="271">
        <v>1548.7</v>
      </c>
      <c r="L253" s="271">
        <v>1513.75</v>
      </c>
      <c r="M253" s="271">
        <v>43.310879999999997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504.55</v>
      </c>
      <c r="D254" s="272">
        <v>507.11666666666662</v>
      </c>
      <c r="E254" s="272">
        <v>500.53333333333319</v>
      </c>
      <c r="F254" s="272">
        <v>496.51666666666659</v>
      </c>
      <c r="G254" s="272">
        <v>489.93333333333317</v>
      </c>
      <c r="H254" s="272">
        <v>511.13333333333321</v>
      </c>
      <c r="I254" s="272">
        <v>517.71666666666658</v>
      </c>
      <c r="J254" s="272">
        <v>521.73333333333323</v>
      </c>
      <c r="K254" s="271">
        <v>513.70000000000005</v>
      </c>
      <c r="L254" s="271">
        <v>503.1</v>
      </c>
      <c r="M254" s="271">
        <v>5.4907599999999999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591.1</v>
      </c>
      <c r="D255" s="272">
        <v>594.81666666666672</v>
      </c>
      <c r="E255" s="272">
        <v>585.33333333333348</v>
      </c>
      <c r="F255" s="272">
        <v>579.56666666666672</v>
      </c>
      <c r="G255" s="272">
        <v>570.08333333333348</v>
      </c>
      <c r="H255" s="272">
        <v>600.58333333333348</v>
      </c>
      <c r="I255" s="272">
        <v>610.06666666666683</v>
      </c>
      <c r="J255" s="272">
        <v>615.83333333333348</v>
      </c>
      <c r="K255" s="271">
        <v>604.29999999999995</v>
      </c>
      <c r="L255" s="271">
        <v>589.04999999999995</v>
      </c>
      <c r="M255" s="271">
        <v>3.8342000000000001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1973.8</v>
      </c>
      <c r="D256" s="272">
        <v>1976.6499999999999</v>
      </c>
      <c r="E256" s="272">
        <v>1960.6999999999998</v>
      </c>
      <c r="F256" s="272">
        <v>1947.6</v>
      </c>
      <c r="G256" s="272">
        <v>1931.6499999999999</v>
      </c>
      <c r="H256" s="272">
        <v>1989.7499999999998</v>
      </c>
      <c r="I256" s="272">
        <v>2005.7</v>
      </c>
      <c r="J256" s="272">
        <v>2018.7999999999997</v>
      </c>
      <c r="K256" s="271">
        <v>1992.6</v>
      </c>
      <c r="L256" s="271">
        <v>1963.55</v>
      </c>
      <c r="M256" s="271">
        <v>3.4455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914.8</v>
      </c>
      <c r="D257" s="272">
        <v>918.11666666666667</v>
      </c>
      <c r="E257" s="272">
        <v>907.68333333333339</v>
      </c>
      <c r="F257" s="272">
        <v>900.56666666666672</v>
      </c>
      <c r="G257" s="272">
        <v>890.13333333333344</v>
      </c>
      <c r="H257" s="272">
        <v>925.23333333333335</v>
      </c>
      <c r="I257" s="272">
        <v>935.66666666666652</v>
      </c>
      <c r="J257" s="272">
        <v>942.7833333333333</v>
      </c>
      <c r="K257" s="271">
        <v>928.55</v>
      </c>
      <c r="L257" s="271">
        <v>911</v>
      </c>
      <c r="M257" s="271">
        <v>2.4159999999999999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1797.65</v>
      </c>
      <c r="D258" s="272">
        <v>1802.7666666666667</v>
      </c>
      <c r="E258" s="272">
        <v>1781.5333333333333</v>
      </c>
      <c r="F258" s="272">
        <v>1765.4166666666667</v>
      </c>
      <c r="G258" s="272">
        <v>1744.1833333333334</v>
      </c>
      <c r="H258" s="272">
        <v>1818.8833333333332</v>
      </c>
      <c r="I258" s="272">
        <v>1840.1166666666663</v>
      </c>
      <c r="J258" s="272">
        <v>1856.2333333333331</v>
      </c>
      <c r="K258" s="271">
        <v>1824</v>
      </c>
      <c r="L258" s="271">
        <v>1786.65</v>
      </c>
      <c r="M258" s="271">
        <v>0.83201000000000003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2626.75</v>
      </c>
      <c r="D259" s="272">
        <v>2643.0333333333333</v>
      </c>
      <c r="E259" s="272">
        <v>2605.3666666666668</v>
      </c>
      <c r="F259" s="272">
        <v>2583.9833333333336</v>
      </c>
      <c r="G259" s="272">
        <v>2546.3166666666671</v>
      </c>
      <c r="H259" s="272">
        <v>2664.4166666666665</v>
      </c>
      <c r="I259" s="272">
        <v>2702.0833333333335</v>
      </c>
      <c r="J259" s="272">
        <v>2723.4666666666662</v>
      </c>
      <c r="K259" s="271">
        <v>2680.7</v>
      </c>
      <c r="L259" s="271">
        <v>2621.65</v>
      </c>
      <c r="M259" s="271">
        <v>0.48381000000000002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467</v>
      </c>
      <c r="D260" s="272">
        <v>470.25</v>
      </c>
      <c r="E260" s="272">
        <v>461</v>
      </c>
      <c r="F260" s="272">
        <v>455</v>
      </c>
      <c r="G260" s="272">
        <v>445.75</v>
      </c>
      <c r="H260" s="272">
        <v>476.25</v>
      </c>
      <c r="I260" s="272">
        <v>485.5</v>
      </c>
      <c r="J260" s="272">
        <v>491.5</v>
      </c>
      <c r="K260" s="271">
        <v>479.5</v>
      </c>
      <c r="L260" s="271">
        <v>464.25</v>
      </c>
      <c r="M260" s="271">
        <v>3.03504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417.3</v>
      </c>
      <c r="D261" s="272">
        <v>423.86666666666662</v>
      </c>
      <c r="E261" s="272">
        <v>408.53333333333325</v>
      </c>
      <c r="F261" s="272">
        <v>399.76666666666665</v>
      </c>
      <c r="G261" s="272">
        <v>384.43333333333328</v>
      </c>
      <c r="H261" s="272">
        <v>432.63333333333321</v>
      </c>
      <c r="I261" s="272">
        <v>447.96666666666658</v>
      </c>
      <c r="J261" s="272">
        <v>456.73333333333318</v>
      </c>
      <c r="K261" s="271">
        <v>439.2</v>
      </c>
      <c r="L261" s="271">
        <v>415.1</v>
      </c>
      <c r="M261" s="271">
        <v>23.088049999999999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65.05</v>
      </c>
      <c r="D262" s="272">
        <v>65.166666666666671</v>
      </c>
      <c r="E262" s="272">
        <v>64.533333333333346</v>
      </c>
      <c r="F262" s="272">
        <v>64.01666666666668</v>
      </c>
      <c r="G262" s="272">
        <v>63.383333333333354</v>
      </c>
      <c r="H262" s="272">
        <v>65.683333333333337</v>
      </c>
      <c r="I262" s="272">
        <v>66.316666666666663</v>
      </c>
      <c r="J262" s="272">
        <v>66.833333333333329</v>
      </c>
      <c r="K262" s="271">
        <v>65.8</v>
      </c>
      <c r="L262" s="271">
        <v>64.650000000000006</v>
      </c>
      <c r="M262" s="271">
        <v>9.4057600000000008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321.60000000000002</v>
      </c>
      <c r="D263" s="272">
        <v>322.58333333333331</v>
      </c>
      <c r="E263" s="272">
        <v>317.46666666666664</v>
      </c>
      <c r="F263" s="272">
        <v>313.33333333333331</v>
      </c>
      <c r="G263" s="272">
        <v>308.21666666666664</v>
      </c>
      <c r="H263" s="272">
        <v>326.71666666666664</v>
      </c>
      <c r="I263" s="272">
        <v>331.83333333333331</v>
      </c>
      <c r="J263" s="272">
        <v>335.96666666666664</v>
      </c>
      <c r="K263" s="271">
        <v>327.7</v>
      </c>
      <c r="L263" s="271">
        <v>318.45</v>
      </c>
      <c r="M263" s="271">
        <v>7.7659200000000004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648.70000000000005</v>
      </c>
      <c r="D264" s="272">
        <v>651.86666666666667</v>
      </c>
      <c r="E264" s="272">
        <v>643.88333333333333</v>
      </c>
      <c r="F264" s="272">
        <v>639.06666666666661</v>
      </c>
      <c r="G264" s="272">
        <v>631.08333333333326</v>
      </c>
      <c r="H264" s="272">
        <v>656.68333333333339</v>
      </c>
      <c r="I264" s="272">
        <v>664.66666666666674</v>
      </c>
      <c r="J264" s="272">
        <v>669.48333333333346</v>
      </c>
      <c r="K264" s="271">
        <v>659.85</v>
      </c>
      <c r="L264" s="271">
        <v>647.04999999999995</v>
      </c>
      <c r="M264" s="271">
        <v>15.258520000000001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114.35</v>
      </c>
      <c r="D265" s="272">
        <v>115.64999999999999</v>
      </c>
      <c r="E265" s="272">
        <v>112.79999999999998</v>
      </c>
      <c r="F265" s="272">
        <v>111.24999999999999</v>
      </c>
      <c r="G265" s="272">
        <v>108.39999999999998</v>
      </c>
      <c r="H265" s="272">
        <v>117.19999999999999</v>
      </c>
      <c r="I265" s="272">
        <v>120.04999999999998</v>
      </c>
      <c r="J265" s="272">
        <v>121.6</v>
      </c>
      <c r="K265" s="271">
        <v>118.5</v>
      </c>
      <c r="L265" s="271">
        <v>114.1</v>
      </c>
      <c r="M265" s="271">
        <v>12.39165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126.95</v>
      </c>
      <c r="D266" s="272">
        <v>126.36666666666667</v>
      </c>
      <c r="E266" s="272">
        <v>125.23333333333335</v>
      </c>
      <c r="F266" s="272">
        <v>123.51666666666668</v>
      </c>
      <c r="G266" s="272">
        <v>122.38333333333335</v>
      </c>
      <c r="H266" s="272">
        <v>128.08333333333334</v>
      </c>
      <c r="I266" s="272">
        <v>129.21666666666667</v>
      </c>
      <c r="J266" s="272">
        <v>130.93333333333334</v>
      </c>
      <c r="K266" s="271">
        <v>127.5</v>
      </c>
      <c r="L266" s="271">
        <v>124.65</v>
      </c>
      <c r="M266" s="271">
        <v>6.7185199999999998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402.95</v>
      </c>
      <c r="D267" s="272">
        <v>404.11666666666662</v>
      </c>
      <c r="E267" s="272">
        <v>397.83333333333326</v>
      </c>
      <c r="F267" s="272">
        <v>392.71666666666664</v>
      </c>
      <c r="G267" s="272">
        <v>386.43333333333328</v>
      </c>
      <c r="H267" s="272">
        <v>409.23333333333323</v>
      </c>
      <c r="I267" s="272">
        <v>415.51666666666665</v>
      </c>
      <c r="J267" s="272">
        <v>420.63333333333321</v>
      </c>
      <c r="K267" s="271">
        <v>410.4</v>
      </c>
      <c r="L267" s="271">
        <v>399</v>
      </c>
      <c r="M267" s="271">
        <v>52.330970000000001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585</v>
      </c>
      <c r="D268" s="272">
        <v>588.44999999999993</v>
      </c>
      <c r="E268" s="272">
        <v>579.54999999999984</v>
      </c>
      <c r="F268" s="272">
        <v>574.09999999999991</v>
      </c>
      <c r="G268" s="272">
        <v>565.19999999999982</v>
      </c>
      <c r="H268" s="272">
        <v>593.89999999999986</v>
      </c>
      <c r="I268" s="272">
        <v>602.79999999999995</v>
      </c>
      <c r="J268" s="272">
        <v>608.24999999999989</v>
      </c>
      <c r="K268" s="271">
        <v>597.35</v>
      </c>
      <c r="L268" s="271">
        <v>583</v>
      </c>
      <c r="M268" s="271">
        <v>35.250970000000002</v>
      </c>
      <c r="N268" s="1"/>
      <c r="O268" s="1"/>
    </row>
    <row r="269" spans="1:15" ht="12.75" customHeight="1">
      <c r="A269" s="30">
        <v>259</v>
      </c>
      <c r="B269" s="281" t="s">
        <v>800</v>
      </c>
      <c r="C269" s="271">
        <v>477.8</v>
      </c>
      <c r="D269" s="272">
        <v>480.40000000000003</v>
      </c>
      <c r="E269" s="272">
        <v>473.65000000000009</v>
      </c>
      <c r="F269" s="272">
        <v>469.50000000000006</v>
      </c>
      <c r="G269" s="272">
        <v>462.75000000000011</v>
      </c>
      <c r="H269" s="272">
        <v>484.55000000000007</v>
      </c>
      <c r="I269" s="272">
        <v>491.29999999999995</v>
      </c>
      <c r="J269" s="272">
        <v>495.45000000000005</v>
      </c>
      <c r="K269" s="271">
        <v>487.15</v>
      </c>
      <c r="L269" s="271">
        <v>476.25</v>
      </c>
      <c r="M269" s="271">
        <v>1.8133699999999999</v>
      </c>
      <c r="N269" s="1"/>
      <c r="O269" s="1"/>
    </row>
    <row r="270" spans="1:15" ht="12.75" customHeight="1">
      <c r="A270" s="30">
        <v>260</v>
      </c>
      <c r="B270" s="281" t="s">
        <v>801</v>
      </c>
      <c r="C270" s="271">
        <v>337.7</v>
      </c>
      <c r="D270" s="272">
        <v>339.86666666666667</v>
      </c>
      <c r="E270" s="272">
        <v>334.68333333333334</v>
      </c>
      <c r="F270" s="272">
        <v>331.66666666666669</v>
      </c>
      <c r="G270" s="272">
        <v>326.48333333333335</v>
      </c>
      <c r="H270" s="272">
        <v>342.88333333333333</v>
      </c>
      <c r="I270" s="272">
        <v>348.06666666666672</v>
      </c>
      <c r="J270" s="272">
        <v>351.08333333333331</v>
      </c>
      <c r="K270" s="271">
        <v>345.05</v>
      </c>
      <c r="L270" s="271">
        <v>336.85</v>
      </c>
      <c r="M270" s="271">
        <v>1.1670499999999999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573.70000000000005</v>
      </c>
      <c r="D271" s="272">
        <v>576.5</v>
      </c>
      <c r="E271" s="272">
        <v>568.29999999999995</v>
      </c>
      <c r="F271" s="272">
        <v>562.9</v>
      </c>
      <c r="G271" s="272">
        <v>554.69999999999993</v>
      </c>
      <c r="H271" s="272">
        <v>581.9</v>
      </c>
      <c r="I271" s="272">
        <v>590.1</v>
      </c>
      <c r="J271" s="272">
        <v>595.5</v>
      </c>
      <c r="K271" s="271">
        <v>584.70000000000005</v>
      </c>
      <c r="L271" s="271">
        <v>571.1</v>
      </c>
      <c r="M271" s="271">
        <v>2.5569299999999999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192</v>
      </c>
      <c r="D272" s="272">
        <v>192.9</v>
      </c>
      <c r="E272" s="272">
        <v>189.10000000000002</v>
      </c>
      <c r="F272" s="272">
        <v>186.20000000000002</v>
      </c>
      <c r="G272" s="272">
        <v>182.40000000000003</v>
      </c>
      <c r="H272" s="272">
        <v>195.8</v>
      </c>
      <c r="I272" s="272">
        <v>199.60000000000002</v>
      </c>
      <c r="J272" s="272">
        <v>202.5</v>
      </c>
      <c r="K272" s="271">
        <v>196.7</v>
      </c>
      <c r="L272" s="271">
        <v>190</v>
      </c>
      <c r="M272" s="271">
        <v>10.616379999999999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615.9</v>
      </c>
      <c r="D273" s="272">
        <v>618.65</v>
      </c>
      <c r="E273" s="272">
        <v>609.29999999999995</v>
      </c>
      <c r="F273" s="272">
        <v>602.69999999999993</v>
      </c>
      <c r="G273" s="272">
        <v>593.34999999999991</v>
      </c>
      <c r="H273" s="272">
        <v>625.25</v>
      </c>
      <c r="I273" s="272">
        <v>634.60000000000014</v>
      </c>
      <c r="J273" s="272">
        <v>641.20000000000005</v>
      </c>
      <c r="K273" s="271">
        <v>628</v>
      </c>
      <c r="L273" s="271">
        <v>612.04999999999995</v>
      </c>
      <c r="M273" s="271">
        <v>2.7502300000000002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1403.35</v>
      </c>
      <c r="D274" s="272">
        <v>1417.4833333333333</v>
      </c>
      <c r="E274" s="272">
        <v>1376.8666666666668</v>
      </c>
      <c r="F274" s="272">
        <v>1350.3833333333334</v>
      </c>
      <c r="G274" s="272">
        <v>1309.7666666666669</v>
      </c>
      <c r="H274" s="272">
        <v>1443.9666666666667</v>
      </c>
      <c r="I274" s="272">
        <v>1484.583333333333</v>
      </c>
      <c r="J274" s="272">
        <v>1511.0666666666666</v>
      </c>
      <c r="K274" s="271">
        <v>1458.1</v>
      </c>
      <c r="L274" s="271">
        <v>1391</v>
      </c>
      <c r="M274" s="271">
        <v>2.9245399999999999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259.35000000000002</v>
      </c>
      <c r="D275" s="272">
        <v>258.8</v>
      </c>
      <c r="E275" s="272">
        <v>256.60000000000002</v>
      </c>
      <c r="F275" s="272">
        <v>253.85000000000002</v>
      </c>
      <c r="G275" s="272">
        <v>251.65000000000003</v>
      </c>
      <c r="H275" s="272">
        <v>261.55</v>
      </c>
      <c r="I275" s="272">
        <v>263.74999999999994</v>
      </c>
      <c r="J275" s="272">
        <v>266.5</v>
      </c>
      <c r="K275" s="271">
        <v>261</v>
      </c>
      <c r="L275" s="271">
        <v>256.05</v>
      </c>
      <c r="M275" s="271">
        <v>2.2985099999999998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566.1</v>
      </c>
      <c r="D276" s="272">
        <v>569.26666666666677</v>
      </c>
      <c r="E276" s="272">
        <v>559.83333333333348</v>
      </c>
      <c r="F276" s="272">
        <v>553.56666666666672</v>
      </c>
      <c r="G276" s="272">
        <v>544.13333333333344</v>
      </c>
      <c r="H276" s="272">
        <v>575.53333333333353</v>
      </c>
      <c r="I276" s="272">
        <v>584.9666666666667</v>
      </c>
      <c r="J276" s="272">
        <v>591.23333333333358</v>
      </c>
      <c r="K276" s="271">
        <v>578.70000000000005</v>
      </c>
      <c r="L276" s="271">
        <v>563</v>
      </c>
      <c r="M276" s="271">
        <v>8.7654300000000003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302.2</v>
      </c>
      <c r="D277" s="272">
        <v>302.45</v>
      </c>
      <c r="E277" s="272">
        <v>298.09999999999997</v>
      </c>
      <c r="F277" s="272">
        <v>294</v>
      </c>
      <c r="G277" s="272">
        <v>289.64999999999998</v>
      </c>
      <c r="H277" s="272">
        <v>306.54999999999995</v>
      </c>
      <c r="I277" s="272">
        <v>310.89999999999998</v>
      </c>
      <c r="J277" s="272">
        <v>314.99999999999994</v>
      </c>
      <c r="K277" s="271">
        <v>306.8</v>
      </c>
      <c r="L277" s="271">
        <v>298.35000000000002</v>
      </c>
      <c r="M277" s="271">
        <v>5.9123299999999999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1174.3499999999999</v>
      </c>
      <c r="D278" s="272">
        <v>1174.5333333333333</v>
      </c>
      <c r="E278" s="272">
        <v>1164.8166666666666</v>
      </c>
      <c r="F278" s="272">
        <v>1155.2833333333333</v>
      </c>
      <c r="G278" s="272">
        <v>1145.5666666666666</v>
      </c>
      <c r="H278" s="272">
        <v>1184.0666666666666</v>
      </c>
      <c r="I278" s="272">
        <v>1193.7833333333333</v>
      </c>
      <c r="J278" s="272">
        <v>1203.3166666666666</v>
      </c>
      <c r="K278" s="271">
        <v>1184.25</v>
      </c>
      <c r="L278" s="271">
        <v>1165</v>
      </c>
      <c r="M278" s="271">
        <v>0.80891000000000002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370.65</v>
      </c>
      <c r="D279" s="272">
        <v>371.40000000000003</v>
      </c>
      <c r="E279" s="272">
        <v>366.30000000000007</v>
      </c>
      <c r="F279" s="272">
        <v>361.95000000000005</v>
      </c>
      <c r="G279" s="272">
        <v>356.85000000000008</v>
      </c>
      <c r="H279" s="272">
        <v>375.75000000000006</v>
      </c>
      <c r="I279" s="272">
        <v>380.85000000000008</v>
      </c>
      <c r="J279" s="272">
        <v>385.20000000000005</v>
      </c>
      <c r="K279" s="271">
        <v>376.5</v>
      </c>
      <c r="L279" s="271">
        <v>367.05</v>
      </c>
      <c r="M279" s="271">
        <v>0.60931000000000002</v>
      </c>
      <c r="N279" s="1"/>
      <c r="O279" s="1"/>
    </row>
    <row r="280" spans="1:15" ht="12.75" customHeight="1">
      <c r="A280" s="30">
        <v>270</v>
      </c>
      <c r="B280" s="281" t="s">
        <v>802</v>
      </c>
      <c r="C280" s="271">
        <v>81.5</v>
      </c>
      <c r="D280" s="272">
        <v>81.599999999999994</v>
      </c>
      <c r="E280" s="272">
        <v>80.499999999999986</v>
      </c>
      <c r="F280" s="272">
        <v>79.499999999999986</v>
      </c>
      <c r="G280" s="272">
        <v>78.399999999999977</v>
      </c>
      <c r="H280" s="272">
        <v>82.6</v>
      </c>
      <c r="I280" s="272">
        <v>83.700000000000017</v>
      </c>
      <c r="J280" s="272">
        <v>84.7</v>
      </c>
      <c r="K280" s="271">
        <v>82.7</v>
      </c>
      <c r="L280" s="271">
        <v>80.599999999999994</v>
      </c>
      <c r="M280" s="271">
        <v>62.405679999999997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486.9</v>
      </c>
      <c r="D281" s="272">
        <v>489.66666666666669</v>
      </c>
      <c r="E281" s="272">
        <v>479.38333333333338</v>
      </c>
      <c r="F281" s="272">
        <v>471.86666666666667</v>
      </c>
      <c r="G281" s="272">
        <v>461.58333333333337</v>
      </c>
      <c r="H281" s="272">
        <v>497.18333333333339</v>
      </c>
      <c r="I281" s="272">
        <v>507.4666666666667</v>
      </c>
      <c r="J281" s="272">
        <v>514.98333333333335</v>
      </c>
      <c r="K281" s="271">
        <v>499.95</v>
      </c>
      <c r="L281" s="271">
        <v>482.15</v>
      </c>
      <c r="M281" s="271">
        <v>1.12042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66.900000000000006</v>
      </c>
      <c r="D282" s="272">
        <v>66.8</v>
      </c>
      <c r="E282" s="272">
        <v>64.199999999999989</v>
      </c>
      <c r="F282" s="272">
        <v>61.499999999999986</v>
      </c>
      <c r="G282" s="272">
        <v>58.899999999999977</v>
      </c>
      <c r="H282" s="272">
        <v>69.5</v>
      </c>
      <c r="I282" s="272">
        <v>72.099999999999994</v>
      </c>
      <c r="J282" s="272">
        <v>74.800000000000011</v>
      </c>
      <c r="K282" s="271">
        <v>69.400000000000006</v>
      </c>
      <c r="L282" s="271">
        <v>64.099999999999994</v>
      </c>
      <c r="M282" s="271">
        <v>141.80521999999999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405.45</v>
      </c>
      <c r="D283" s="272">
        <v>406.23333333333335</v>
      </c>
      <c r="E283" s="272">
        <v>402.76666666666671</v>
      </c>
      <c r="F283" s="272">
        <v>400.08333333333337</v>
      </c>
      <c r="G283" s="272">
        <v>396.61666666666673</v>
      </c>
      <c r="H283" s="272">
        <v>408.91666666666669</v>
      </c>
      <c r="I283" s="272">
        <v>412.38333333333338</v>
      </c>
      <c r="J283" s="272">
        <v>415.06666666666666</v>
      </c>
      <c r="K283" s="271">
        <v>409.7</v>
      </c>
      <c r="L283" s="271">
        <v>403.55</v>
      </c>
      <c r="M283" s="271">
        <v>1.20207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1868.75</v>
      </c>
      <c r="D284" s="272">
        <v>1876.7833333333335</v>
      </c>
      <c r="E284" s="272">
        <v>1848.116666666667</v>
      </c>
      <c r="F284" s="272">
        <v>1827.4833333333336</v>
      </c>
      <c r="G284" s="272">
        <v>1798.8166666666671</v>
      </c>
      <c r="H284" s="272">
        <v>1897.416666666667</v>
      </c>
      <c r="I284" s="272">
        <v>1926.0833333333335</v>
      </c>
      <c r="J284" s="272">
        <v>1946.7166666666669</v>
      </c>
      <c r="K284" s="271">
        <v>1905.45</v>
      </c>
      <c r="L284" s="271">
        <v>1856.15</v>
      </c>
      <c r="M284" s="271">
        <v>22.044090000000001</v>
      </c>
      <c r="N284" s="1"/>
      <c r="O284" s="1"/>
    </row>
    <row r="285" spans="1:15" ht="12.75" customHeight="1">
      <c r="A285" s="30">
        <v>275</v>
      </c>
      <c r="B285" s="281" t="s">
        <v>784</v>
      </c>
      <c r="C285" s="271">
        <v>1212.2</v>
      </c>
      <c r="D285" s="272">
        <v>1218.3666666666668</v>
      </c>
      <c r="E285" s="272">
        <v>1201.8833333333337</v>
      </c>
      <c r="F285" s="272">
        <v>1191.5666666666668</v>
      </c>
      <c r="G285" s="272">
        <v>1175.0833333333337</v>
      </c>
      <c r="H285" s="272">
        <v>1228.6833333333336</v>
      </c>
      <c r="I285" s="272">
        <v>1245.1666666666667</v>
      </c>
      <c r="J285" s="272">
        <v>1255.4833333333336</v>
      </c>
      <c r="K285" s="271">
        <v>1234.8499999999999</v>
      </c>
      <c r="L285" s="271">
        <v>1208.05</v>
      </c>
      <c r="M285" s="271">
        <v>0.11019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80.3</v>
      </c>
      <c r="D286" s="272">
        <v>79.983333333333334</v>
      </c>
      <c r="E286" s="272">
        <v>75.466666666666669</v>
      </c>
      <c r="F286" s="272">
        <v>70.63333333333334</v>
      </c>
      <c r="G286" s="272">
        <v>66.116666666666674</v>
      </c>
      <c r="H286" s="272">
        <v>84.816666666666663</v>
      </c>
      <c r="I286" s="272">
        <v>89.333333333333343</v>
      </c>
      <c r="J286" s="272">
        <v>94.166666666666657</v>
      </c>
      <c r="K286" s="271">
        <v>84.5</v>
      </c>
      <c r="L286" s="271">
        <v>75.150000000000006</v>
      </c>
      <c r="M286" s="271">
        <v>388.91937000000001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3642</v>
      </c>
      <c r="D287" s="272">
        <v>3675</v>
      </c>
      <c r="E287" s="272">
        <v>3597</v>
      </c>
      <c r="F287" s="272">
        <v>3552</v>
      </c>
      <c r="G287" s="272">
        <v>3474</v>
      </c>
      <c r="H287" s="272">
        <v>3720</v>
      </c>
      <c r="I287" s="272">
        <v>3798</v>
      </c>
      <c r="J287" s="272">
        <v>3843</v>
      </c>
      <c r="K287" s="271">
        <v>3753</v>
      </c>
      <c r="L287" s="271">
        <v>3630</v>
      </c>
      <c r="M287" s="271">
        <v>2.4769299999999999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401.85</v>
      </c>
      <c r="D288" s="272">
        <v>401.2833333333333</v>
      </c>
      <c r="E288" s="272">
        <v>396.56666666666661</v>
      </c>
      <c r="F288" s="272">
        <v>391.2833333333333</v>
      </c>
      <c r="G288" s="272">
        <v>386.56666666666661</v>
      </c>
      <c r="H288" s="272">
        <v>406.56666666666661</v>
      </c>
      <c r="I288" s="272">
        <v>411.2833333333333</v>
      </c>
      <c r="J288" s="272">
        <v>416.56666666666661</v>
      </c>
      <c r="K288" s="271">
        <v>406</v>
      </c>
      <c r="L288" s="271">
        <v>396</v>
      </c>
      <c r="M288" s="271">
        <v>38.921169999999996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11739.45</v>
      </c>
      <c r="D289" s="272">
        <v>11804.016666666668</v>
      </c>
      <c r="E289" s="272">
        <v>11546.533333333336</v>
      </c>
      <c r="F289" s="272">
        <v>11353.616666666669</v>
      </c>
      <c r="G289" s="272">
        <v>11096.133333333337</v>
      </c>
      <c r="H289" s="272">
        <v>11996.933333333336</v>
      </c>
      <c r="I289" s="272">
        <v>12254.41666666667</v>
      </c>
      <c r="J289" s="272">
        <v>12447.333333333336</v>
      </c>
      <c r="K289" s="271">
        <v>12061.5</v>
      </c>
      <c r="L289" s="271">
        <v>11611.1</v>
      </c>
      <c r="M289" s="271">
        <v>0.123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4631.7</v>
      </c>
      <c r="D290" s="272">
        <v>4658.8833333333332</v>
      </c>
      <c r="E290" s="272">
        <v>4592.8166666666666</v>
      </c>
      <c r="F290" s="272">
        <v>4553.9333333333334</v>
      </c>
      <c r="G290" s="272">
        <v>4487.8666666666668</v>
      </c>
      <c r="H290" s="272">
        <v>4697.7666666666664</v>
      </c>
      <c r="I290" s="272">
        <v>4763.8333333333321</v>
      </c>
      <c r="J290" s="272">
        <v>4802.7166666666662</v>
      </c>
      <c r="K290" s="271">
        <v>4724.95</v>
      </c>
      <c r="L290" s="271">
        <v>4620</v>
      </c>
      <c r="M290" s="271">
        <v>2.53146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1877.9</v>
      </c>
      <c r="D291" s="272">
        <v>1889.6333333333332</v>
      </c>
      <c r="E291" s="272">
        <v>1861.2666666666664</v>
      </c>
      <c r="F291" s="272">
        <v>1844.6333333333332</v>
      </c>
      <c r="G291" s="272">
        <v>1816.2666666666664</v>
      </c>
      <c r="H291" s="272">
        <v>1906.2666666666664</v>
      </c>
      <c r="I291" s="272">
        <v>1934.6333333333332</v>
      </c>
      <c r="J291" s="272">
        <v>1951.2666666666664</v>
      </c>
      <c r="K291" s="271">
        <v>1918</v>
      </c>
      <c r="L291" s="271">
        <v>1873</v>
      </c>
      <c r="M291" s="271">
        <v>11.21363</v>
      </c>
      <c r="N291" s="1"/>
      <c r="O291" s="1"/>
    </row>
    <row r="292" spans="1:15" ht="12.75" customHeight="1">
      <c r="A292" s="30">
        <v>282</v>
      </c>
      <c r="B292" s="281" t="s">
        <v>852</v>
      </c>
      <c r="C292" s="271">
        <v>375.45</v>
      </c>
      <c r="D292" s="272">
        <v>377.51666666666671</v>
      </c>
      <c r="E292" s="272">
        <v>372.03333333333342</v>
      </c>
      <c r="F292" s="272">
        <v>368.61666666666673</v>
      </c>
      <c r="G292" s="272">
        <v>363.13333333333344</v>
      </c>
      <c r="H292" s="272">
        <v>380.93333333333339</v>
      </c>
      <c r="I292" s="272">
        <v>386.41666666666663</v>
      </c>
      <c r="J292" s="272">
        <v>389.83333333333337</v>
      </c>
      <c r="K292" s="271">
        <v>383</v>
      </c>
      <c r="L292" s="271">
        <v>374.1</v>
      </c>
      <c r="M292" s="271">
        <v>2.47146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573.54999999999995</v>
      </c>
      <c r="D293" s="272">
        <v>576.13333333333333</v>
      </c>
      <c r="E293" s="272">
        <v>569.01666666666665</v>
      </c>
      <c r="F293" s="272">
        <v>564.48333333333335</v>
      </c>
      <c r="G293" s="272">
        <v>557.36666666666667</v>
      </c>
      <c r="H293" s="272">
        <v>580.66666666666663</v>
      </c>
      <c r="I293" s="272">
        <v>587.78333333333319</v>
      </c>
      <c r="J293" s="272">
        <v>592.31666666666661</v>
      </c>
      <c r="K293" s="271">
        <v>583.25</v>
      </c>
      <c r="L293" s="271">
        <v>571.6</v>
      </c>
      <c r="M293" s="271">
        <v>9.5004799999999996</v>
      </c>
      <c r="N293" s="1"/>
      <c r="O293" s="1"/>
    </row>
    <row r="294" spans="1:15" ht="12.75" customHeight="1">
      <c r="A294" s="30">
        <v>284</v>
      </c>
      <c r="B294" s="281" t="s">
        <v>804</v>
      </c>
      <c r="C294" s="271">
        <v>330.9</v>
      </c>
      <c r="D294" s="272">
        <v>332.3</v>
      </c>
      <c r="E294" s="272">
        <v>328.6</v>
      </c>
      <c r="F294" s="272">
        <v>326.3</v>
      </c>
      <c r="G294" s="272">
        <v>322.60000000000002</v>
      </c>
      <c r="H294" s="272">
        <v>334.6</v>
      </c>
      <c r="I294" s="272">
        <v>338.29999999999995</v>
      </c>
      <c r="J294" s="272">
        <v>340.6</v>
      </c>
      <c r="K294" s="271">
        <v>336</v>
      </c>
      <c r="L294" s="271">
        <v>330</v>
      </c>
      <c r="M294" s="271">
        <v>7.3946699999999996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3333.55</v>
      </c>
      <c r="D295" s="272">
        <v>3344.1166666666668</v>
      </c>
      <c r="E295" s="272">
        <v>3290.4333333333334</v>
      </c>
      <c r="F295" s="272">
        <v>3247.3166666666666</v>
      </c>
      <c r="G295" s="272">
        <v>3193.6333333333332</v>
      </c>
      <c r="H295" s="272">
        <v>3387.2333333333336</v>
      </c>
      <c r="I295" s="272">
        <v>3440.916666666667</v>
      </c>
      <c r="J295" s="272">
        <v>3484.0333333333338</v>
      </c>
      <c r="K295" s="271">
        <v>3397.8</v>
      </c>
      <c r="L295" s="271">
        <v>3301</v>
      </c>
      <c r="M295" s="271">
        <v>0.57845999999999997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664.9</v>
      </c>
      <c r="D296" s="272">
        <v>669.28333333333342</v>
      </c>
      <c r="E296" s="272">
        <v>657.56666666666683</v>
      </c>
      <c r="F296" s="272">
        <v>650.23333333333346</v>
      </c>
      <c r="G296" s="272">
        <v>638.51666666666688</v>
      </c>
      <c r="H296" s="272">
        <v>676.61666666666679</v>
      </c>
      <c r="I296" s="272">
        <v>688.33333333333326</v>
      </c>
      <c r="J296" s="272">
        <v>695.66666666666674</v>
      </c>
      <c r="K296" s="271">
        <v>681</v>
      </c>
      <c r="L296" s="271">
        <v>661.95</v>
      </c>
      <c r="M296" s="271">
        <v>23.730049999999999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1768.2</v>
      </c>
      <c r="D297" s="272">
        <v>1769.0833333333333</v>
      </c>
      <c r="E297" s="272">
        <v>1756.1666666666665</v>
      </c>
      <c r="F297" s="272">
        <v>1744.1333333333332</v>
      </c>
      <c r="G297" s="272">
        <v>1731.2166666666665</v>
      </c>
      <c r="H297" s="272">
        <v>1781.1166666666666</v>
      </c>
      <c r="I297" s="272">
        <v>1794.0333333333331</v>
      </c>
      <c r="J297" s="272">
        <v>1806.0666666666666</v>
      </c>
      <c r="K297" s="271">
        <v>1782</v>
      </c>
      <c r="L297" s="271">
        <v>1757.05</v>
      </c>
      <c r="M297" s="271">
        <v>0.41728999999999999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41.25</v>
      </c>
      <c r="D298" s="272">
        <v>41.466666666666669</v>
      </c>
      <c r="E298" s="272">
        <v>40.933333333333337</v>
      </c>
      <c r="F298" s="272">
        <v>40.616666666666667</v>
      </c>
      <c r="G298" s="272">
        <v>40.083333333333336</v>
      </c>
      <c r="H298" s="272">
        <v>41.783333333333339</v>
      </c>
      <c r="I298" s="272">
        <v>42.31666666666667</v>
      </c>
      <c r="J298" s="272">
        <v>42.63333333333334</v>
      </c>
      <c r="K298" s="271">
        <v>42</v>
      </c>
      <c r="L298" s="271">
        <v>41.15</v>
      </c>
      <c r="M298" s="271">
        <v>14.10196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164.6</v>
      </c>
      <c r="D299" s="272">
        <v>165.08333333333334</v>
      </c>
      <c r="E299" s="272">
        <v>163.56666666666669</v>
      </c>
      <c r="F299" s="272">
        <v>162.53333333333336</v>
      </c>
      <c r="G299" s="272">
        <v>161.01666666666671</v>
      </c>
      <c r="H299" s="272">
        <v>166.11666666666667</v>
      </c>
      <c r="I299" s="272">
        <v>167.63333333333333</v>
      </c>
      <c r="J299" s="272">
        <v>168.66666666666666</v>
      </c>
      <c r="K299" s="271">
        <v>166.6</v>
      </c>
      <c r="L299" s="271">
        <v>164.05</v>
      </c>
      <c r="M299" s="271">
        <v>1.87852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85445</v>
      </c>
      <c r="D300" s="272">
        <v>85707.933333333334</v>
      </c>
      <c r="E300" s="272">
        <v>84915.866666666669</v>
      </c>
      <c r="F300" s="272">
        <v>84386.733333333337</v>
      </c>
      <c r="G300" s="272">
        <v>83594.666666666672</v>
      </c>
      <c r="H300" s="272">
        <v>86237.066666666666</v>
      </c>
      <c r="I300" s="272">
        <v>87029.133333333346</v>
      </c>
      <c r="J300" s="272">
        <v>87558.266666666663</v>
      </c>
      <c r="K300" s="271">
        <v>86500</v>
      </c>
      <c r="L300" s="271">
        <v>85178.8</v>
      </c>
      <c r="M300" s="271">
        <v>0.12922</v>
      </c>
      <c r="N300" s="1"/>
      <c r="O300" s="1"/>
    </row>
    <row r="301" spans="1:15" ht="12.75" customHeight="1">
      <c r="A301" s="30">
        <v>291</v>
      </c>
      <c r="B301" s="281" t="s">
        <v>853</v>
      </c>
      <c r="C301" s="271">
        <v>1576.85</v>
      </c>
      <c r="D301" s="272">
        <v>1579.0166666666664</v>
      </c>
      <c r="E301" s="272">
        <v>1553.4833333333329</v>
      </c>
      <c r="F301" s="272">
        <v>1530.1166666666666</v>
      </c>
      <c r="G301" s="272">
        <v>1504.583333333333</v>
      </c>
      <c r="H301" s="272">
        <v>1602.3833333333328</v>
      </c>
      <c r="I301" s="272">
        <v>1627.9166666666665</v>
      </c>
      <c r="J301" s="272">
        <v>1651.2833333333326</v>
      </c>
      <c r="K301" s="271">
        <v>1604.55</v>
      </c>
      <c r="L301" s="271">
        <v>1555.65</v>
      </c>
      <c r="M301" s="271">
        <v>1.22173</v>
      </c>
      <c r="N301" s="1"/>
      <c r="O301" s="1"/>
    </row>
    <row r="302" spans="1:15" ht="12.75" customHeight="1">
      <c r="A302" s="30">
        <v>292</v>
      </c>
      <c r="B302" s="281" t="s">
        <v>803</v>
      </c>
      <c r="C302" s="271">
        <v>1070.05</v>
      </c>
      <c r="D302" s="272">
        <v>1082.6166666666668</v>
      </c>
      <c r="E302" s="272">
        <v>1052.7333333333336</v>
      </c>
      <c r="F302" s="272">
        <v>1035.4166666666667</v>
      </c>
      <c r="G302" s="272">
        <v>1005.5333333333335</v>
      </c>
      <c r="H302" s="272">
        <v>1099.9333333333336</v>
      </c>
      <c r="I302" s="272">
        <v>1129.8166666666668</v>
      </c>
      <c r="J302" s="272">
        <v>1147.1333333333337</v>
      </c>
      <c r="K302" s="271">
        <v>1112.5</v>
      </c>
      <c r="L302" s="271">
        <v>1065.3</v>
      </c>
      <c r="M302" s="271">
        <v>2.0343300000000002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855.85</v>
      </c>
      <c r="D303" s="272">
        <v>860.15</v>
      </c>
      <c r="E303" s="272">
        <v>848.3</v>
      </c>
      <c r="F303" s="272">
        <v>840.75</v>
      </c>
      <c r="G303" s="272">
        <v>828.9</v>
      </c>
      <c r="H303" s="272">
        <v>867.69999999999993</v>
      </c>
      <c r="I303" s="272">
        <v>879.55000000000007</v>
      </c>
      <c r="J303" s="272">
        <v>887.09999999999991</v>
      </c>
      <c r="K303" s="271">
        <v>872</v>
      </c>
      <c r="L303" s="271">
        <v>852.6</v>
      </c>
      <c r="M303" s="271">
        <v>2.7389700000000001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198.6</v>
      </c>
      <c r="D304" s="272">
        <v>199.36666666666667</v>
      </c>
      <c r="E304" s="272">
        <v>196.23333333333335</v>
      </c>
      <c r="F304" s="272">
        <v>193.86666666666667</v>
      </c>
      <c r="G304" s="272">
        <v>190.73333333333335</v>
      </c>
      <c r="H304" s="272">
        <v>201.73333333333335</v>
      </c>
      <c r="I304" s="272">
        <v>204.86666666666667</v>
      </c>
      <c r="J304" s="272">
        <v>207.23333333333335</v>
      </c>
      <c r="K304" s="271">
        <v>202.5</v>
      </c>
      <c r="L304" s="271">
        <v>197</v>
      </c>
      <c r="M304" s="271">
        <v>34.333109999999998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1259.6500000000001</v>
      </c>
      <c r="D305" s="272">
        <v>1264.6000000000001</v>
      </c>
      <c r="E305" s="272">
        <v>1251.7500000000002</v>
      </c>
      <c r="F305" s="272">
        <v>1243.8500000000001</v>
      </c>
      <c r="G305" s="272">
        <v>1231.0000000000002</v>
      </c>
      <c r="H305" s="272">
        <v>1272.5000000000002</v>
      </c>
      <c r="I305" s="272">
        <v>1285.3500000000001</v>
      </c>
      <c r="J305" s="272">
        <v>1293.2500000000002</v>
      </c>
      <c r="K305" s="271">
        <v>1277.45</v>
      </c>
      <c r="L305" s="271">
        <v>1256.7</v>
      </c>
      <c r="M305" s="271">
        <v>17.69049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272.14999999999998</v>
      </c>
      <c r="D306" s="272">
        <v>274.11666666666662</v>
      </c>
      <c r="E306" s="272">
        <v>269.33333333333326</v>
      </c>
      <c r="F306" s="272">
        <v>266.51666666666665</v>
      </c>
      <c r="G306" s="272">
        <v>261.73333333333329</v>
      </c>
      <c r="H306" s="272">
        <v>276.93333333333322</v>
      </c>
      <c r="I306" s="272">
        <v>281.71666666666664</v>
      </c>
      <c r="J306" s="272">
        <v>284.53333333333319</v>
      </c>
      <c r="K306" s="271">
        <v>278.89999999999998</v>
      </c>
      <c r="L306" s="271">
        <v>271.3</v>
      </c>
      <c r="M306" s="271">
        <v>2.7899600000000002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261.39999999999998</v>
      </c>
      <c r="D307" s="272">
        <v>263.68333333333334</v>
      </c>
      <c r="E307" s="272">
        <v>255.7166666666667</v>
      </c>
      <c r="F307" s="272">
        <v>250.03333333333336</v>
      </c>
      <c r="G307" s="272">
        <v>242.06666666666672</v>
      </c>
      <c r="H307" s="272">
        <v>269.36666666666667</v>
      </c>
      <c r="I307" s="272">
        <v>277.33333333333326</v>
      </c>
      <c r="J307" s="272">
        <v>283.01666666666665</v>
      </c>
      <c r="K307" s="271">
        <v>271.64999999999998</v>
      </c>
      <c r="L307" s="271">
        <v>258</v>
      </c>
      <c r="M307" s="271">
        <v>5.3261799999999999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491.85</v>
      </c>
      <c r="D308" s="272">
        <v>492.64999999999992</v>
      </c>
      <c r="E308" s="272">
        <v>484.34999999999985</v>
      </c>
      <c r="F308" s="272">
        <v>476.84999999999991</v>
      </c>
      <c r="G308" s="272">
        <v>468.54999999999984</v>
      </c>
      <c r="H308" s="272">
        <v>500.14999999999986</v>
      </c>
      <c r="I308" s="272">
        <v>508.44999999999993</v>
      </c>
      <c r="J308" s="272">
        <v>515.94999999999982</v>
      </c>
      <c r="K308" s="271">
        <v>500.95</v>
      </c>
      <c r="L308" s="271">
        <v>485.15</v>
      </c>
      <c r="M308" s="271">
        <v>1.23994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105.2</v>
      </c>
      <c r="D309" s="272">
        <v>105.33333333333333</v>
      </c>
      <c r="E309" s="272">
        <v>103.36666666666666</v>
      </c>
      <c r="F309" s="272">
        <v>101.53333333333333</v>
      </c>
      <c r="G309" s="272">
        <v>99.566666666666663</v>
      </c>
      <c r="H309" s="272">
        <v>107.16666666666666</v>
      </c>
      <c r="I309" s="272">
        <v>109.13333333333333</v>
      </c>
      <c r="J309" s="272">
        <v>110.96666666666665</v>
      </c>
      <c r="K309" s="271">
        <v>107.3</v>
      </c>
      <c r="L309" s="271">
        <v>103.5</v>
      </c>
      <c r="M309" s="271">
        <v>86.675569999999993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74.099999999999994</v>
      </c>
      <c r="D310" s="272">
        <v>74.566666666666663</v>
      </c>
      <c r="E310" s="272">
        <v>73.333333333333329</v>
      </c>
      <c r="F310" s="272">
        <v>72.566666666666663</v>
      </c>
      <c r="G310" s="272">
        <v>71.333333333333329</v>
      </c>
      <c r="H310" s="272">
        <v>75.333333333333329</v>
      </c>
      <c r="I310" s="272">
        <v>76.566666666666677</v>
      </c>
      <c r="J310" s="272">
        <v>77.333333333333329</v>
      </c>
      <c r="K310" s="271">
        <v>75.8</v>
      </c>
      <c r="L310" s="271">
        <v>73.8</v>
      </c>
      <c r="M310" s="271">
        <v>42.833979999999997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517.45000000000005</v>
      </c>
      <c r="D311" s="272">
        <v>520.05000000000007</v>
      </c>
      <c r="E311" s="272">
        <v>513.15000000000009</v>
      </c>
      <c r="F311" s="272">
        <v>508.85</v>
      </c>
      <c r="G311" s="272">
        <v>501.95000000000005</v>
      </c>
      <c r="H311" s="272">
        <v>524.35000000000014</v>
      </c>
      <c r="I311" s="272">
        <v>531.25</v>
      </c>
      <c r="J311" s="272">
        <v>535.55000000000018</v>
      </c>
      <c r="K311" s="271">
        <v>526.95000000000005</v>
      </c>
      <c r="L311" s="271">
        <v>515.75</v>
      </c>
      <c r="M311" s="271">
        <v>11.692360000000001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8735.9</v>
      </c>
      <c r="D312" s="272">
        <v>8750.3000000000011</v>
      </c>
      <c r="E312" s="272">
        <v>8665.6000000000022</v>
      </c>
      <c r="F312" s="272">
        <v>8595.3000000000011</v>
      </c>
      <c r="G312" s="272">
        <v>8510.6000000000022</v>
      </c>
      <c r="H312" s="272">
        <v>8820.6000000000022</v>
      </c>
      <c r="I312" s="272">
        <v>8905.3000000000029</v>
      </c>
      <c r="J312" s="272">
        <v>8975.6000000000022</v>
      </c>
      <c r="K312" s="271">
        <v>8835</v>
      </c>
      <c r="L312" s="271">
        <v>8680</v>
      </c>
      <c r="M312" s="271">
        <v>5.2572099999999997</v>
      </c>
      <c r="N312" s="1"/>
      <c r="O312" s="1"/>
    </row>
    <row r="313" spans="1:15" ht="12.75" customHeight="1">
      <c r="A313" s="30">
        <v>303</v>
      </c>
      <c r="B313" s="281" t="s">
        <v>805</v>
      </c>
      <c r="C313" s="271">
        <v>1916.1</v>
      </c>
      <c r="D313" s="272">
        <v>1921.0333333333335</v>
      </c>
      <c r="E313" s="272">
        <v>1896.0666666666671</v>
      </c>
      <c r="F313" s="272">
        <v>1876.0333333333335</v>
      </c>
      <c r="G313" s="272">
        <v>1851.0666666666671</v>
      </c>
      <c r="H313" s="272">
        <v>1941.0666666666671</v>
      </c>
      <c r="I313" s="272">
        <v>1966.0333333333338</v>
      </c>
      <c r="J313" s="272">
        <v>1986.0666666666671</v>
      </c>
      <c r="K313" s="271">
        <v>1946</v>
      </c>
      <c r="L313" s="271">
        <v>1901</v>
      </c>
      <c r="M313" s="271">
        <v>1.7905899999999999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810.55</v>
      </c>
      <c r="D314" s="272">
        <v>812.36666666666667</v>
      </c>
      <c r="E314" s="272">
        <v>805.23333333333335</v>
      </c>
      <c r="F314" s="272">
        <v>799.91666666666663</v>
      </c>
      <c r="G314" s="272">
        <v>792.7833333333333</v>
      </c>
      <c r="H314" s="272">
        <v>817.68333333333339</v>
      </c>
      <c r="I314" s="272">
        <v>824.81666666666683</v>
      </c>
      <c r="J314" s="272">
        <v>830.13333333333344</v>
      </c>
      <c r="K314" s="271">
        <v>819.5</v>
      </c>
      <c r="L314" s="271">
        <v>807.05</v>
      </c>
      <c r="M314" s="271">
        <v>2.5083099999999998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382</v>
      </c>
      <c r="D315" s="272">
        <v>380.55</v>
      </c>
      <c r="E315" s="272">
        <v>375.55</v>
      </c>
      <c r="F315" s="272">
        <v>369.1</v>
      </c>
      <c r="G315" s="272">
        <v>364.1</v>
      </c>
      <c r="H315" s="272">
        <v>387</v>
      </c>
      <c r="I315" s="272">
        <v>392</v>
      </c>
      <c r="J315" s="272">
        <v>398.45</v>
      </c>
      <c r="K315" s="271">
        <v>385.55</v>
      </c>
      <c r="L315" s="271">
        <v>374.1</v>
      </c>
      <c r="M315" s="271">
        <v>11.462719999999999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314.05</v>
      </c>
      <c r="D316" s="272">
        <v>315.36666666666667</v>
      </c>
      <c r="E316" s="272">
        <v>310.58333333333337</v>
      </c>
      <c r="F316" s="272">
        <v>307.11666666666667</v>
      </c>
      <c r="G316" s="272">
        <v>302.33333333333337</v>
      </c>
      <c r="H316" s="272">
        <v>318.83333333333337</v>
      </c>
      <c r="I316" s="272">
        <v>323.61666666666667</v>
      </c>
      <c r="J316" s="272">
        <v>327.08333333333337</v>
      </c>
      <c r="K316" s="271">
        <v>320.14999999999998</v>
      </c>
      <c r="L316" s="271">
        <v>311.89999999999998</v>
      </c>
      <c r="M316" s="271">
        <v>3.9428299999999998</v>
      </c>
      <c r="N316" s="1"/>
      <c r="O316" s="1"/>
    </row>
    <row r="317" spans="1:15" ht="12.75" customHeight="1">
      <c r="A317" s="30">
        <v>307</v>
      </c>
      <c r="B317" s="281" t="s">
        <v>854</v>
      </c>
      <c r="C317" s="271">
        <v>743</v>
      </c>
      <c r="D317" s="272">
        <v>742.33333333333337</v>
      </c>
      <c r="E317" s="272">
        <v>738.76666666666677</v>
      </c>
      <c r="F317" s="272">
        <v>734.53333333333342</v>
      </c>
      <c r="G317" s="272">
        <v>730.96666666666681</v>
      </c>
      <c r="H317" s="272">
        <v>746.56666666666672</v>
      </c>
      <c r="I317" s="272">
        <v>750.13333333333333</v>
      </c>
      <c r="J317" s="272">
        <v>754.36666666666667</v>
      </c>
      <c r="K317" s="271">
        <v>745.9</v>
      </c>
      <c r="L317" s="271">
        <v>738.1</v>
      </c>
      <c r="M317" s="271">
        <v>0.87163999999999997</v>
      </c>
      <c r="N317" s="1"/>
      <c r="O317" s="1"/>
    </row>
    <row r="318" spans="1:15" ht="12.75" customHeight="1">
      <c r="A318" s="30">
        <v>308</v>
      </c>
      <c r="B318" s="281" t="s">
        <v>855</v>
      </c>
      <c r="C318" s="271">
        <v>787.25</v>
      </c>
      <c r="D318" s="272">
        <v>795.05000000000007</v>
      </c>
      <c r="E318" s="272">
        <v>776.30000000000018</v>
      </c>
      <c r="F318" s="272">
        <v>765.35000000000014</v>
      </c>
      <c r="G318" s="272">
        <v>746.60000000000025</v>
      </c>
      <c r="H318" s="272">
        <v>806.00000000000011</v>
      </c>
      <c r="I318" s="272">
        <v>824.74999999999989</v>
      </c>
      <c r="J318" s="272">
        <v>835.7</v>
      </c>
      <c r="K318" s="271">
        <v>813.8</v>
      </c>
      <c r="L318" s="271">
        <v>784.1</v>
      </c>
      <c r="M318" s="271">
        <v>1.5576700000000001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1407.55</v>
      </c>
      <c r="D319" s="272">
        <v>1413.8500000000001</v>
      </c>
      <c r="E319" s="272">
        <v>1396.7000000000003</v>
      </c>
      <c r="F319" s="272">
        <v>1385.8500000000001</v>
      </c>
      <c r="G319" s="272">
        <v>1368.7000000000003</v>
      </c>
      <c r="H319" s="272">
        <v>1424.7000000000003</v>
      </c>
      <c r="I319" s="272">
        <v>1441.8500000000004</v>
      </c>
      <c r="J319" s="272">
        <v>1452.7000000000003</v>
      </c>
      <c r="K319" s="271">
        <v>1431</v>
      </c>
      <c r="L319" s="271">
        <v>1403</v>
      </c>
      <c r="M319" s="271">
        <v>2.4009200000000002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3301.75</v>
      </c>
      <c r="D320" s="272">
        <v>3324.2666666666664</v>
      </c>
      <c r="E320" s="272">
        <v>3268.7333333333327</v>
      </c>
      <c r="F320" s="272">
        <v>3235.7166666666662</v>
      </c>
      <c r="G320" s="272">
        <v>3180.1833333333325</v>
      </c>
      <c r="H320" s="272">
        <v>3357.2833333333328</v>
      </c>
      <c r="I320" s="272">
        <v>3412.8166666666666</v>
      </c>
      <c r="J320" s="272">
        <v>3445.833333333333</v>
      </c>
      <c r="K320" s="271">
        <v>3379.8</v>
      </c>
      <c r="L320" s="271">
        <v>3291.25</v>
      </c>
      <c r="M320" s="271">
        <v>4.28817</v>
      </c>
      <c r="N320" s="1"/>
      <c r="O320" s="1"/>
    </row>
    <row r="321" spans="1:15" ht="12.75" customHeight="1">
      <c r="A321" s="30">
        <v>311</v>
      </c>
      <c r="B321" s="281" t="s">
        <v>432</v>
      </c>
      <c r="C321" s="271">
        <v>770</v>
      </c>
      <c r="D321" s="272">
        <v>772.75</v>
      </c>
      <c r="E321" s="272">
        <v>764.45</v>
      </c>
      <c r="F321" s="272">
        <v>758.90000000000009</v>
      </c>
      <c r="G321" s="272">
        <v>750.60000000000014</v>
      </c>
      <c r="H321" s="272">
        <v>778.3</v>
      </c>
      <c r="I321" s="272">
        <v>786.59999999999991</v>
      </c>
      <c r="J321" s="272">
        <v>792.14999999999986</v>
      </c>
      <c r="K321" s="271">
        <v>781.05</v>
      </c>
      <c r="L321" s="271">
        <v>767.2</v>
      </c>
      <c r="M321" s="271">
        <v>0.86577999999999999</v>
      </c>
      <c r="N321" s="1"/>
      <c r="O321" s="1"/>
    </row>
    <row r="322" spans="1:15" ht="12.75" customHeight="1">
      <c r="A322" s="30">
        <v>312</v>
      </c>
      <c r="B322" s="281" t="s">
        <v>159</v>
      </c>
      <c r="C322" s="271">
        <v>2192.9499999999998</v>
      </c>
      <c r="D322" s="272">
        <v>2208.65</v>
      </c>
      <c r="E322" s="272">
        <v>2172.3000000000002</v>
      </c>
      <c r="F322" s="272">
        <v>2151.65</v>
      </c>
      <c r="G322" s="272">
        <v>2115.3000000000002</v>
      </c>
      <c r="H322" s="272">
        <v>2229.3000000000002</v>
      </c>
      <c r="I322" s="272">
        <v>2265.6499999999996</v>
      </c>
      <c r="J322" s="272">
        <v>2286.3000000000002</v>
      </c>
      <c r="K322" s="271">
        <v>2245</v>
      </c>
      <c r="L322" s="271">
        <v>2188</v>
      </c>
      <c r="M322" s="271">
        <v>3.6295600000000001</v>
      </c>
      <c r="N322" s="1"/>
      <c r="O322" s="1"/>
    </row>
    <row r="323" spans="1:15" ht="12.75" customHeight="1">
      <c r="A323" s="30">
        <v>313</v>
      </c>
      <c r="B323" s="281" t="s">
        <v>433</v>
      </c>
      <c r="C323" s="271">
        <v>1289.5</v>
      </c>
      <c r="D323" s="272">
        <v>1296.6000000000001</v>
      </c>
      <c r="E323" s="272">
        <v>1277.9000000000003</v>
      </c>
      <c r="F323" s="272">
        <v>1266.3000000000002</v>
      </c>
      <c r="G323" s="272">
        <v>1247.6000000000004</v>
      </c>
      <c r="H323" s="272">
        <v>1308.2000000000003</v>
      </c>
      <c r="I323" s="272">
        <v>1326.9</v>
      </c>
      <c r="J323" s="272">
        <v>1338.5000000000002</v>
      </c>
      <c r="K323" s="271">
        <v>1315.3</v>
      </c>
      <c r="L323" s="271">
        <v>1285</v>
      </c>
      <c r="M323" s="271">
        <v>3.8854000000000002</v>
      </c>
      <c r="N323" s="1"/>
      <c r="O323" s="1"/>
    </row>
    <row r="324" spans="1:15" ht="12.75" customHeight="1">
      <c r="A324" s="30">
        <v>314</v>
      </c>
      <c r="B324" s="281" t="s">
        <v>161</v>
      </c>
      <c r="C324" s="271">
        <v>1051.5</v>
      </c>
      <c r="D324" s="272">
        <v>1049.0833333333333</v>
      </c>
      <c r="E324" s="272">
        <v>1039.7166666666665</v>
      </c>
      <c r="F324" s="272">
        <v>1027.9333333333332</v>
      </c>
      <c r="G324" s="272">
        <v>1018.5666666666664</v>
      </c>
      <c r="H324" s="272">
        <v>1060.8666666666666</v>
      </c>
      <c r="I324" s="272">
        <v>1070.2333333333333</v>
      </c>
      <c r="J324" s="272">
        <v>1082.0166666666667</v>
      </c>
      <c r="K324" s="271">
        <v>1058.45</v>
      </c>
      <c r="L324" s="271">
        <v>1037.3</v>
      </c>
      <c r="M324" s="271">
        <v>10.367279999999999</v>
      </c>
      <c r="N324" s="1"/>
      <c r="O324" s="1"/>
    </row>
    <row r="325" spans="1:15" ht="12.75" customHeight="1">
      <c r="A325" s="30">
        <v>315</v>
      </c>
      <c r="B325" s="281" t="s">
        <v>267</v>
      </c>
      <c r="C325" s="271">
        <v>625.54999999999995</v>
      </c>
      <c r="D325" s="272">
        <v>630.69999999999993</v>
      </c>
      <c r="E325" s="272">
        <v>614.39999999999986</v>
      </c>
      <c r="F325" s="272">
        <v>603.24999999999989</v>
      </c>
      <c r="G325" s="272">
        <v>586.94999999999982</v>
      </c>
      <c r="H325" s="272">
        <v>641.84999999999991</v>
      </c>
      <c r="I325" s="272">
        <v>658.14999999999986</v>
      </c>
      <c r="J325" s="272">
        <v>669.3</v>
      </c>
      <c r="K325" s="271">
        <v>647</v>
      </c>
      <c r="L325" s="271">
        <v>619.54999999999995</v>
      </c>
      <c r="M325" s="271">
        <v>6.2179700000000002</v>
      </c>
      <c r="N325" s="1"/>
      <c r="O325" s="1"/>
    </row>
    <row r="326" spans="1:15" ht="12.75" customHeight="1">
      <c r="A326" s="30">
        <v>316</v>
      </c>
      <c r="B326" s="281" t="s">
        <v>434</v>
      </c>
      <c r="C326" s="271">
        <v>33.6</v>
      </c>
      <c r="D326" s="272">
        <v>33.583333333333336</v>
      </c>
      <c r="E326" s="272">
        <v>33.166666666666671</v>
      </c>
      <c r="F326" s="272">
        <v>32.733333333333334</v>
      </c>
      <c r="G326" s="272">
        <v>32.31666666666667</v>
      </c>
      <c r="H326" s="272">
        <v>34.016666666666673</v>
      </c>
      <c r="I326" s="272">
        <v>34.433333333333344</v>
      </c>
      <c r="J326" s="272">
        <v>34.866666666666674</v>
      </c>
      <c r="K326" s="271">
        <v>34</v>
      </c>
      <c r="L326" s="271">
        <v>33.15</v>
      </c>
      <c r="M326" s="271">
        <v>28.135339999999999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68.55</v>
      </c>
      <c r="D327" s="272">
        <v>69.166666666666671</v>
      </c>
      <c r="E327" s="272">
        <v>67.583333333333343</v>
      </c>
      <c r="F327" s="272">
        <v>66.616666666666674</v>
      </c>
      <c r="G327" s="272">
        <v>65.033333333333346</v>
      </c>
      <c r="H327" s="272">
        <v>70.13333333333334</v>
      </c>
      <c r="I327" s="272">
        <v>71.716666666666683</v>
      </c>
      <c r="J327" s="272">
        <v>72.683333333333337</v>
      </c>
      <c r="K327" s="271">
        <v>70.75</v>
      </c>
      <c r="L327" s="271">
        <v>68.2</v>
      </c>
      <c r="M327" s="271">
        <v>42.150179999999999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568.9</v>
      </c>
      <c r="D328" s="272">
        <v>567.9666666666667</v>
      </c>
      <c r="E328" s="272">
        <v>560.93333333333339</v>
      </c>
      <c r="F328" s="272">
        <v>552.9666666666667</v>
      </c>
      <c r="G328" s="272">
        <v>545.93333333333339</v>
      </c>
      <c r="H328" s="272">
        <v>575.93333333333339</v>
      </c>
      <c r="I328" s="272">
        <v>582.9666666666667</v>
      </c>
      <c r="J328" s="272">
        <v>590.93333333333339</v>
      </c>
      <c r="K328" s="271">
        <v>575</v>
      </c>
      <c r="L328" s="271">
        <v>560</v>
      </c>
      <c r="M328" s="271">
        <v>0.65886999999999996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35.35</v>
      </c>
      <c r="D329" s="272">
        <v>35.266666666666666</v>
      </c>
      <c r="E329" s="272">
        <v>34.633333333333333</v>
      </c>
      <c r="F329" s="272">
        <v>33.916666666666664</v>
      </c>
      <c r="G329" s="272">
        <v>33.283333333333331</v>
      </c>
      <c r="H329" s="272">
        <v>35.983333333333334</v>
      </c>
      <c r="I329" s="272">
        <v>36.61666666666666</v>
      </c>
      <c r="J329" s="272">
        <v>37.333333333333336</v>
      </c>
      <c r="K329" s="271">
        <v>35.9</v>
      </c>
      <c r="L329" s="271">
        <v>34.549999999999997</v>
      </c>
      <c r="M329" s="271">
        <v>190.10292000000001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73.55</v>
      </c>
      <c r="D330" s="272">
        <v>73.95</v>
      </c>
      <c r="E330" s="272">
        <v>72.150000000000006</v>
      </c>
      <c r="F330" s="272">
        <v>70.75</v>
      </c>
      <c r="G330" s="272">
        <v>68.95</v>
      </c>
      <c r="H330" s="272">
        <v>75.350000000000009</v>
      </c>
      <c r="I330" s="272">
        <v>77.149999999999991</v>
      </c>
      <c r="J330" s="272">
        <v>78.550000000000011</v>
      </c>
      <c r="K330" s="271">
        <v>75.75</v>
      </c>
      <c r="L330" s="271">
        <v>72.55</v>
      </c>
      <c r="M330" s="271">
        <v>46.208080000000002</v>
      </c>
      <c r="N330" s="1"/>
      <c r="O330" s="1"/>
    </row>
    <row r="331" spans="1:15" ht="12.75" customHeight="1">
      <c r="A331" s="30">
        <v>321</v>
      </c>
      <c r="B331" s="281" t="s">
        <v>167</v>
      </c>
      <c r="C331" s="271">
        <v>122.05</v>
      </c>
      <c r="D331" s="272">
        <v>122.61666666666666</v>
      </c>
      <c r="E331" s="272">
        <v>120.63333333333333</v>
      </c>
      <c r="F331" s="272">
        <v>119.21666666666667</v>
      </c>
      <c r="G331" s="272">
        <v>117.23333333333333</v>
      </c>
      <c r="H331" s="272">
        <v>124.03333333333332</v>
      </c>
      <c r="I331" s="272">
        <v>126.01666666666664</v>
      </c>
      <c r="J331" s="272">
        <v>127.43333333333331</v>
      </c>
      <c r="K331" s="271">
        <v>124.6</v>
      </c>
      <c r="L331" s="271">
        <v>121.2</v>
      </c>
      <c r="M331" s="271">
        <v>187.71145999999999</v>
      </c>
      <c r="N331" s="1"/>
      <c r="O331" s="1"/>
    </row>
    <row r="332" spans="1:15" ht="12.75" customHeight="1">
      <c r="A332" s="30">
        <v>322</v>
      </c>
      <c r="B332" s="281" t="s">
        <v>439</v>
      </c>
      <c r="C332" s="271">
        <v>261.75</v>
      </c>
      <c r="D332" s="272">
        <v>263.43333333333334</v>
      </c>
      <c r="E332" s="272">
        <v>258.51666666666665</v>
      </c>
      <c r="F332" s="272">
        <v>255.2833333333333</v>
      </c>
      <c r="G332" s="272">
        <v>250.36666666666662</v>
      </c>
      <c r="H332" s="272">
        <v>266.66666666666669</v>
      </c>
      <c r="I332" s="272">
        <v>271.58333333333331</v>
      </c>
      <c r="J332" s="272">
        <v>274.81666666666672</v>
      </c>
      <c r="K332" s="271">
        <v>268.35000000000002</v>
      </c>
      <c r="L332" s="271">
        <v>260.2</v>
      </c>
      <c r="M332" s="271">
        <v>3.5610200000000001</v>
      </c>
      <c r="N332" s="1"/>
      <c r="O332" s="1"/>
    </row>
    <row r="333" spans="1:15" ht="12.75" customHeight="1">
      <c r="A333" s="30">
        <v>323</v>
      </c>
      <c r="B333" s="281" t="s">
        <v>169</v>
      </c>
      <c r="C333" s="271">
        <v>158.9</v>
      </c>
      <c r="D333" s="272">
        <v>159.76666666666668</v>
      </c>
      <c r="E333" s="272">
        <v>157.58333333333337</v>
      </c>
      <c r="F333" s="272">
        <v>156.26666666666668</v>
      </c>
      <c r="G333" s="272">
        <v>154.08333333333337</v>
      </c>
      <c r="H333" s="272">
        <v>161.08333333333337</v>
      </c>
      <c r="I333" s="272">
        <v>163.26666666666671</v>
      </c>
      <c r="J333" s="272">
        <v>164.58333333333337</v>
      </c>
      <c r="K333" s="271">
        <v>161.94999999999999</v>
      </c>
      <c r="L333" s="271">
        <v>158.44999999999999</v>
      </c>
      <c r="M333" s="271">
        <v>128.89454000000001</v>
      </c>
      <c r="N333" s="1"/>
      <c r="O333" s="1"/>
    </row>
    <row r="334" spans="1:15" ht="12.75" customHeight="1">
      <c r="A334" s="30">
        <v>324</v>
      </c>
      <c r="B334" s="281" t="s">
        <v>440</v>
      </c>
      <c r="C334" s="271">
        <v>714.45</v>
      </c>
      <c r="D334" s="272">
        <v>717.81666666666661</v>
      </c>
      <c r="E334" s="272">
        <v>706.63333333333321</v>
      </c>
      <c r="F334" s="272">
        <v>698.81666666666661</v>
      </c>
      <c r="G334" s="272">
        <v>687.63333333333321</v>
      </c>
      <c r="H334" s="272">
        <v>725.63333333333321</v>
      </c>
      <c r="I334" s="272">
        <v>736.81666666666661</v>
      </c>
      <c r="J334" s="272">
        <v>744.63333333333321</v>
      </c>
      <c r="K334" s="271">
        <v>729</v>
      </c>
      <c r="L334" s="271">
        <v>710</v>
      </c>
      <c r="M334" s="271">
        <v>0.91134999999999999</v>
      </c>
      <c r="N334" s="1"/>
      <c r="O334" s="1"/>
    </row>
    <row r="335" spans="1:15" ht="12.75" customHeight="1">
      <c r="A335" s="30">
        <v>325</v>
      </c>
      <c r="B335" s="281" t="s">
        <v>163</v>
      </c>
      <c r="C335" s="271">
        <v>79.599999999999994</v>
      </c>
      <c r="D335" s="272">
        <v>79.933333333333337</v>
      </c>
      <c r="E335" s="272">
        <v>78.966666666666669</v>
      </c>
      <c r="F335" s="272">
        <v>78.333333333333329</v>
      </c>
      <c r="G335" s="272">
        <v>77.36666666666666</v>
      </c>
      <c r="H335" s="272">
        <v>80.566666666666677</v>
      </c>
      <c r="I335" s="272">
        <v>81.533333333333346</v>
      </c>
      <c r="J335" s="272">
        <v>82.166666666666686</v>
      </c>
      <c r="K335" s="271">
        <v>80.900000000000006</v>
      </c>
      <c r="L335" s="271">
        <v>79.3</v>
      </c>
      <c r="M335" s="271">
        <v>71.189049999999995</v>
      </c>
      <c r="N335" s="1"/>
      <c r="O335" s="1"/>
    </row>
    <row r="336" spans="1:15" ht="12.75" customHeight="1">
      <c r="A336" s="30">
        <v>326</v>
      </c>
      <c r="B336" s="281" t="s">
        <v>165</v>
      </c>
      <c r="C336" s="271">
        <v>4217.55</v>
      </c>
      <c r="D336" s="272">
        <v>4234.5</v>
      </c>
      <c r="E336" s="272">
        <v>4184.05</v>
      </c>
      <c r="F336" s="272">
        <v>4150.55</v>
      </c>
      <c r="G336" s="272">
        <v>4100.1000000000004</v>
      </c>
      <c r="H336" s="272">
        <v>4268</v>
      </c>
      <c r="I336" s="272">
        <v>4318.4500000000007</v>
      </c>
      <c r="J336" s="272">
        <v>4351.95</v>
      </c>
      <c r="K336" s="271">
        <v>4284.95</v>
      </c>
      <c r="L336" s="271">
        <v>4201</v>
      </c>
      <c r="M336" s="271">
        <v>0.77514000000000005</v>
      </c>
      <c r="N336" s="1"/>
      <c r="O336" s="1"/>
    </row>
    <row r="337" spans="1:15" ht="12.75" customHeight="1">
      <c r="A337" s="30">
        <v>327</v>
      </c>
      <c r="B337" s="281" t="s">
        <v>806</v>
      </c>
      <c r="C337" s="271">
        <v>644.35</v>
      </c>
      <c r="D337" s="272">
        <v>648.36666666666667</v>
      </c>
      <c r="E337" s="272">
        <v>632.98333333333335</v>
      </c>
      <c r="F337" s="272">
        <v>621.61666666666667</v>
      </c>
      <c r="G337" s="272">
        <v>606.23333333333335</v>
      </c>
      <c r="H337" s="272">
        <v>659.73333333333335</v>
      </c>
      <c r="I337" s="272">
        <v>675.11666666666679</v>
      </c>
      <c r="J337" s="272">
        <v>686.48333333333335</v>
      </c>
      <c r="K337" s="271">
        <v>663.75</v>
      </c>
      <c r="L337" s="271">
        <v>637</v>
      </c>
      <c r="M337" s="271">
        <v>4.4584900000000003</v>
      </c>
      <c r="N337" s="1"/>
      <c r="O337" s="1"/>
    </row>
    <row r="338" spans="1:15" ht="12.75" customHeight="1">
      <c r="A338" s="30">
        <v>328</v>
      </c>
      <c r="B338" s="281" t="s">
        <v>166</v>
      </c>
      <c r="C338" s="271">
        <v>19526.650000000001</v>
      </c>
      <c r="D338" s="272">
        <v>19592.233333333334</v>
      </c>
      <c r="E338" s="272">
        <v>19398.466666666667</v>
      </c>
      <c r="F338" s="272">
        <v>19270.283333333333</v>
      </c>
      <c r="G338" s="272">
        <v>19076.516666666666</v>
      </c>
      <c r="H338" s="272">
        <v>19720.416666666668</v>
      </c>
      <c r="I338" s="272">
        <v>19914.183333333338</v>
      </c>
      <c r="J338" s="272">
        <v>20042.366666666669</v>
      </c>
      <c r="K338" s="271">
        <v>19786</v>
      </c>
      <c r="L338" s="271">
        <v>19464.05</v>
      </c>
      <c r="M338" s="271">
        <v>0.25908999999999999</v>
      </c>
      <c r="N338" s="1"/>
      <c r="O338" s="1"/>
    </row>
    <row r="339" spans="1:15" ht="12.75" customHeight="1">
      <c r="A339" s="30">
        <v>329</v>
      </c>
      <c r="B339" s="281" t="s">
        <v>441</v>
      </c>
      <c r="C339" s="271">
        <v>74.05</v>
      </c>
      <c r="D339" s="272">
        <v>74.533333333333331</v>
      </c>
      <c r="E339" s="272">
        <v>72.766666666666666</v>
      </c>
      <c r="F339" s="272">
        <v>71.483333333333334</v>
      </c>
      <c r="G339" s="272">
        <v>69.716666666666669</v>
      </c>
      <c r="H339" s="272">
        <v>75.816666666666663</v>
      </c>
      <c r="I339" s="272">
        <v>77.583333333333314</v>
      </c>
      <c r="J339" s="272">
        <v>78.86666666666666</v>
      </c>
      <c r="K339" s="271">
        <v>76.3</v>
      </c>
      <c r="L339" s="271">
        <v>73.25</v>
      </c>
      <c r="M339" s="271">
        <v>18.245290000000001</v>
      </c>
      <c r="N339" s="1"/>
      <c r="O339" s="1"/>
    </row>
    <row r="340" spans="1:15" ht="12.75" customHeight="1">
      <c r="A340" s="30">
        <v>330</v>
      </c>
      <c r="B340" s="281" t="s">
        <v>162</v>
      </c>
      <c r="C340" s="271">
        <v>303.25</v>
      </c>
      <c r="D340" s="272">
        <v>306.68333333333334</v>
      </c>
      <c r="E340" s="272">
        <v>297.86666666666667</v>
      </c>
      <c r="F340" s="272">
        <v>292.48333333333335</v>
      </c>
      <c r="G340" s="272">
        <v>283.66666666666669</v>
      </c>
      <c r="H340" s="272">
        <v>312.06666666666666</v>
      </c>
      <c r="I340" s="272">
        <v>320.88333333333338</v>
      </c>
      <c r="J340" s="272">
        <v>326.26666666666665</v>
      </c>
      <c r="K340" s="271">
        <v>315.5</v>
      </c>
      <c r="L340" s="271">
        <v>301.3</v>
      </c>
      <c r="M340" s="271">
        <v>12.411670000000001</v>
      </c>
      <c r="N340" s="1"/>
      <c r="O340" s="1"/>
    </row>
    <row r="341" spans="1:15" ht="12.75" customHeight="1">
      <c r="A341" s="30">
        <v>331</v>
      </c>
      <c r="B341" s="281" t="s">
        <v>856</v>
      </c>
      <c r="C341" s="271">
        <v>351.35</v>
      </c>
      <c r="D341" s="272">
        <v>348.65000000000003</v>
      </c>
      <c r="E341" s="272">
        <v>343.50000000000006</v>
      </c>
      <c r="F341" s="272">
        <v>335.65000000000003</v>
      </c>
      <c r="G341" s="272">
        <v>330.50000000000006</v>
      </c>
      <c r="H341" s="272">
        <v>356.50000000000006</v>
      </c>
      <c r="I341" s="272">
        <v>361.65000000000003</v>
      </c>
      <c r="J341" s="272">
        <v>369.50000000000006</v>
      </c>
      <c r="K341" s="271">
        <v>353.8</v>
      </c>
      <c r="L341" s="271">
        <v>340.8</v>
      </c>
      <c r="M341" s="271">
        <v>6.0237600000000002</v>
      </c>
      <c r="N341" s="1"/>
      <c r="O341" s="1"/>
    </row>
    <row r="342" spans="1:15" ht="12.75" customHeight="1">
      <c r="A342" s="30">
        <v>332</v>
      </c>
      <c r="B342" s="281" t="s">
        <v>268</v>
      </c>
      <c r="C342" s="271">
        <v>972.85</v>
      </c>
      <c r="D342" s="272">
        <v>972.83333333333337</v>
      </c>
      <c r="E342" s="272">
        <v>957.06666666666672</v>
      </c>
      <c r="F342" s="272">
        <v>941.2833333333333</v>
      </c>
      <c r="G342" s="272">
        <v>925.51666666666665</v>
      </c>
      <c r="H342" s="272">
        <v>988.61666666666679</v>
      </c>
      <c r="I342" s="272">
        <v>1004.3833333333334</v>
      </c>
      <c r="J342" s="272">
        <v>1020.1666666666669</v>
      </c>
      <c r="K342" s="271">
        <v>988.6</v>
      </c>
      <c r="L342" s="271">
        <v>957.05</v>
      </c>
      <c r="M342" s="271">
        <v>10.05532</v>
      </c>
      <c r="N342" s="1"/>
      <c r="O342" s="1"/>
    </row>
    <row r="343" spans="1:15" ht="12.75" customHeight="1">
      <c r="A343" s="30">
        <v>333</v>
      </c>
      <c r="B343" s="281" t="s">
        <v>170</v>
      </c>
      <c r="C343" s="271">
        <v>136.55000000000001</v>
      </c>
      <c r="D343" s="272">
        <v>136.95000000000002</v>
      </c>
      <c r="E343" s="272">
        <v>135.75000000000003</v>
      </c>
      <c r="F343" s="272">
        <v>134.95000000000002</v>
      </c>
      <c r="G343" s="272">
        <v>133.75000000000003</v>
      </c>
      <c r="H343" s="272">
        <v>137.75000000000003</v>
      </c>
      <c r="I343" s="272">
        <v>138.95000000000002</v>
      </c>
      <c r="J343" s="272">
        <v>139.75000000000003</v>
      </c>
      <c r="K343" s="271">
        <v>138.15</v>
      </c>
      <c r="L343" s="271">
        <v>136.15</v>
      </c>
      <c r="M343" s="271">
        <v>146.20591999999999</v>
      </c>
      <c r="N343" s="1"/>
      <c r="O343" s="1"/>
    </row>
    <row r="344" spans="1:15" ht="12.75" customHeight="1">
      <c r="A344" s="30">
        <v>334</v>
      </c>
      <c r="B344" s="281" t="s">
        <v>269</v>
      </c>
      <c r="C344" s="271">
        <v>191.15</v>
      </c>
      <c r="D344" s="272">
        <v>191.80000000000004</v>
      </c>
      <c r="E344" s="272">
        <v>189.65000000000009</v>
      </c>
      <c r="F344" s="272">
        <v>188.15000000000006</v>
      </c>
      <c r="G344" s="272">
        <v>186.00000000000011</v>
      </c>
      <c r="H344" s="272">
        <v>193.30000000000007</v>
      </c>
      <c r="I344" s="272">
        <v>195.45</v>
      </c>
      <c r="J344" s="272">
        <v>196.95000000000005</v>
      </c>
      <c r="K344" s="271">
        <v>193.95</v>
      </c>
      <c r="L344" s="271">
        <v>190.3</v>
      </c>
      <c r="M344" s="271">
        <v>12.598660000000001</v>
      </c>
      <c r="N344" s="1"/>
      <c r="O344" s="1"/>
    </row>
    <row r="345" spans="1:15" ht="12.75" customHeight="1">
      <c r="A345" s="30">
        <v>335</v>
      </c>
      <c r="B345" s="281" t="s">
        <v>837</v>
      </c>
      <c r="C345" s="271">
        <v>768.7</v>
      </c>
      <c r="D345" s="272">
        <v>771.81666666666661</v>
      </c>
      <c r="E345" s="272">
        <v>762.63333333333321</v>
      </c>
      <c r="F345" s="272">
        <v>756.56666666666661</v>
      </c>
      <c r="G345" s="272">
        <v>747.38333333333321</v>
      </c>
      <c r="H345" s="272">
        <v>777.88333333333321</v>
      </c>
      <c r="I345" s="272">
        <v>787.06666666666661</v>
      </c>
      <c r="J345" s="272">
        <v>793.13333333333321</v>
      </c>
      <c r="K345" s="271">
        <v>781</v>
      </c>
      <c r="L345" s="271">
        <v>765.75</v>
      </c>
      <c r="M345" s="271">
        <v>8.2057699999999993</v>
      </c>
      <c r="N345" s="1"/>
      <c r="O345" s="1"/>
    </row>
    <row r="346" spans="1:15" ht="12.75" customHeight="1">
      <c r="A346" s="30">
        <v>336</v>
      </c>
      <c r="B346" s="281" t="s">
        <v>442</v>
      </c>
      <c r="C346" s="271">
        <v>3221.8</v>
      </c>
      <c r="D346" s="272">
        <v>3233.2666666666664</v>
      </c>
      <c r="E346" s="272">
        <v>3204.5333333333328</v>
      </c>
      <c r="F346" s="272">
        <v>3187.2666666666664</v>
      </c>
      <c r="G346" s="272">
        <v>3158.5333333333328</v>
      </c>
      <c r="H346" s="272">
        <v>3250.5333333333328</v>
      </c>
      <c r="I346" s="272">
        <v>3279.2666666666664</v>
      </c>
      <c r="J346" s="272">
        <v>3296.5333333333328</v>
      </c>
      <c r="K346" s="271">
        <v>3262</v>
      </c>
      <c r="L346" s="271">
        <v>3216</v>
      </c>
      <c r="M346" s="271">
        <v>0.40799999999999997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262.55</v>
      </c>
      <c r="D347" s="272">
        <v>263.31666666666666</v>
      </c>
      <c r="E347" s="272">
        <v>259.13333333333333</v>
      </c>
      <c r="F347" s="272">
        <v>255.71666666666664</v>
      </c>
      <c r="G347" s="272">
        <v>251.5333333333333</v>
      </c>
      <c r="H347" s="272">
        <v>266.73333333333335</v>
      </c>
      <c r="I347" s="272">
        <v>270.91666666666663</v>
      </c>
      <c r="J347" s="272">
        <v>274.33333333333337</v>
      </c>
      <c r="K347" s="271">
        <v>267.5</v>
      </c>
      <c r="L347" s="271">
        <v>259.89999999999998</v>
      </c>
      <c r="M347" s="271">
        <v>1.4924200000000001</v>
      </c>
      <c r="N347" s="1"/>
      <c r="O347" s="1"/>
    </row>
    <row r="348" spans="1:15" ht="12.75" customHeight="1">
      <c r="A348" s="30">
        <v>338</v>
      </c>
      <c r="B348" s="281" t="s">
        <v>838</v>
      </c>
      <c r="C348" s="271">
        <v>505.75</v>
      </c>
      <c r="D348" s="272">
        <v>518.73333333333335</v>
      </c>
      <c r="E348" s="272">
        <v>483.4666666666667</v>
      </c>
      <c r="F348" s="272">
        <v>461.18333333333334</v>
      </c>
      <c r="G348" s="272">
        <v>425.91666666666669</v>
      </c>
      <c r="H348" s="272">
        <v>541.01666666666665</v>
      </c>
      <c r="I348" s="272">
        <v>576.2833333333333</v>
      </c>
      <c r="J348" s="272">
        <v>598.56666666666672</v>
      </c>
      <c r="K348" s="271">
        <v>554</v>
      </c>
      <c r="L348" s="271">
        <v>496.45</v>
      </c>
      <c r="M348" s="271">
        <v>30.556380000000001</v>
      </c>
      <c r="N348" s="1"/>
      <c r="O348" s="1"/>
    </row>
    <row r="349" spans="1:15" ht="12.75" customHeight="1">
      <c r="A349" s="30">
        <v>339</v>
      </c>
      <c r="B349" s="281" t="s">
        <v>823</v>
      </c>
      <c r="C349" s="271">
        <v>124.35</v>
      </c>
      <c r="D349" s="272">
        <v>125.08333333333333</v>
      </c>
      <c r="E349" s="272">
        <v>122.76666666666665</v>
      </c>
      <c r="F349" s="272">
        <v>121.18333333333332</v>
      </c>
      <c r="G349" s="272">
        <v>118.86666666666665</v>
      </c>
      <c r="H349" s="272">
        <v>126.66666666666666</v>
      </c>
      <c r="I349" s="272">
        <v>128.98333333333335</v>
      </c>
      <c r="J349" s="272">
        <v>130.56666666666666</v>
      </c>
      <c r="K349" s="271">
        <v>127.4</v>
      </c>
      <c r="L349" s="271">
        <v>123.5</v>
      </c>
      <c r="M349" s="271">
        <v>7.9269699999999998</v>
      </c>
      <c r="N349" s="1"/>
      <c r="O349" s="1"/>
    </row>
    <row r="350" spans="1:15" ht="12.75" customHeight="1">
      <c r="A350" s="30">
        <v>340</v>
      </c>
      <c r="B350" s="281" t="s">
        <v>177</v>
      </c>
      <c r="C350" s="271">
        <v>3399.1</v>
      </c>
      <c r="D350" s="272">
        <v>3408.6833333333329</v>
      </c>
      <c r="E350" s="272">
        <v>3380.3666666666659</v>
      </c>
      <c r="F350" s="272">
        <v>3361.6333333333328</v>
      </c>
      <c r="G350" s="272">
        <v>3333.3166666666657</v>
      </c>
      <c r="H350" s="272">
        <v>3427.4166666666661</v>
      </c>
      <c r="I350" s="272">
        <v>3455.7333333333327</v>
      </c>
      <c r="J350" s="272">
        <v>3474.4666666666662</v>
      </c>
      <c r="K350" s="271">
        <v>3437</v>
      </c>
      <c r="L350" s="271">
        <v>3389.95</v>
      </c>
      <c r="M350" s="271">
        <v>1.6878299999999999</v>
      </c>
      <c r="N350" s="1"/>
      <c r="O350" s="1"/>
    </row>
    <row r="351" spans="1:15" ht="12.75" customHeight="1">
      <c r="A351" s="30">
        <v>341</v>
      </c>
      <c r="B351" s="281" t="s">
        <v>445</v>
      </c>
      <c r="C351" s="271">
        <v>359.35</v>
      </c>
      <c r="D351" s="272">
        <v>363.11666666666662</v>
      </c>
      <c r="E351" s="272">
        <v>354.03333333333325</v>
      </c>
      <c r="F351" s="272">
        <v>348.71666666666664</v>
      </c>
      <c r="G351" s="272">
        <v>339.63333333333327</v>
      </c>
      <c r="H351" s="272">
        <v>368.43333333333322</v>
      </c>
      <c r="I351" s="272">
        <v>377.51666666666659</v>
      </c>
      <c r="J351" s="272">
        <v>382.8333333333332</v>
      </c>
      <c r="K351" s="271">
        <v>372.2</v>
      </c>
      <c r="L351" s="271">
        <v>357.8</v>
      </c>
      <c r="M351" s="271">
        <v>2.5577399999999999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260</v>
      </c>
      <c r="D352" s="272">
        <v>259.03333333333336</v>
      </c>
      <c r="E352" s="272">
        <v>256.56666666666672</v>
      </c>
      <c r="F352" s="272">
        <v>253.13333333333335</v>
      </c>
      <c r="G352" s="272">
        <v>250.66666666666671</v>
      </c>
      <c r="H352" s="272">
        <v>262.4666666666667</v>
      </c>
      <c r="I352" s="272">
        <v>264.93333333333328</v>
      </c>
      <c r="J352" s="272">
        <v>268.36666666666673</v>
      </c>
      <c r="K352" s="271">
        <v>261.5</v>
      </c>
      <c r="L352" s="271">
        <v>255.6</v>
      </c>
      <c r="M352" s="271">
        <v>3.8277899999999998</v>
      </c>
      <c r="N352" s="1"/>
      <c r="O352" s="1"/>
    </row>
    <row r="353" spans="1:15" ht="12.75" customHeight="1">
      <c r="A353" s="30">
        <v>343</v>
      </c>
      <c r="B353" s="281" t="s">
        <v>181</v>
      </c>
      <c r="C353" s="271">
        <v>1841.25</v>
      </c>
      <c r="D353" s="272">
        <v>1840.6333333333332</v>
      </c>
      <c r="E353" s="272">
        <v>1824.6166666666663</v>
      </c>
      <c r="F353" s="272">
        <v>1807.9833333333331</v>
      </c>
      <c r="G353" s="272">
        <v>1791.9666666666662</v>
      </c>
      <c r="H353" s="272">
        <v>1857.2666666666664</v>
      </c>
      <c r="I353" s="272">
        <v>1873.2833333333333</v>
      </c>
      <c r="J353" s="272">
        <v>1889.9166666666665</v>
      </c>
      <c r="K353" s="271">
        <v>1856.65</v>
      </c>
      <c r="L353" s="271">
        <v>1824</v>
      </c>
      <c r="M353" s="271">
        <v>9.1892099999999992</v>
      </c>
      <c r="N353" s="1"/>
      <c r="O353" s="1"/>
    </row>
    <row r="354" spans="1:15" ht="12.75" customHeight="1">
      <c r="A354" s="30">
        <v>344</v>
      </c>
      <c r="B354" s="281" t="s">
        <v>171</v>
      </c>
      <c r="C354" s="271">
        <v>49678.1</v>
      </c>
      <c r="D354" s="272">
        <v>49808.200000000004</v>
      </c>
      <c r="E354" s="272">
        <v>49369.900000000009</v>
      </c>
      <c r="F354" s="272">
        <v>49061.700000000004</v>
      </c>
      <c r="G354" s="272">
        <v>48623.400000000009</v>
      </c>
      <c r="H354" s="272">
        <v>50116.400000000009</v>
      </c>
      <c r="I354" s="272">
        <v>50554.700000000012</v>
      </c>
      <c r="J354" s="272">
        <v>50862.900000000009</v>
      </c>
      <c r="K354" s="271">
        <v>50246.5</v>
      </c>
      <c r="L354" s="271">
        <v>49500</v>
      </c>
      <c r="M354" s="271">
        <v>0.15525</v>
      </c>
      <c r="N354" s="1"/>
      <c r="O354" s="1"/>
    </row>
    <row r="355" spans="1:15" ht="12.75" customHeight="1">
      <c r="A355" s="30">
        <v>345</v>
      </c>
      <c r="B355" s="281" t="s">
        <v>447</v>
      </c>
      <c r="C355" s="271">
        <v>3542.2</v>
      </c>
      <c r="D355" s="272">
        <v>3578.5833333333335</v>
      </c>
      <c r="E355" s="272">
        <v>3483.666666666667</v>
      </c>
      <c r="F355" s="272">
        <v>3425.1333333333337</v>
      </c>
      <c r="G355" s="272">
        <v>3330.2166666666672</v>
      </c>
      <c r="H355" s="272">
        <v>3637.1166666666668</v>
      </c>
      <c r="I355" s="272">
        <v>3732.0333333333338</v>
      </c>
      <c r="J355" s="272">
        <v>3790.5666666666666</v>
      </c>
      <c r="K355" s="271">
        <v>3673.5</v>
      </c>
      <c r="L355" s="271">
        <v>3520.05</v>
      </c>
      <c r="M355" s="271">
        <v>2.24519</v>
      </c>
      <c r="N355" s="1"/>
      <c r="O355" s="1"/>
    </row>
    <row r="356" spans="1:15" ht="12.75" customHeight="1">
      <c r="A356" s="30">
        <v>346</v>
      </c>
      <c r="B356" s="281" t="s">
        <v>173</v>
      </c>
      <c r="C356" s="271">
        <v>215</v>
      </c>
      <c r="D356" s="272">
        <v>215.65</v>
      </c>
      <c r="E356" s="272">
        <v>213.95000000000002</v>
      </c>
      <c r="F356" s="272">
        <v>212.9</v>
      </c>
      <c r="G356" s="272">
        <v>211.20000000000002</v>
      </c>
      <c r="H356" s="272">
        <v>216.70000000000002</v>
      </c>
      <c r="I356" s="272">
        <v>218.4</v>
      </c>
      <c r="J356" s="272">
        <v>219.45000000000002</v>
      </c>
      <c r="K356" s="271">
        <v>217.35</v>
      </c>
      <c r="L356" s="271">
        <v>214.6</v>
      </c>
      <c r="M356" s="271">
        <v>6.8608399999999996</v>
      </c>
      <c r="N356" s="1"/>
      <c r="O356" s="1"/>
    </row>
    <row r="357" spans="1:15" ht="12.75" customHeight="1">
      <c r="A357" s="30">
        <v>347</v>
      </c>
      <c r="B357" s="281" t="s">
        <v>175</v>
      </c>
      <c r="C357" s="271">
        <v>4153.2</v>
      </c>
      <c r="D357" s="272">
        <v>4163.0666666666666</v>
      </c>
      <c r="E357" s="272">
        <v>4140.1333333333332</v>
      </c>
      <c r="F357" s="272">
        <v>4127.0666666666666</v>
      </c>
      <c r="G357" s="272">
        <v>4104.1333333333332</v>
      </c>
      <c r="H357" s="272">
        <v>4176.1333333333332</v>
      </c>
      <c r="I357" s="272">
        <v>4199.0666666666657</v>
      </c>
      <c r="J357" s="272">
        <v>4212.1333333333332</v>
      </c>
      <c r="K357" s="271">
        <v>4186</v>
      </c>
      <c r="L357" s="271">
        <v>4150</v>
      </c>
      <c r="M357" s="271">
        <v>7.0019999999999999E-2</v>
      </c>
      <c r="N357" s="1"/>
      <c r="O357" s="1"/>
    </row>
    <row r="358" spans="1:15" ht="12.75" customHeight="1">
      <c r="A358" s="30">
        <v>348</v>
      </c>
      <c r="B358" s="281" t="s">
        <v>449</v>
      </c>
      <c r="C358" s="271">
        <v>1422.55</v>
      </c>
      <c r="D358" s="272">
        <v>1410.1166666666668</v>
      </c>
      <c r="E358" s="272">
        <v>1374.2833333333335</v>
      </c>
      <c r="F358" s="272">
        <v>1326.0166666666667</v>
      </c>
      <c r="G358" s="272">
        <v>1290.1833333333334</v>
      </c>
      <c r="H358" s="272">
        <v>1458.3833333333337</v>
      </c>
      <c r="I358" s="272">
        <v>1494.2166666666667</v>
      </c>
      <c r="J358" s="272">
        <v>1542.4833333333338</v>
      </c>
      <c r="K358" s="271">
        <v>1445.95</v>
      </c>
      <c r="L358" s="271">
        <v>1361.85</v>
      </c>
      <c r="M358" s="271">
        <v>7.1116999999999999</v>
      </c>
      <c r="N358" s="1"/>
      <c r="O358" s="1"/>
    </row>
    <row r="359" spans="1:15" ht="12.75" customHeight="1">
      <c r="A359" s="30">
        <v>349</v>
      </c>
      <c r="B359" s="281" t="s">
        <v>176</v>
      </c>
      <c r="C359" s="271">
        <v>2663.25</v>
      </c>
      <c r="D359" s="272">
        <v>2671.4666666666667</v>
      </c>
      <c r="E359" s="272">
        <v>2646.9333333333334</v>
      </c>
      <c r="F359" s="272">
        <v>2630.6166666666668</v>
      </c>
      <c r="G359" s="272">
        <v>2606.0833333333335</v>
      </c>
      <c r="H359" s="272">
        <v>2687.7833333333333</v>
      </c>
      <c r="I359" s="272">
        <v>2712.3166666666671</v>
      </c>
      <c r="J359" s="272">
        <v>2728.6333333333332</v>
      </c>
      <c r="K359" s="271">
        <v>2696</v>
      </c>
      <c r="L359" s="271">
        <v>2655.15</v>
      </c>
      <c r="M359" s="271">
        <v>4.1347899999999997</v>
      </c>
      <c r="N359" s="1"/>
      <c r="O359" s="1"/>
    </row>
    <row r="360" spans="1:15" ht="12.75" customHeight="1">
      <c r="A360" s="30">
        <v>350</v>
      </c>
      <c r="B360" s="281" t="s">
        <v>172</v>
      </c>
      <c r="C360" s="271">
        <v>2031.8</v>
      </c>
      <c r="D360" s="272">
        <v>2021.6000000000001</v>
      </c>
      <c r="E360" s="272">
        <v>1991.2000000000003</v>
      </c>
      <c r="F360" s="272">
        <v>1950.6000000000001</v>
      </c>
      <c r="G360" s="272">
        <v>1920.2000000000003</v>
      </c>
      <c r="H360" s="272">
        <v>2062.2000000000003</v>
      </c>
      <c r="I360" s="272">
        <v>2092.6000000000004</v>
      </c>
      <c r="J360" s="272">
        <v>2133.2000000000003</v>
      </c>
      <c r="K360" s="271">
        <v>2052</v>
      </c>
      <c r="L360" s="271">
        <v>1981</v>
      </c>
      <c r="M360" s="271">
        <v>20.449649999999998</v>
      </c>
      <c r="N360" s="1"/>
      <c r="O360" s="1"/>
    </row>
    <row r="361" spans="1:15" ht="12.75" customHeight="1">
      <c r="A361" s="30">
        <v>351</v>
      </c>
      <c r="B361" s="281" t="s">
        <v>450</v>
      </c>
      <c r="C361" s="271">
        <v>740.1</v>
      </c>
      <c r="D361" s="272">
        <v>741.81666666666672</v>
      </c>
      <c r="E361" s="272">
        <v>736.43333333333339</v>
      </c>
      <c r="F361" s="272">
        <v>732.76666666666665</v>
      </c>
      <c r="G361" s="272">
        <v>727.38333333333333</v>
      </c>
      <c r="H361" s="272">
        <v>745.48333333333346</v>
      </c>
      <c r="I361" s="272">
        <v>750.8666666666669</v>
      </c>
      <c r="J361" s="272">
        <v>754.53333333333353</v>
      </c>
      <c r="K361" s="271">
        <v>747.2</v>
      </c>
      <c r="L361" s="271">
        <v>738.15</v>
      </c>
      <c r="M361" s="271">
        <v>0.21414</v>
      </c>
      <c r="N361" s="1"/>
      <c r="O361" s="1"/>
    </row>
    <row r="362" spans="1:15" ht="12.75" customHeight="1">
      <c r="A362" s="30">
        <v>352</v>
      </c>
      <c r="B362" s="281" t="s">
        <v>270</v>
      </c>
      <c r="C362" s="271">
        <v>2402.75</v>
      </c>
      <c r="D362" s="272">
        <v>2416.25</v>
      </c>
      <c r="E362" s="272">
        <v>2379.5</v>
      </c>
      <c r="F362" s="272">
        <v>2356.25</v>
      </c>
      <c r="G362" s="272">
        <v>2319.5</v>
      </c>
      <c r="H362" s="272">
        <v>2439.5</v>
      </c>
      <c r="I362" s="272">
        <v>2476.25</v>
      </c>
      <c r="J362" s="272">
        <v>2499.5</v>
      </c>
      <c r="K362" s="271">
        <v>2453</v>
      </c>
      <c r="L362" s="271">
        <v>2393</v>
      </c>
      <c r="M362" s="271">
        <v>4.8014799999999997</v>
      </c>
      <c r="N362" s="1"/>
      <c r="O362" s="1"/>
    </row>
    <row r="363" spans="1:15" ht="12.75" customHeight="1">
      <c r="A363" s="30">
        <v>353</v>
      </c>
      <c r="B363" s="281" t="s">
        <v>451</v>
      </c>
      <c r="C363" s="271">
        <v>2166.5500000000002</v>
      </c>
      <c r="D363" s="272">
        <v>2176.5166666666669</v>
      </c>
      <c r="E363" s="272">
        <v>2150.0333333333338</v>
      </c>
      <c r="F363" s="272">
        <v>2133.5166666666669</v>
      </c>
      <c r="G363" s="272">
        <v>2107.0333333333338</v>
      </c>
      <c r="H363" s="272">
        <v>2193.0333333333338</v>
      </c>
      <c r="I363" s="272">
        <v>2219.5166666666664</v>
      </c>
      <c r="J363" s="272">
        <v>2236.0333333333338</v>
      </c>
      <c r="K363" s="271">
        <v>2203</v>
      </c>
      <c r="L363" s="271">
        <v>2160</v>
      </c>
      <c r="M363" s="271">
        <v>1.51911</v>
      </c>
      <c r="N363" s="1"/>
      <c r="O363" s="1"/>
    </row>
    <row r="364" spans="1:15" ht="12.75" customHeight="1">
      <c r="A364" s="30">
        <v>354</v>
      </c>
      <c r="B364" s="281" t="s">
        <v>807</v>
      </c>
      <c r="C364" s="271">
        <v>287.25</v>
      </c>
      <c r="D364" s="272">
        <v>289.36666666666667</v>
      </c>
      <c r="E364" s="272">
        <v>284.03333333333336</v>
      </c>
      <c r="F364" s="272">
        <v>280.81666666666666</v>
      </c>
      <c r="G364" s="272">
        <v>275.48333333333335</v>
      </c>
      <c r="H364" s="272">
        <v>292.58333333333337</v>
      </c>
      <c r="I364" s="272">
        <v>297.91666666666663</v>
      </c>
      <c r="J364" s="272">
        <v>301.13333333333338</v>
      </c>
      <c r="K364" s="271">
        <v>294.7</v>
      </c>
      <c r="L364" s="271">
        <v>286.14999999999998</v>
      </c>
      <c r="M364" s="271">
        <v>25.03051</v>
      </c>
      <c r="N364" s="1"/>
      <c r="O364" s="1"/>
    </row>
    <row r="365" spans="1:15" ht="12.75" customHeight="1">
      <c r="A365" s="30">
        <v>355</v>
      </c>
      <c r="B365" s="281" t="s">
        <v>174</v>
      </c>
      <c r="C365" s="271">
        <v>120.2</v>
      </c>
      <c r="D365" s="272">
        <v>120.03333333333335</v>
      </c>
      <c r="E365" s="272">
        <v>118.61666666666669</v>
      </c>
      <c r="F365" s="272">
        <v>117.03333333333335</v>
      </c>
      <c r="G365" s="272">
        <v>115.61666666666669</v>
      </c>
      <c r="H365" s="272">
        <v>121.61666666666669</v>
      </c>
      <c r="I365" s="272">
        <v>123.03333333333335</v>
      </c>
      <c r="J365" s="272">
        <v>124.61666666666669</v>
      </c>
      <c r="K365" s="271">
        <v>121.45</v>
      </c>
      <c r="L365" s="271">
        <v>118.45</v>
      </c>
      <c r="M365" s="271">
        <v>66.372969999999995</v>
      </c>
      <c r="N365" s="1"/>
      <c r="O365" s="1"/>
    </row>
    <row r="366" spans="1:15" ht="12.75" customHeight="1">
      <c r="A366" s="30">
        <v>356</v>
      </c>
      <c r="B366" s="281" t="s">
        <v>179</v>
      </c>
      <c r="C366" s="271">
        <v>226.3</v>
      </c>
      <c r="D366" s="272">
        <v>227.46666666666667</v>
      </c>
      <c r="E366" s="272">
        <v>223.93333333333334</v>
      </c>
      <c r="F366" s="272">
        <v>221.56666666666666</v>
      </c>
      <c r="G366" s="272">
        <v>218.03333333333333</v>
      </c>
      <c r="H366" s="272">
        <v>229.83333333333334</v>
      </c>
      <c r="I366" s="272">
        <v>233.3666666666667</v>
      </c>
      <c r="J366" s="272">
        <v>235.73333333333335</v>
      </c>
      <c r="K366" s="271">
        <v>231</v>
      </c>
      <c r="L366" s="271">
        <v>225.1</v>
      </c>
      <c r="M366" s="271">
        <v>90.932739999999995</v>
      </c>
      <c r="N366" s="1"/>
      <c r="O366" s="1"/>
    </row>
    <row r="367" spans="1:15" ht="12.75" customHeight="1">
      <c r="A367" s="30">
        <v>357</v>
      </c>
      <c r="B367" s="281" t="s">
        <v>808</v>
      </c>
      <c r="C367" s="271">
        <v>376.35</v>
      </c>
      <c r="D367" s="272">
        <v>379.48333333333335</v>
      </c>
      <c r="E367" s="272">
        <v>371.06666666666672</v>
      </c>
      <c r="F367" s="272">
        <v>365.78333333333336</v>
      </c>
      <c r="G367" s="272">
        <v>357.36666666666673</v>
      </c>
      <c r="H367" s="272">
        <v>384.76666666666671</v>
      </c>
      <c r="I367" s="272">
        <v>393.18333333333334</v>
      </c>
      <c r="J367" s="272">
        <v>398.4666666666667</v>
      </c>
      <c r="K367" s="271">
        <v>387.9</v>
      </c>
      <c r="L367" s="271">
        <v>374.2</v>
      </c>
      <c r="M367" s="271">
        <v>5.09192</v>
      </c>
      <c r="N367" s="1"/>
      <c r="O367" s="1"/>
    </row>
    <row r="368" spans="1:15" ht="12.75" customHeight="1">
      <c r="A368" s="30">
        <v>358</v>
      </c>
      <c r="B368" s="281" t="s">
        <v>271</v>
      </c>
      <c r="C368" s="271">
        <v>470.7</v>
      </c>
      <c r="D368" s="272">
        <v>469.01666666666665</v>
      </c>
      <c r="E368" s="272">
        <v>463.23333333333329</v>
      </c>
      <c r="F368" s="272">
        <v>455.76666666666665</v>
      </c>
      <c r="G368" s="272">
        <v>449.98333333333329</v>
      </c>
      <c r="H368" s="272">
        <v>476.48333333333329</v>
      </c>
      <c r="I368" s="272">
        <v>482.26666666666659</v>
      </c>
      <c r="J368" s="272">
        <v>489.73333333333329</v>
      </c>
      <c r="K368" s="271">
        <v>474.8</v>
      </c>
      <c r="L368" s="271">
        <v>461.55</v>
      </c>
      <c r="M368" s="271">
        <v>4.5882199999999997</v>
      </c>
      <c r="N368" s="1"/>
      <c r="O368" s="1"/>
    </row>
    <row r="369" spans="1:15" ht="12.75" customHeight="1">
      <c r="A369" s="30">
        <v>359</v>
      </c>
      <c r="B369" s="281" t="s">
        <v>452</v>
      </c>
      <c r="C369" s="271">
        <v>581.29999999999995</v>
      </c>
      <c r="D369" s="272">
        <v>582.4666666666667</v>
      </c>
      <c r="E369" s="272">
        <v>578.83333333333337</v>
      </c>
      <c r="F369" s="272">
        <v>576.36666666666667</v>
      </c>
      <c r="G369" s="272">
        <v>572.73333333333335</v>
      </c>
      <c r="H369" s="272">
        <v>584.93333333333339</v>
      </c>
      <c r="I369" s="272">
        <v>588.56666666666661</v>
      </c>
      <c r="J369" s="272">
        <v>591.03333333333342</v>
      </c>
      <c r="K369" s="271">
        <v>586.1</v>
      </c>
      <c r="L369" s="271">
        <v>580</v>
      </c>
      <c r="M369" s="271">
        <v>0.76993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130.05000000000001</v>
      </c>
      <c r="D370" s="272">
        <v>128.43333333333337</v>
      </c>
      <c r="E370" s="272">
        <v>125.96666666666673</v>
      </c>
      <c r="F370" s="272">
        <v>121.88333333333335</v>
      </c>
      <c r="G370" s="272">
        <v>119.41666666666671</v>
      </c>
      <c r="H370" s="272">
        <v>132.51666666666674</v>
      </c>
      <c r="I370" s="272">
        <v>134.98333333333338</v>
      </c>
      <c r="J370" s="272">
        <v>139.06666666666675</v>
      </c>
      <c r="K370" s="271">
        <v>130.9</v>
      </c>
      <c r="L370" s="271">
        <v>124.35</v>
      </c>
      <c r="M370" s="271">
        <v>18.39113</v>
      </c>
      <c r="N370" s="1"/>
      <c r="O370" s="1"/>
    </row>
    <row r="371" spans="1:15" ht="12.75" customHeight="1">
      <c r="A371" s="30">
        <v>361</v>
      </c>
      <c r="B371" s="281" t="s">
        <v>857</v>
      </c>
      <c r="C371" s="271">
        <v>1403.75</v>
      </c>
      <c r="D371" s="272">
        <v>1398.5333333333335</v>
      </c>
      <c r="E371" s="272">
        <v>1378.0666666666671</v>
      </c>
      <c r="F371" s="272">
        <v>1352.3833333333334</v>
      </c>
      <c r="G371" s="272">
        <v>1331.916666666667</v>
      </c>
      <c r="H371" s="272">
        <v>1424.2166666666672</v>
      </c>
      <c r="I371" s="272">
        <v>1444.6833333333338</v>
      </c>
      <c r="J371" s="272">
        <v>1470.3666666666672</v>
      </c>
      <c r="K371" s="271">
        <v>1419</v>
      </c>
      <c r="L371" s="271">
        <v>1372.85</v>
      </c>
      <c r="M371" s="271">
        <v>0.1734</v>
      </c>
      <c r="N371" s="1"/>
      <c r="O371" s="1"/>
    </row>
    <row r="372" spans="1:15" ht="12.75" customHeight="1">
      <c r="A372" s="30">
        <v>362</v>
      </c>
      <c r="B372" s="281" t="s">
        <v>454</v>
      </c>
      <c r="C372" s="271">
        <v>4208.2</v>
      </c>
      <c r="D372" s="272">
        <v>4210.75</v>
      </c>
      <c r="E372" s="272">
        <v>4154.6499999999996</v>
      </c>
      <c r="F372" s="272">
        <v>4101.0999999999995</v>
      </c>
      <c r="G372" s="272">
        <v>4044.9999999999991</v>
      </c>
      <c r="H372" s="272">
        <v>4264.3</v>
      </c>
      <c r="I372" s="272">
        <v>4320.4000000000005</v>
      </c>
      <c r="J372" s="272">
        <v>4373.9500000000007</v>
      </c>
      <c r="K372" s="271">
        <v>4266.8500000000004</v>
      </c>
      <c r="L372" s="271">
        <v>4157.2</v>
      </c>
      <c r="M372" s="271">
        <v>9.6790000000000001E-2</v>
      </c>
      <c r="N372" s="1"/>
      <c r="O372" s="1"/>
    </row>
    <row r="373" spans="1:15" ht="12.75" customHeight="1">
      <c r="A373" s="30">
        <v>363</v>
      </c>
      <c r="B373" s="281" t="s">
        <v>272</v>
      </c>
      <c r="C373" s="271">
        <v>14197.95</v>
      </c>
      <c r="D373" s="272">
        <v>14217.199999999999</v>
      </c>
      <c r="E373" s="272">
        <v>14136.749999999998</v>
      </c>
      <c r="F373" s="272">
        <v>14075.55</v>
      </c>
      <c r="G373" s="272">
        <v>13995.099999999999</v>
      </c>
      <c r="H373" s="272">
        <v>14278.399999999998</v>
      </c>
      <c r="I373" s="272">
        <v>14358.849999999999</v>
      </c>
      <c r="J373" s="272">
        <v>14420.049999999997</v>
      </c>
      <c r="K373" s="271">
        <v>14297.65</v>
      </c>
      <c r="L373" s="271">
        <v>14156</v>
      </c>
      <c r="M373" s="271">
        <v>2.2409999999999999E-2</v>
      </c>
      <c r="N373" s="1"/>
      <c r="O373" s="1"/>
    </row>
    <row r="374" spans="1:15" ht="12.75" customHeight="1">
      <c r="A374" s="30">
        <v>364</v>
      </c>
      <c r="B374" s="281" t="s">
        <v>178</v>
      </c>
      <c r="C374" s="271">
        <v>35.25</v>
      </c>
      <c r="D374" s="272">
        <v>34.966666666666661</v>
      </c>
      <c r="E374" s="272">
        <v>33.833333333333321</v>
      </c>
      <c r="F374" s="272">
        <v>32.416666666666657</v>
      </c>
      <c r="G374" s="272">
        <v>31.283333333333317</v>
      </c>
      <c r="H374" s="272">
        <v>36.383333333333326</v>
      </c>
      <c r="I374" s="272">
        <v>37.516666666666666</v>
      </c>
      <c r="J374" s="272">
        <v>38.93333333333333</v>
      </c>
      <c r="K374" s="271">
        <v>36.1</v>
      </c>
      <c r="L374" s="271">
        <v>33.549999999999997</v>
      </c>
      <c r="M374" s="271">
        <v>1110.8365699999999</v>
      </c>
      <c r="N374" s="1"/>
      <c r="O374" s="1"/>
    </row>
    <row r="375" spans="1:15" ht="12.75" customHeight="1">
      <c r="A375" s="30">
        <v>365</v>
      </c>
      <c r="B375" s="281" t="s">
        <v>455</v>
      </c>
      <c r="C375" s="271">
        <v>573.15</v>
      </c>
      <c r="D375" s="272">
        <v>574.55000000000007</v>
      </c>
      <c r="E375" s="272">
        <v>567.20000000000016</v>
      </c>
      <c r="F375" s="272">
        <v>561.25000000000011</v>
      </c>
      <c r="G375" s="272">
        <v>553.9000000000002</v>
      </c>
      <c r="H375" s="272">
        <v>580.50000000000011</v>
      </c>
      <c r="I375" s="272">
        <v>587.85</v>
      </c>
      <c r="J375" s="272">
        <v>593.80000000000007</v>
      </c>
      <c r="K375" s="271">
        <v>581.9</v>
      </c>
      <c r="L375" s="271">
        <v>568.6</v>
      </c>
      <c r="M375" s="271">
        <v>3.0275699999999999</v>
      </c>
      <c r="N375" s="1"/>
      <c r="O375" s="1"/>
    </row>
    <row r="376" spans="1:15" ht="12.75" customHeight="1">
      <c r="A376" s="30">
        <v>366</v>
      </c>
      <c r="B376" s="281" t="s">
        <v>183</v>
      </c>
      <c r="C376" s="271">
        <v>128</v>
      </c>
      <c r="D376" s="272">
        <v>126.64999999999999</v>
      </c>
      <c r="E376" s="272">
        <v>120.54999999999998</v>
      </c>
      <c r="F376" s="272">
        <v>113.1</v>
      </c>
      <c r="G376" s="272">
        <v>106.99999999999999</v>
      </c>
      <c r="H376" s="272">
        <v>134.09999999999997</v>
      </c>
      <c r="I376" s="272">
        <v>140.19999999999999</v>
      </c>
      <c r="J376" s="272">
        <v>147.64999999999998</v>
      </c>
      <c r="K376" s="271">
        <v>132.75</v>
      </c>
      <c r="L376" s="271">
        <v>119.2</v>
      </c>
      <c r="M376" s="271">
        <v>1284.5357100000001</v>
      </c>
      <c r="N376" s="1"/>
      <c r="O376" s="1"/>
    </row>
    <row r="377" spans="1:15" ht="12.75" customHeight="1">
      <c r="A377" s="30">
        <v>367</v>
      </c>
      <c r="B377" s="281" t="s">
        <v>184</v>
      </c>
      <c r="C377" s="271">
        <v>107.8</v>
      </c>
      <c r="D377" s="272">
        <v>107.45</v>
      </c>
      <c r="E377" s="272">
        <v>106.2</v>
      </c>
      <c r="F377" s="272">
        <v>104.6</v>
      </c>
      <c r="G377" s="272">
        <v>103.35</v>
      </c>
      <c r="H377" s="272">
        <v>109.05000000000001</v>
      </c>
      <c r="I377" s="272">
        <v>110.30000000000001</v>
      </c>
      <c r="J377" s="272">
        <v>111.90000000000002</v>
      </c>
      <c r="K377" s="271">
        <v>108.7</v>
      </c>
      <c r="L377" s="271">
        <v>105.85</v>
      </c>
      <c r="M377" s="271">
        <v>46.110810000000001</v>
      </c>
      <c r="N377" s="1"/>
      <c r="O377" s="1"/>
    </row>
    <row r="378" spans="1:15" ht="12.75" customHeight="1">
      <c r="A378" s="30">
        <v>368</v>
      </c>
      <c r="B378" s="281" t="s">
        <v>810</v>
      </c>
      <c r="C378" s="271">
        <v>557.95000000000005</v>
      </c>
      <c r="D378" s="272">
        <v>561.31666666666672</v>
      </c>
      <c r="E378" s="272">
        <v>550.63333333333344</v>
      </c>
      <c r="F378" s="272">
        <v>543.31666666666672</v>
      </c>
      <c r="G378" s="272">
        <v>532.63333333333344</v>
      </c>
      <c r="H378" s="272">
        <v>568.63333333333344</v>
      </c>
      <c r="I378" s="272">
        <v>579.31666666666661</v>
      </c>
      <c r="J378" s="272">
        <v>586.63333333333344</v>
      </c>
      <c r="K378" s="271">
        <v>572</v>
      </c>
      <c r="L378" s="271">
        <v>554</v>
      </c>
      <c r="M378" s="271">
        <v>1.6434500000000001</v>
      </c>
      <c r="N378" s="1"/>
      <c r="O378" s="1"/>
    </row>
    <row r="379" spans="1:15" ht="12.75" customHeight="1">
      <c r="A379" s="30">
        <v>369</v>
      </c>
      <c r="B379" s="281" t="s">
        <v>456</v>
      </c>
      <c r="C379" s="271">
        <v>287</v>
      </c>
      <c r="D379" s="272">
        <v>285.16666666666669</v>
      </c>
      <c r="E379" s="272">
        <v>280.88333333333338</v>
      </c>
      <c r="F379" s="272">
        <v>274.76666666666671</v>
      </c>
      <c r="G379" s="272">
        <v>270.48333333333341</v>
      </c>
      <c r="H379" s="272">
        <v>291.28333333333336</v>
      </c>
      <c r="I379" s="272">
        <v>295.56666666666666</v>
      </c>
      <c r="J379" s="272">
        <v>301.68333333333334</v>
      </c>
      <c r="K379" s="271">
        <v>289.45</v>
      </c>
      <c r="L379" s="271">
        <v>279.05</v>
      </c>
      <c r="M379" s="271">
        <v>3.7519800000000001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1037.2</v>
      </c>
      <c r="D380" s="272">
        <v>1045.8666666666668</v>
      </c>
      <c r="E380" s="272">
        <v>1022.5833333333335</v>
      </c>
      <c r="F380" s="272">
        <v>1007.9666666666667</v>
      </c>
      <c r="G380" s="272">
        <v>984.68333333333339</v>
      </c>
      <c r="H380" s="272">
        <v>1060.4833333333336</v>
      </c>
      <c r="I380" s="272">
        <v>1083.7666666666669</v>
      </c>
      <c r="J380" s="272">
        <v>1098.3833333333337</v>
      </c>
      <c r="K380" s="271">
        <v>1069.1500000000001</v>
      </c>
      <c r="L380" s="271">
        <v>1031.25</v>
      </c>
      <c r="M380" s="271">
        <v>7.3606600000000002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31.55</v>
      </c>
      <c r="D381" s="272">
        <v>31.483333333333334</v>
      </c>
      <c r="E381" s="272">
        <v>30.866666666666667</v>
      </c>
      <c r="F381" s="272">
        <v>30.183333333333334</v>
      </c>
      <c r="G381" s="272">
        <v>29.566666666666666</v>
      </c>
      <c r="H381" s="272">
        <v>32.166666666666671</v>
      </c>
      <c r="I381" s="272">
        <v>32.783333333333331</v>
      </c>
      <c r="J381" s="272">
        <v>33.466666666666669</v>
      </c>
      <c r="K381" s="271">
        <v>32.1</v>
      </c>
      <c r="L381" s="271">
        <v>30.8</v>
      </c>
      <c r="M381" s="271">
        <v>52.460180000000001</v>
      </c>
      <c r="N381" s="1"/>
      <c r="O381" s="1"/>
    </row>
    <row r="382" spans="1:15" ht="12.75" customHeight="1">
      <c r="A382" s="30">
        <v>372</v>
      </c>
      <c r="B382" s="281" t="s">
        <v>809</v>
      </c>
      <c r="C382" s="271">
        <v>97.1</v>
      </c>
      <c r="D382" s="272">
        <v>96.666666666666671</v>
      </c>
      <c r="E382" s="272">
        <v>95.88333333333334</v>
      </c>
      <c r="F382" s="272">
        <v>94.666666666666671</v>
      </c>
      <c r="G382" s="272">
        <v>93.88333333333334</v>
      </c>
      <c r="H382" s="272">
        <v>97.88333333333334</v>
      </c>
      <c r="I382" s="272">
        <v>98.666666666666671</v>
      </c>
      <c r="J382" s="272">
        <v>99.88333333333334</v>
      </c>
      <c r="K382" s="271">
        <v>97.45</v>
      </c>
      <c r="L382" s="271">
        <v>95.45</v>
      </c>
      <c r="M382" s="271">
        <v>5.6999899999999997</v>
      </c>
      <c r="N382" s="1"/>
      <c r="O382" s="1"/>
    </row>
    <row r="383" spans="1:15" ht="12.75" customHeight="1">
      <c r="A383" s="30">
        <v>373</v>
      </c>
      <c r="B383" s="281" t="s">
        <v>459</v>
      </c>
      <c r="C383" s="271">
        <v>200.2</v>
      </c>
      <c r="D383" s="272">
        <v>201.64999999999998</v>
      </c>
      <c r="E383" s="272">
        <v>197.69999999999996</v>
      </c>
      <c r="F383" s="272">
        <v>195.2</v>
      </c>
      <c r="G383" s="272">
        <v>191.24999999999997</v>
      </c>
      <c r="H383" s="272">
        <v>204.14999999999995</v>
      </c>
      <c r="I383" s="272">
        <v>208.1</v>
      </c>
      <c r="J383" s="272">
        <v>210.59999999999994</v>
      </c>
      <c r="K383" s="271">
        <v>205.6</v>
      </c>
      <c r="L383" s="271">
        <v>199.15</v>
      </c>
      <c r="M383" s="271">
        <v>37.92933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597.4</v>
      </c>
      <c r="D384" s="272">
        <v>599.13333333333333</v>
      </c>
      <c r="E384" s="272">
        <v>592.26666666666665</v>
      </c>
      <c r="F384" s="272">
        <v>587.13333333333333</v>
      </c>
      <c r="G384" s="272">
        <v>580.26666666666665</v>
      </c>
      <c r="H384" s="272">
        <v>604.26666666666665</v>
      </c>
      <c r="I384" s="272">
        <v>611.13333333333321</v>
      </c>
      <c r="J384" s="272">
        <v>616.26666666666665</v>
      </c>
      <c r="K384" s="271">
        <v>606</v>
      </c>
      <c r="L384" s="271">
        <v>594</v>
      </c>
      <c r="M384" s="271">
        <v>0.47975000000000001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228.15</v>
      </c>
      <c r="D385" s="272">
        <v>227.95000000000002</v>
      </c>
      <c r="E385" s="272">
        <v>225.60000000000002</v>
      </c>
      <c r="F385" s="272">
        <v>223.05</v>
      </c>
      <c r="G385" s="272">
        <v>220.70000000000002</v>
      </c>
      <c r="H385" s="272">
        <v>230.50000000000003</v>
      </c>
      <c r="I385" s="272">
        <v>232.85</v>
      </c>
      <c r="J385" s="272">
        <v>235.40000000000003</v>
      </c>
      <c r="K385" s="271">
        <v>230.3</v>
      </c>
      <c r="L385" s="271">
        <v>225.4</v>
      </c>
      <c r="M385" s="271">
        <v>3.71814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101.25</v>
      </c>
      <c r="D386" s="272">
        <v>101.01666666666667</v>
      </c>
      <c r="E386" s="272">
        <v>97.033333333333331</v>
      </c>
      <c r="F386" s="272">
        <v>92.816666666666663</v>
      </c>
      <c r="G386" s="272">
        <v>88.833333333333329</v>
      </c>
      <c r="H386" s="272">
        <v>105.23333333333333</v>
      </c>
      <c r="I386" s="272">
        <v>109.21666666666665</v>
      </c>
      <c r="J386" s="272">
        <v>113.43333333333334</v>
      </c>
      <c r="K386" s="271">
        <v>105</v>
      </c>
      <c r="L386" s="271">
        <v>96.8</v>
      </c>
      <c r="M386" s="271">
        <v>218.47402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1772.8</v>
      </c>
      <c r="D387" s="272">
        <v>1762.45</v>
      </c>
      <c r="E387" s="272">
        <v>1739.9</v>
      </c>
      <c r="F387" s="272">
        <v>1707</v>
      </c>
      <c r="G387" s="272">
        <v>1684.45</v>
      </c>
      <c r="H387" s="272">
        <v>1795.3500000000001</v>
      </c>
      <c r="I387" s="272">
        <v>1817.8999999999999</v>
      </c>
      <c r="J387" s="272">
        <v>1850.8000000000002</v>
      </c>
      <c r="K387" s="271">
        <v>1785</v>
      </c>
      <c r="L387" s="271">
        <v>1729.55</v>
      </c>
      <c r="M387" s="271">
        <v>0.23147999999999999</v>
      </c>
      <c r="N387" s="1"/>
      <c r="O387" s="1"/>
    </row>
    <row r="388" spans="1:15" ht="12.75" customHeight="1">
      <c r="A388" s="30">
        <v>378</v>
      </c>
      <c r="B388" s="281" t="s">
        <v>858</v>
      </c>
      <c r="C388" s="271">
        <v>54.85</v>
      </c>
      <c r="D388" s="272">
        <v>55.449999999999996</v>
      </c>
      <c r="E388" s="272">
        <v>53.399999999999991</v>
      </c>
      <c r="F388" s="272">
        <v>51.949999999999996</v>
      </c>
      <c r="G388" s="272">
        <v>49.899999999999991</v>
      </c>
      <c r="H388" s="272">
        <v>56.899999999999991</v>
      </c>
      <c r="I388" s="272">
        <v>58.949999999999989</v>
      </c>
      <c r="J388" s="272">
        <v>60.399999999999991</v>
      </c>
      <c r="K388" s="271">
        <v>57.5</v>
      </c>
      <c r="L388" s="271">
        <v>54</v>
      </c>
      <c r="M388" s="271">
        <v>37.478149999999999</v>
      </c>
      <c r="N388" s="1"/>
      <c r="O388" s="1"/>
    </row>
    <row r="389" spans="1:15" ht="12.75" customHeight="1">
      <c r="A389" s="30">
        <v>379</v>
      </c>
      <c r="B389" s="281" t="s">
        <v>464</v>
      </c>
      <c r="C389" s="271">
        <v>149.44999999999999</v>
      </c>
      <c r="D389" s="272">
        <v>150.11666666666667</v>
      </c>
      <c r="E389" s="272">
        <v>147.83333333333334</v>
      </c>
      <c r="F389" s="272">
        <v>146.21666666666667</v>
      </c>
      <c r="G389" s="272">
        <v>143.93333333333334</v>
      </c>
      <c r="H389" s="272">
        <v>151.73333333333335</v>
      </c>
      <c r="I389" s="272">
        <v>154.01666666666665</v>
      </c>
      <c r="J389" s="272">
        <v>155.63333333333335</v>
      </c>
      <c r="K389" s="271">
        <v>152.4</v>
      </c>
      <c r="L389" s="271">
        <v>148.5</v>
      </c>
      <c r="M389" s="271">
        <v>17.929300000000001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988.05</v>
      </c>
      <c r="D390" s="272">
        <v>990.30000000000007</v>
      </c>
      <c r="E390" s="272">
        <v>982.60000000000014</v>
      </c>
      <c r="F390" s="272">
        <v>977.15000000000009</v>
      </c>
      <c r="G390" s="272">
        <v>969.45000000000016</v>
      </c>
      <c r="H390" s="272">
        <v>995.75000000000011</v>
      </c>
      <c r="I390" s="272">
        <v>1003.4500000000002</v>
      </c>
      <c r="J390" s="272">
        <v>1008.9000000000001</v>
      </c>
      <c r="K390" s="271">
        <v>998</v>
      </c>
      <c r="L390" s="271">
        <v>984.85</v>
      </c>
      <c r="M390" s="271">
        <v>0.72697000000000001</v>
      </c>
      <c r="N390" s="1"/>
      <c r="O390" s="1"/>
    </row>
    <row r="391" spans="1:15" ht="12.75" customHeight="1">
      <c r="A391" s="30">
        <v>381</v>
      </c>
      <c r="B391" s="281" t="s">
        <v>185</v>
      </c>
      <c r="C391" s="271">
        <v>2632.05</v>
      </c>
      <c r="D391" s="272">
        <v>2639.1833333333338</v>
      </c>
      <c r="E391" s="272">
        <v>2615.4666666666676</v>
      </c>
      <c r="F391" s="272">
        <v>2598.8833333333337</v>
      </c>
      <c r="G391" s="272">
        <v>2575.1666666666674</v>
      </c>
      <c r="H391" s="272">
        <v>2655.7666666666678</v>
      </c>
      <c r="I391" s="272">
        <v>2679.483333333334</v>
      </c>
      <c r="J391" s="272">
        <v>2696.066666666668</v>
      </c>
      <c r="K391" s="271">
        <v>2662.9</v>
      </c>
      <c r="L391" s="271">
        <v>2622.6</v>
      </c>
      <c r="M391" s="271">
        <v>36.32902</v>
      </c>
      <c r="N391" s="1"/>
      <c r="O391" s="1"/>
    </row>
    <row r="392" spans="1:15" ht="12.75" customHeight="1">
      <c r="A392" s="30">
        <v>382</v>
      </c>
      <c r="B392" s="281" t="s">
        <v>824</v>
      </c>
      <c r="C392" s="271">
        <v>131.30000000000001</v>
      </c>
      <c r="D392" s="272">
        <v>132.16666666666666</v>
      </c>
      <c r="E392" s="272">
        <v>129.83333333333331</v>
      </c>
      <c r="F392" s="272">
        <v>128.36666666666665</v>
      </c>
      <c r="G392" s="272">
        <v>126.0333333333333</v>
      </c>
      <c r="H392" s="272">
        <v>133.63333333333333</v>
      </c>
      <c r="I392" s="272">
        <v>135.96666666666664</v>
      </c>
      <c r="J392" s="272">
        <v>137.43333333333334</v>
      </c>
      <c r="K392" s="271">
        <v>134.5</v>
      </c>
      <c r="L392" s="271">
        <v>130.69999999999999</v>
      </c>
      <c r="M392" s="271">
        <v>7.4224699999999997</v>
      </c>
      <c r="N392" s="1"/>
      <c r="O392" s="1"/>
    </row>
    <row r="393" spans="1:15" ht="12.75" customHeight="1">
      <c r="A393" s="30">
        <v>383</v>
      </c>
      <c r="B393" s="281" t="s">
        <v>466</v>
      </c>
      <c r="C393" s="271">
        <v>938.95</v>
      </c>
      <c r="D393" s="272">
        <v>940.73333333333323</v>
      </c>
      <c r="E393" s="272">
        <v>928.81666666666649</v>
      </c>
      <c r="F393" s="272">
        <v>918.68333333333328</v>
      </c>
      <c r="G393" s="272">
        <v>906.76666666666654</v>
      </c>
      <c r="H393" s="272">
        <v>950.86666666666645</v>
      </c>
      <c r="I393" s="272">
        <v>962.78333333333319</v>
      </c>
      <c r="J393" s="272">
        <v>972.9166666666664</v>
      </c>
      <c r="K393" s="271">
        <v>952.65</v>
      </c>
      <c r="L393" s="271">
        <v>930.6</v>
      </c>
      <c r="M393" s="271">
        <v>0.88997000000000004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1473.35</v>
      </c>
      <c r="D394" s="272">
        <v>1470.5333333333335</v>
      </c>
      <c r="E394" s="272">
        <v>1427.866666666667</v>
      </c>
      <c r="F394" s="272">
        <v>1382.3833333333334</v>
      </c>
      <c r="G394" s="272">
        <v>1339.7166666666669</v>
      </c>
      <c r="H394" s="272">
        <v>1516.0166666666671</v>
      </c>
      <c r="I394" s="272">
        <v>1558.6833333333336</v>
      </c>
      <c r="J394" s="272">
        <v>1604.1666666666672</v>
      </c>
      <c r="K394" s="271">
        <v>1513.2</v>
      </c>
      <c r="L394" s="271">
        <v>1425.05</v>
      </c>
      <c r="M394" s="271">
        <v>10.166840000000001</v>
      </c>
      <c r="N394" s="1"/>
      <c r="O394" s="1"/>
    </row>
    <row r="395" spans="1:15" ht="12.75" customHeight="1">
      <c r="A395" s="30">
        <v>385</v>
      </c>
      <c r="B395" s="281" t="s">
        <v>273</v>
      </c>
      <c r="C395" s="271">
        <v>917.2</v>
      </c>
      <c r="D395" s="272">
        <v>920.06666666666661</v>
      </c>
      <c r="E395" s="272">
        <v>911.43333333333317</v>
      </c>
      <c r="F395" s="272">
        <v>905.66666666666652</v>
      </c>
      <c r="G395" s="272">
        <v>897.03333333333308</v>
      </c>
      <c r="H395" s="272">
        <v>925.83333333333326</v>
      </c>
      <c r="I395" s="272">
        <v>934.4666666666667</v>
      </c>
      <c r="J395" s="272">
        <v>940.23333333333335</v>
      </c>
      <c r="K395" s="271">
        <v>928.7</v>
      </c>
      <c r="L395" s="271">
        <v>914.3</v>
      </c>
      <c r="M395" s="271">
        <v>11.51169</v>
      </c>
      <c r="N395" s="1"/>
      <c r="O395" s="1"/>
    </row>
    <row r="396" spans="1:15" ht="12.75" customHeight="1">
      <c r="A396" s="30">
        <v>386</v>
      </c>
      <c r="B396" s="281" t="s">
        <v>187</v>
      </c>
      <c r="C396" s="271">
        <v>1297</v>
      </c>
      <c r="D396" s="272">
        <v>1300.3333333333333</v>
      </c>
      <c r="E396" s="272">
        <v>1284.6666666666665</v>
      </c>
      <c r="F396" s="272">
        <v>1272.3333333333333</v>
      </c>
      <c r="G396" s="272">
        <v>1256.6666666666665</v>
      </c>
      <c r="H396" s="272">
        <v>1312.6666666666665</v>
      </c>
      <c r="I396" s="272">
        <v>1328.333333333333</v>
      </c>
      <c r="J396" s="272">
        <v>1340.6666666666665</v>
      </c>
      <c r="K396" s="271">
        <v>1316</v>
      </c>
      <c r="L396" s="271">
        <v>1288</v>
      </c>
      <c r="M396" s="271">
        <v>12.862410000000001</v>
      </c>
      <c r="N396" s="1"/>
      <c r="O396" s="1"/>
    </row>
    <row r="397" spans="1:15" ht="12.75" customHeight="1">
      <c r="A397" s="30">
        <v>387</v>
      </c>
      <c r="B397" s="281" t="s">
        <v>468</v>
      </c>
      <c r="C397" s="271">
        <v>450.25</v>
      </c>
      <c r="D397" s="272">
        <v>450.41666666666669</v>
      </c>
      <c r="E397" s="272">
        <v>448.83333333333337</v>
      </c>
      <c r="F397" s="272">
        <v>447.41666666666669</v>
      </c>
      <c r="G397" s="272">
        <v>445.83333333333337</v>
      </c>
      <c r="H397" s="272">
        <v>451.83333333333337</v>
      </c>
      <c r="I397" s="272">
        <v>453.41666666666674</v>
      </c>
      <c r="J397" s="272">
        <v>454.83333333333337</v>
      </c>
      <c r="K397" s="271">
        <v>452</v>
      </c>
      <c r="L397" s="271">
        <v>449</v>
      </c>
      <c r="M397" s="271">
        <v>0.51293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28.55</v>
      </c>
      <c r="D398" s="272">
        <v>28.566666666666666</v>
      </c>
      <c r="E398" s="272">
        <v>28.333333333333332</v>
      </c>
      <c r="F398" s="272">
        <v>28.116666666666667</v>
      </c>
      <c r="G398" s="272">
        <v>27.883333333333333</v>
      </c>
      <c r="H398" s="272">
        <v>28.783333333333331</v>
      </c>
      <c r="I398" s="272">
        <v>29.016666666666666</v>
      </c>
      <c r="J398" s="272">
        <v>29.233333333333331</v>
      </c>
      <c r="K398" s="271">
        <v>28.8</v>
      </c>
      <c r="L398" s="271">
        <v>28.35</v>
      </c>
      <c r="M398" s="271">
        <v>14.04284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4809.1000000000004</v>
      </c>
      <c r="D399" s="272">
        <v>4812.55</v>
      </c>
      <c r="E399" s="272">
        <v>4745.1000000000004</v>
      </c>
      <c r="F399" s="272">
        <v>4681.1000000000004</v>
      </c>
      <c r="G399" s="272">
        <v>4613.6500000000005</v>
      </c>
      <c r="H399" s="272">
        <v>4876.55</v>
      </c>
      <c r="I399" s="272">
        <v>4943.9999999999991</v>
      </c>
      <c r="J399" s="272">
        <v>5008</v>
      </c>
      <c r="K399" s="271">
        <v>4880</v>
      </c>
      <c r="L399" s="271">
        <v>4748.55</v>
      </c>
      <c r="M399" s="271">
        <v>1.0374000000000001</v>
      </c>
      <c r="N399" s="1"/>
      <c r="O399" s="1"/>
    </row>
    <row r="400" spans="1:15" ht="12.75" customHeight="1">
      <c r="A400" s="30">
        <v>390</v>
      </c>
      <c r="B400" s="281" t="s">
        <v>191</v>
      </c>
      <c r="C400" s="271">
        <v>2371.5</v>
      </c>
      <c r="D400" s="272">
        <v>2382.9666666666667</v>
      </c>
      <c r="E400" s="272">
        <v>2351.7333333333336</v>
      </c>
      <c r="F400" s="272">
        <v>2331.9666666666667</v>
      </c>
      <c r="G400" s="272">
        <v>2300.7333333333336</v>
      </c>
      <c r="H400" s="272">
        <v>2402.7333333333336</v>
      </c>
      <c r="I400" s="272">
        <v>2433.9666666666662</v>
      </c>
      <c r="J400" s="272">
        <v>2453.7333333333336</v>
      </c>
      <c r="K400" s="271">
        <v>2414.1999999999998</v>
      </c>
      <c r="L400" s="271">
        <v>2363.1999999999998</v>
      </c>
      <c r="M400" s="271">
        <v>3.3071000000000002</v>
      </c>
      <c r="N400" s="1"/>
      <c r="O400" s="1"/>
    </row>
    <row r="401" spans="1:15" ht="12.75" customHeight="1">
      <c r="A401" s="30">
        <v>391</v>
      </c>
      <c r="B401" s="281" t="s">
        <v>274</v>
      </c>
      <c r="C401" s="271">
        <v>6239.3</v>
      </c>
      <c r="D401" s="272">
        <v>6249.7666666666664</v>
      </c>
      <c r="E401" s="272">
        <v>6219.5333333333328</v>
      </c>
      <c r="F401" s="272">
        <v>6199.7666666666664</v>
      </c>
      <c r="G401" s="272">
        <v>6169.5333333333328</v>
      </c>
      <c r="H401" s="272">
        <v>6269.5333333333328</v>
      </c>
      <c r="I401" s="272">
        <v>6299.7666666666664</v>
      </c>
      <c r="J401" s="272">
        <v>6319.5333333333328</v>
      </c>
      <c r="K401" s="271">
        <v>6280</v>
      </c>
      <c r="L401" s="271">
        <v>6230</v>
      </c>
      <c r="M401" s="271">
        <v>0.14130000000000001</v>
      </c>
      <c r="N401" s="1"/>
      <c r="O401" s="1"/>
    </row>
    <row r="402" spans="1:15" ht="12.75" customHeight="1">
      <c r="A402" s="30">
        <v>392</v>
      </c>
      <c r="B402" s="281" t="s">
        <v>859</v>
      </c>
      <c r="C402" s="271">
        <v>1220.55</v>
      </c>
      <c r="D402" s="272">
        <v>1225.5166666666667</v>
      </c>
      <c r="E402" s="272">
        <v>1207.0333333333333</v>
      </c>
      <c r="F402" s="272">
        <v>1193.5166666666667</v>
      </c>
      <c r="G402" s="272">
        <v>1175.0333333333333</v>
      </c>
      <c r="H402" s="272">
        <v>1239.0333333333333</v>
      </c>
      <c r="I402" s="272">
        <v>1257.5166666666664</v>
      </c>
      <c r="J402" s="272">
        <v>1271.0333333333333</v>
      </c>
      <c r="K402" s="271">
        <v>1244</v>
      </c>
      <c r="L402" s="271">
        <v>1212</v>
      </c>
      <c r="M402" s="271">
        <v>2.84626</v>
      </c>
      <c r="N402" s="1"/>
      <c r="O402" s="1"/>
    </row>
    <row r="403" spans="1:15" ht="12.75" customHeight="1">
      <c r="A403" s="30">
        <v>393</v>
      </c>
      <c r="B403" s="281" t="s">
        <v>860</v>
      </c>
      <c r="C403" s="271">
        <v>409.2</v>
      </c>
      <c r="D403" s="272">
        <v>409.76666666666665</v>
      </c>
      <c r="E403" s="272">
        <v>405.48333333333329</v>
      </c>
      <c r="F403" s="272">
        <v>401.76666666666665</v>
      </c>
      <c r="G403" s="272">
        <v>397.48333333333329</v>
      </c>
      <c r="H403" s="272">
        <v>413.48333333333329</v>
      </c>
      <c r="I403" s="272">
        <v>417.76666666666659</v>
      </c>
      <c r="J403" s="272">
        <v>421.48333333333329</v>
      </c>
      <c r="K403" s="271">
        <v>414.05</v>
      </c>
      <c r="L403" s="271">
        <v>406.05</v>
      </c>
      <c r="M403" s="271">
        <v>1.42388</v>
      </c>
      <c r="N403" s="1"/>
      <c r="O403" s="1"/>
    </row>
    <row r="404" spans="1:15" ht="12.75" customHeight="1">
      <c r="A404" s="30">
        <v>394</v>
      </c>
      <c r="B404" s="281" t="s">
        <v>471</v>
      </c>
      <c r="C404" s="271">
        <v>3018.15</v>
      </c>
      <c r="D404" s="272">
        <v>3014.7333333333336</v>
      </c>
      <c r="E404" s="272">
        <v>2971.4666666666672</v>
      </c>
      <c r="F404" s="272">
        <v>2924.7833333333338</v>
      </c>
      <c r="G404" s="272">
        <v>2881.5166666666673</v>
      </c>
      <c r="H404" s="272">
        <v>3061.416666666667</v>
      </c>
      <c r="I404" s="272">
        <v>3104.6833333333334</v>
      </c>
      <c r="J404" s="272">
        <v>3151.3666666666668</v>
      </c>
      <c r="K404" s="271">
        <v>3058</v>
      </c>
      <c r="L404" s="271">
        <v>2968.05</v>
      </c>
      <c r="M404" s="271">
        <v>1.4101699999999999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115.3</v>
      </c>
      <c r="D405" s="272">
        <v>116.2</v>
      </c>
      <c r="E405" s="272">
        <v>113.4</v>
      </c>
      <c r="F405" s="272">
        <v>111.5</v>
      </c>
      <c r="G405" s="272">
        <v>108.7</v>
      </c>
      <c r="H405" s="272">
        <v>118.10000000000001</v>
      </c>
      <c r="I405" s="272">
        <v>120.89999999999999</v>
      </c>
      <c r="J405" s="272">
        <v>122.80000000000001</v>
      </c>
      <c r="K405" s="271">
        <v>119</v>
      </c>
      <c r="L405" s="271">
        <v>114.3</v>
      </c>
      <c r="M405" s="271">
        <v>7.0721400000000001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2947.45</v>
      </c>
      <c r="D406" s="272">
        <v>2953.9</v>
      </c>
      <c r="E406" s="272">
        <v>2921.55</v>
      </c>
      <c r="F406" s="272">
        <v>2895.65</v>
      </c>
      <c r="G406" s="272">
        <v>2863.3</v>
      </c>
      <c r="H406" s="272">
        <v>2979.8</v>
      </c>
      <c r="I406" s="272">
        <v>3012.1499999999996</v>
      </c>
      <c r="J406" s="272">
        <v>3038.05</v>
      </c>
      <c r="K406" s="271">
        <v>2986.25</v>
      </c>
      <c r="L406" s="271">
        <v>2928</v>
      </c>
      <c r="M406" s="271">
        <v>2.1139999999999999E-2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385.45</v>
      </c>
      <c r="D407" s="272">
        <v>388.06666666666666</v>
      </c>
      <c r="E407" s="272">
        <v>381.38333333333333</v>
      </c>
      <c r="F407" s="272">
        <v>377.31666666666666</v>
      </c>
      <c r="G407" s="272">
        <v>370.63333333333333</v>
      </c>
      <c r="H407" s="272">
        <v>392.13333333333333</v>
      </c>
      <c r="I407" s="272">
        <v>398.81666666666661</v>
      </c>
      <c r="J407" s="272">
        <v>402.88333333333333</v>
      </c>
      <c r="K407" s="271">
        <v>394.75</v>
      </c>
      <c r="L407" s="271">
        <v>384</v>
      </c>
      <c r="M407" s="271">
        <v>1.32196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116.6</v>
      </c>
      <c r="D408" s="272">
        <v>116.98333333333333</v>
      </c>
      <c r="E408" s="272">
        <v>116.06666666666666</v>
      </c>
      <c r="F408" s="272">
        <v>115.53333333333333</v>
      </c>
      <c r="G408" s="272">
        <v>114.61666666666666</v>
      </c>
      <c r="H408" s="272">
        <v>117.51666666666667</v>
      </c>
      <c r="I408" s="272">
        <v>118.43333333333332</v>
      </c>
      <c r="J408" s="272">
        <v>118.96666666666667</v>
      </c>
      <c r="K408" s="271">
        <v>117.9</v>
      </c>
      <c r="L408" s="271">
        <v>116.45</v>
      </c>
      <c r="M408" s="271">
        <v>8.5381800000000005</v>
      </c>
      <c r="N408" s="1"/>
      <c r="O408" s="1"/>
    </row>
    <row r="409" spans="1:15" ht="12.75" customHeight="1">
      <c r="A409" s="30">
        <v>399</v>
      </c>
      <c r="B409" s="281" t="s">
        <v>189</v>
      </c>
      <c r="C409" s="271">
        <v>21712.6</v>
      </c>
      <c r="D409" s="272">
        <v>21665.966666666667</v>
      </c>
      <c r="E409" s="272">
        <v>21395.983333333334</v>
      </c>
      <c r="F409" s="272">
        <v>21079.366666666665</v>
      </c>
      <c r="G409" s="272">
        <v>20809.383333333331</v>
      </c>
      <c r="H409" s="272">
        <v>21982.583333333336</v>
      </c>
      <c r="I409" s="272">
        <v>22252.566666666673</v>
      </c>
      <c r="J409" s="272">
        <v>22569.183333333338</v>
      </c>
      <c r="K409" s="271">
        <v>21935.95</v>
      </c>
      <c r="L409" s="271">
        <v>21349.35</v>
      </c>
      <c r="M409" s="271">
        <v>0.88610999999999995</v>
      </c>
      <c r="N409" s="1"/>
      <c r="O409" s="1"/>
    </row>
    <row r="410" spans="1:15" ht="12.75" customHeight="1">
      <c r="A410" s="30">
        <v>400</v>
      </c>
      <c r="B410" s="281" t="s">
        <v>861</v>
      </c>
      <c r="C410" s="271">
        <v>46.45</v>
      </c>
      <c r="D410" s="272">
        <v>46.566666666666663</v>
      </c>
      <c r="E410" s="272">
        <v>45.733333333333327</v>
      </c>
      <c r="F410" s="272">
        <v>45.016666666666666</v>
      </c>
      <c r="G410" s="272">
        <v>44.18333333333333</v>
      </c>
      <c r="H410" s="272">
        <v>47.283333333333324</v>
      </c>
      <c r="I410" s="272">
        <v>48.116666666666667</v>
      </c>
      <c r="J410" s="272">
        <v>48.833333333333321</v>
      </c>
      <c r="K410" s="271">
        <v>47.4</v>
      </c>
      <c r="L410" s="271">
        <v>45.85</v>
      </c>
      <c r="M410" s="271">
        <v>105.25584000000001</v>
      </c>
      <c r="N410" s="1"/>
      <c r="O410" s="1"/>
    </row>
    <row r="411" spans="1:15" ht="12.75" customHeight="1">
      <c r="A411" s="30">
        <v>401</v>
      </c>
      <c r="B411" s="281" t="s">
        <v>476</v>
      </c>
      <c r="C411" s="271">
        <v>1885.95</v>
      </c>
      <c r="D411" s="272">
        <v>1893.9833333333333</v>
      </c>
      <c r="E411" s="272">
        <v>1866.9666666666667</v>
      </c>
      <c r="F411" s="272">
        <v>1847.9833333333333</v>
      </c>
      <c r="G411" s="272">
        <v>1820.9666666666667</v>
      </c>
      <c r="H411" s="272">
        <v>1912.9666666666667</v>
      </c>
      <c r="I411" s="272">
        <v>1939.9833333333336</v>
      </c>
      <c r="J411" s="272">
        <v>1958.9666666666667</v>
      </c>
      <c r="K411" s="271">
        <v>1921</v>
      </c>
      <c r="L411" s="271">
        <v>1875</v>
      </c>
      <c r="M411" s="271">
        <v>0.19786000000000001</v>
      </c>
      <c r="N411" s="1"/>
      <c r="O411" s="1"/>
    </row>
    <row r="412" spans="1:15" ht="12.75" customHeight="1">
      <c r="A412" s="30">
        <v>402</v>
      </c>
      <c r="B412" s="281" t="s">
        <v>192</v>
      </c>
      <c r="C412" s="271">
        <v>1324.7</v>
      </c>
      <c r="D412" s="272">
        <v>1336.1333333333334</v>
      </c>
      <c r="E412" s="272">
        <v>1308.5666666666668</v>
      </c>
      <c r="F412" s="272">
        <v>1292.4333333333334</v>
      </c>
      <c r="G412" s="272">
        <v>1264.8666666666668</v>
      </c>
      <c r="H412" s="272">
        <v>1352.2666666666669</v>
      </c>
      <c r="I412" s="272">
        <v>1379.8333333333335</v>
      </c>
      <c r="J412" s="272">
        <v>1395.9666666666669</v>
      </c>
      <c r="K412" s="271">
        <v>1363.7</v>
      </c>
      <c r="L412" s="271">
        <v>1320</v>
      </c>
      <c r="M412" s="271">
        <v>6.58439</v>
      </c>
      <c r="N412" s="1"/>
      <c r="O412" s="1"/>
    </row>
    <row r="413" spans="1:15" ht="12.75" customHeight="1">
      <c r="A413" s="30">
        <v>403</v>
      </c>
      <c r="B413" s="281" t="s">
        <v>862</v>
      </c>
      <c r="C413" s="271">
        <v>296.14999999999998</v>
      </c>
      <c r="D413" s="272">
        <v>294.56666666666666</v>
      </c>
      <c r="E413" s="272">
        <v>286.5333333333333</v>
      </c>
      <c r="F413" s="272">
        <v>276.91666666666663</v>
      </c>
      <c r="G413" s="272">
        <v>268.88333333333327</v>
      </c>
      <c r="H413" s="272">
        <v>304.18333333333334</v>
      </c>
      <c r="I413" s="272">
        <v>312.21666666666675</v>
      </c>
      <c r="J413" s="272">
        <v>321.83333333333337</v>
      </c>
      <c r="K413" s="271">
        <v>302.60000000000002</v>
      </c>
      <c r="L413" s="271">
        <v>284.95</v>
      </c>
      <c r="M413" s="271">
        <v>1.07761</v>
      </c>
      <c r="N413" s="1"/>
      <c r="O413" s="1"/>
    </row>
    <row r="414" spans="1:15" ht="12.75" customHeight="1">
      <c r="A414" s="30">
        <v>404</v>
      </c>
      <c r="B414" s="281" t="s">
        <v>190</v>
      </c>
      <c r="C414" s="271">
        <v>2883.45</v>
      </c>
      <c r="D414" s="272">
        <v>2901.6333333333337</v>
      </c>
      <c r="E414" s="272">
        <v>2853.3666666666672</v>
      </c>
      <c r="F414" s="272">
        <v>2823.2833333333338</v>
      </c>
      <c r="G414" s="272">
        <v>2775.0166666666673</v>
      </c>
      <c r="H414" s="272">
        <v>2931.7166666666672</v>
      </c>
      <c r="I414" s="272">
        <v>2979.9833333333336</v>
      </c>
      <c r="J414" s="272">
        <v>3010.0666666666671</v>
      </c>
      <c r="K414" s="271">
        <v>2949.9</v>
      </c>
      <c r="L414" s="271">
        <v>2871.55</v>
      </c>
      <c r="M414" s="271">
        <v>5.7665499999999996</v>
      </c>
      <c r="N414" s="1"/>
      <c r="O414" s="1"/>
    </row>
    <row r="415" spans="1:15" ht="12.75" customHeight="1">
      <c r="A415" s="30">
        <v>405</v>
      </c>
      <c r="B415" s="281" t="s">
        <v>477</v>
      </c>
      <c r="C415" s="271">
        <v>716.5</v>
      </c>
      <c r="D415" s="272">
        <v>718.23333333333323</v>
      </c>
      <c r="E415" s="272">
        <v>706.46666666666647</v>
      </c>
      <c r="F415" s="272">
        <v>696.43333333333328</v>
      </c>
      <c r="G415" s="272">
        <v>684.66666666666652</v>
      </c>
      <c r="H415" s="272">
        <v>728.26666666666642</v>
      </c>
      <c r="I415" s="272">
        <v>740.03333333333308</v>
      </c>
      <c r="J415" s="272">
        <v>750.06666666666638</v>
      </c>
      <c r="K415" s="271">
        <v>730</v>
      </c>
      <c r="L415" s="271">
        <v>708.2</v>
      </c>
      <c r="M415" s="271">
        <v>3.55443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3430.7</v>
      </c>
      <c r="D416" s="272">
        <v>3454.1166666666668</v>
      </c>
      <c r="E416" s="272">
        <v>3348.7333333333336</v>
      </c>
      <c r="F416" s="272">
        <v>3266.7666666666669</v>
      </c>
      <c r="G416" s="272">
        <v>3161.3833333333337</v>
      </c>
      <c r="H416" s="272">
        <v>3536.0833333333335</v>
      </c>
      <c r="I416" s="272">
        <v>3641.4666666666667</v>
      </c>
      <c r="J416" s="272">
        <v>3723.4333333333334</v>
      </c>
      <c r="K416" s="271">
        <v>3559.5</v>
      </c>
      <c r="L416" s="271">
        <v>3372.15</v>
      </c>
      <c r="M416" s="271">
        <v>0.73984000000000005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448.85</v>
      </c>
      <c r="D417" s="272">
        <v>450.95</v>
      </c>
      <c r="E417" s="272">
        <v>442.9</v>
      </c>
      <c r="F417" s="272">
        <v>436.95</v>
      </c>
      <c r="G417" s="272">
        <v>428.9</v>
      </c>
      <c r="H417" s="272">
        <v>456.9</v>
      </c>
      <c r="I417" s="272">
        <v>464.95000000000005</v>
      </c>
      <c r="J417" s="272">
        <v>470.9</v>
      </c>
      <c r="K417" s="271">
        <v>459</v>
      </c>
      <c r="L417" s="271">
        <v>445</v>
      </c>
      <c r="M417" s="271">
        <v>1.31986</v>
      </c>
      <c r="N417" s="1"/>
      <c r="O417" s="1"/>
    </row>
    <row r="418" spans="1:15" ht="12.75" customHeight="1">
      <c r="A418" s="30">
        <v>408</v>
      </c>
      <c r="B418" s="281" t="s">
        <v>825</v>
      </c>
      <c r="C418" s="271">
        <v>523.9</v>
      </c>
      <c r="D418" s="272">
        <v>526.15</v>
      </c>
      <c r="E418" s="272">
        <v>519.59999999999991</v>
      </c>
      <c r="F418" s="272">
        <v>515.29999999999995</v>
      </c>
      <c r="G418" s="272">
        <v>508.74999999999989</v>
      </c>
      <c r="H418" s="272">
        <v>530.44999999999993</v>
      </c>
      <c r="I418" s="272">
        <v>536.99999999999989</v>
      </c>
      <c r="J418" s="272">
        <v>541.29999999999995</v>
      </c>
      <c r="K418" s="271">
        <v>532.70000000000005</v>
      </c>
      <c r="L418" s="271">
        <v>521.85</v>
      </c>
      <c r="M418" s="271">
        <v>17.21705</v>
      </c>
      <c r="N418" s="1"/>
      <c r="O418" s="1"/>
    </row>
    <row r="419" spans="1:15" ht="12.75" customHeight="1">
      <c r="A419" s="30">
        <v>409</v>
      </c>
      <c r="B419" s="281" t="s">
        <v>480</v>
      </c>
      <c r="C419" s="271">
        <v>699.7</v>
      </c>
      <c r="D419" s="272">
        <v>701.1</v>
      </c>
      <c r="E419" s="272">
        <v>690.2</v>
      </c>
      <c r="F419" s="272">
        <v>680.7</v>
      </c>
      <c r="G419" s="272">
        <v>669.80000000000007</v>
      </c>
      <c r="H419" s="272">
        <v>710.6</v>
      </c>
      <c r="I419" s="272">
        <v>721.49999999999989</v>
      </c>
      <c r="J419" s="272">
        <v>731</v>
      </c>
      <c r="K419" s="271">
        <v>712</v>
      </c>
      <c r="L419" s="271">
        <v>691.6</v>
      </c>
      <c r="M419" s="271">
        <v>0.64549000000000001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46.65</v>
      </c>
      <c r="D420" s="272">
        <v>46.866666666666667</v>
      </c>
      <c r="E420" s="272">
        <v>46.183333333333337</v>
      </c>
      <c r="F420" s="272">
        <v>45.716666666666669</v>
      </c>
      <c r="G420" s="272">
        <v>45.033333333333339</v>
      </c>
      <c r="H420" s="272">
        <v>47.333333333333336</v>
      </c>
      <c r="I420" s="272">
        <v>48.016666666666659</v>
      </c>
      <c r="J420" s="272">
        <v>48.483333333333334</v>
      </c>
      <c r="K420" s="271">
        <v>47.55</v>
      </c>
      <c r="L420" s="271">
        <v>46.4</v>
      </c>
      <c r="M420" s="271">
        <v>20.927530000000001</v>
      </c>
      <c r="N420" s="1"/>
      <c r="O420" s="1"/>
    </row>
    <row r="421" spans="1:15" ht="12.75" customHeight="1">
      <c r="A421" s="30">
        <v>411</v>
      </c>
      <c r="B421" s="281" t="s">
        <v>863</v>
      </c>
      <c r="C421" s="271">
        <v>734.85</v>
      </c>
      <c r="D421" s="272">
        <v>736.44999999999993</v>
      </c>
      <c r="E421" s="272">
        <v>718.14999999999986</v>
      </c>
      <c r="F421" s="272">
        <v>701.44999999999993</v>
      </c>
      <c r="G421" s="272">
        <v>683.14999999999986</v>
      </c>
      <c r="H421" s="272">
        <v>753.14999999999986</v>
      </c>
      <c r="I421" s="272">
        <v>771.44999999999982</v>
      </c>
      <c r="J421" s="272">
        <v>788.14999999999986</v>
      </c>
      <c r="K421" s="271">
        <v>754.75</v>
      </c>
      <c r="L421" s="271">
        <v>719.75</v>
      </c>
      <c r="M421" s="271">
        <v>6.8390199999999997</v>
      </c>
      <c r="N421" s="1"/>
      <c r="O421" s="1"/>
    </row>
    <row r="422" spans="1:15" ht="12.75" customHeight="1">
      <c r="A422" s="30">
        <v>412</v>
      </c>
      <c r="B422" s="281" t="s">
        <v>188</v>
      </c>
      <c r="C422" s="271">
        <v>520.4</v>
      </c>
      <c r="D422" s="272">
        <v>522.4</v>
      </c>
      <c r="E422" s="272">
        <v>516.5</v>
      </c>
      <c r="F422" s="272">
        <v>512.6</v>
      </c>
      <c r="G422" s="272">
        <v>506.70000000000005</v>
      </c>
      <c r="H422" s="272">
        <v>526.29999999999995</v>
      </c>
      <c r="I422" s="272">
        <v>532.19999999999982</v>
      </c>
      <c r="J422" s="272">
        <v>536.09999999999991</v>
      </c>
      <c r="K422" s="271">
        <v>528.29999999999995</v>
      </c>
      <c r="L422" s="271">
        <v>518.5</v>
      </c>
      <c r="M422" s="271">
        <v>154.7345</v>
      </c>
      <c r="N422" s="1"/>
      <c r="O422" s="1"/>
    </row>
    <row r="423" spans="1:15" ht="12.75" customHeight="1">
      <c r="A423" s="30">
        <v>413</v>
      </c>
      <c r="B423" s="281" t="s">
        <v>186</v>
      </c>
      <c r="C423" s="271">
        <v>79.75</v>
      </c>
      <c r="D423" s="272">
        <v>80.066666666666663</v>
      </c>
      <c r="E423" s="272">
        <v>79.183333333333323</v>
      </c>
      <c r="F423" s="272">
        <v>78.61666666666666</v>
      </c>
      <c r="G423" s="272">
        <v>77.73333333333332</v>
      </c>
      <c r="H423" s="272">
        <v>80.633333333333326</v>
      </c>
      <c r="I423" s="272">
        <v>81.516666666666652</v>
      </c>
      <c r="J423" s="272">
        <v>82.083333333333329</v>
      </c>
      <c r="K423" s="271">
        <v>80.95</v>
      </c>
      <c r="L423" s="271">
        <v>79.5</v>
      </c>
      <c r="M423" s="271">
        <v>142.83751000000001</v>
      </c>
      <c r="N423" s="1"/>
      <c r="O423" s="1"/>
    </row>
    <row r="424" spans="1:15" ht="12.75" customHeight="1">
      <c r="A424" s="30">
        <v>414</v>
      </c>
      <c r="B424" s="281" t="s">
        <v>482</v>
      </c>
      <c r="C424" s="271">
        <v>293.35000000000002</v>
      </c>
      <c r="D424" s="272">
        <v>296.3</v>
      </c>
      <c r="E424" s="272">
        <v>289.10000000000002</v>
      </c>
      <c r="F424" s="272">
        <v>284.85000000000002</v>
      </c>
      <c r="G424" s="272">
        <v>277.65000000000003</v>
      </c>
      <c r="H424" s="272">
        <v>300.55</v>
      </c>
      <c r="I424" s="272">
        <v>307.74999999999994</v>
      </c>
      <c r="J424" s="272">
        <v>312</v>
      </c>
      <c r="K424" s="271">
        <v>303.5</v>
      </c>
      <c r="L424" s="271">
        <v>292.05</v>
      </c>
      <c r="M424" s="271">
        <v>2.3719700000000001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165.3</v>
      </c>
      <c r="D425" s="272">
        <v>166.53333333333333</v>
      </c>
      <c r="E425" s="272">
        <v>163.36666666666667</v>
      </c>
      <c r="F425" s="272">
        <v>161.43333333333334</v>
      </c>
      <c r="G425" s="272">
        <v>158.26666666666668</v>
      </c>
      <c r="H425" s="272">
        <v>168.46666666666667</v>
      </c>
      <c r="I425" s="272">
        <v>171.63333333333335</v>
      </c>
      <c r="J425" s="272">
        <v>173.56666666666666</v>
      </c>
      <c r="K425" s="271">
        <v>169.7</v>
      </c>
      <c r="L425" s="271">
        <v>164.6</v>
      </c>
      <c r="M425" s="271">
        <v>14.169639999999999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335.6</v>
      </c>
      <c r="D426" s="272">
        <v>336.73333333333335</v>
      </c>
      <c r="E426" s="272">
        <v>333.36666666666667</v>
      </c>
      <c r="F426" s="272">
        <v>331.13333333333333</v>
      </c>
      <c r="G426" s="272">
        <v>327.76666666666665</v>
      </c>
      <c r="H426" s="272">
        <v>338.9666666666667</v>
      </c>
      <c r="I426" s="272">
        <v>342.33333333333337</v>
      </c>
      <c r="J426" s="272">
        <v>344.56666666666672</v>
      </c>
      <c r="K426" s="271">
        <v>340.1</v>
      </c>
      <c r="L426" s="271">
        <v>334.5</v>
      </c>
      <c r="M426" s="271">
        <v>1.9916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448.7</v>
      </c>
      <c r="D427" s="272">
        <v>453.54999999999995</v>
      </c>
      <c r="E427" s="272">
        <v>439.19999999999993</v>
      </c>
      <c r="F427" s="272">
        <v>429.7</v>
      </c>
      <c r="G427" s="272">
        <v>415.34999999999997</v>
      </c>
      <c r="H427" s="272">
        <v>463.0499999999999</v>
      </c>
      <c r="I427" s="272">
        <v>477.39999999999992</v>
      </c>
      <c r="J427" s="272">
        <v>486.89999999999986</v>
      </c>
      <c r="K427" s="271">
        <v>467.9</v>
      </c>
      <c r="L427" s="271">
        <v>444.05</v>
      </c>
      <c r="M427" s="271">
        <v>1.0040199999999999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482.9</v>
      </c>
      <c r="D428" s="272">
        <v>483.31666666666666</v>
      </c>
      <c r="E428" s="272">
        <v>474.63333333333333</v>
      </c>
      <c r="F428" s="272">
        <v>466.36666666666667</v>
      </c>
      <c r="G428" s="272">
        <v>457.68333333333334</v>
      </c>
      <c r="H428" s="272">
        <v>491.58333333333331</v>
      </c>
      <c r="I428" s="272">
        <v>500.26666666666659</v>
      </c>
      <c r="J428" s="272">
        <v>508.5333333333333</v>
      </c>
      <c r="K428" s="271">
        <v>492</v>
      </c>
      <c r="L428" s="271">
        <v>475.05</v>
      </c>
      <c r="M428" s="271">
        <v>4.8143799999999999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232.6</v>
      </c>
      <c r="D429" s="272">
        <v>234.9</v>
      </c>
      <c r="E429" s="272">
        <v>227.8</v>
      </c>
      <c r="F429" s="272">
        <v>223</v>
      </c>
      <c r="G429" s="272">
        <v>215.9</v>
      </c>
      <c r="H429" s="272">
        <v>239.70000000000002</v>
      </c>
      <c r="I429" s="272">
        <v>246.79999999999998</v>
      </c>
      <c r="J429" s="272">
        <v>251.60000000000002</v>
      </c>
      <c r="K429" s="271">
        <v>242</v>
      </c>
      <c r="L429" s="271">
        <v>230.1</v>
      </c>
      <c r="M429" s="271">
        <v>5.7733600000000003</v>
      </c>
      <c r="N429" s="1"/>
      <c r="O429" s="1"/>
    </row>
    <row r="430" spans="1:15" ht="12.75" customHeight="1">
      <c r="A430" s="30">
        <v>420</v>
      </c>
      <c r="B430" s="281" t="s">
        <v>193</v>
      </c>
      <c r="C430" s="271">
        <v>877.3</v>
      </c>
      <c r="D430" s="272">
        <v>880.98333333333323</v>
      </c>
      <c r="E430" s="272">
        <v>871.31666666666649</v>
      </c>
      <c r="F430" s="272">
        <v>865.33333333333326</v>
      </c>
      <c r="G430" s="272">
        <v>855.66666666666652</v>
      </c>
      <c r="H430" s="272">
        <v>886.96666666666647</v>
      </c>
      <c r="I430" s="272">
        <v>896.63333333333321</v>
      </c>
      <c r="J430" s="272">
        <v>902.61666666666645</v>
      </c>
      <c r="K430" s="271">
        <v>890.65</v>
      </c>
      <c r="L430" s="271">
        <v>875</v>
      </c>
      <c r="M430" s="271">
        <v>50.162439999999997</v>
      </c>
      <c r="N430" s="1"/>
      <c r="O430" s="1"/>
    </row>
    <row r="431" spans="1:15" ht="12.75" customHeight="1">
      <c r="A431" s="30">
        <v>421</v>
      </c>
      <c r="B431" s="281" t="s">
        <v>194</v>
      </c>
      <c r="C431" s="271">
        <v>509.25</v>
      </c>
      <c r="D431" s="272">
        <v>512.9</v>
      </c>
      <c r="E431" s="272">
        <v>502.34999999999991</v>
      </c>
      <c r="F431" s="272">
        <v>495.44999999999993</v>
      </c>
      <c r="G431" s="272">
        <v>484.89999999999986</v>
      </c>
      <c r="H431" s="272">
        <v>519.79999999999995</v>
      </c>
      <c r="I431" s="272">
        <v>530.34999999999991</v>
      </c>
      <c r="J431" s="272">
        <v>537.25</v>
      </c>
      <c r="K431" s="271">
        <v>523.45000000000005</v>
      </c>
      <c r="L431" s="271">
        <v>506</v>
      </c>
      <c r="M431" s="271">
        <v>25.450510000000001</v>
      </c>
      <c r="N431" s="1"/>
      <c r="O431" s="1"/>
    </row>
    <row r="432" spans="1:15" ht="12.75" customHeight="1">
      <c r="A432" s="30">
        <v>422</v>
      </c>
      <c r="B432" s="281" t="s">
        <v>488</v>
      </c>
      <c r="C432" s="271">
        <v>2097.75</v>
      </c>
      <c r="D432" s="272">
        <v>2103.9833333333331</v>
      </c>
      <c r="E432" s="272">
        <v>2057.9666666666662</v>
      </c>
      <c r="F432" s="272">
        <v>2018.1833333333329</v>
      </c>
      <c r="G432" s="272">
        <v>1972.1666666666661</v>
      </c>
      <c r="H432" s="272">
        <v>2143.7666666666664</v>
      </c>
      <c r="I432" s="272">
        <v>2189.7833333333338</v>
      </c>
      <c r="J432" s="272">
        <v>2229.5666666666666</v>
      </c>
      <c r="K432" s="271">
        <v>2150</v>
      </c>
      <c r="L432" s="271">
        <v>2064.1999999999998</v>
      </c>
      <c r="M432" s="271">
        <v>0.12214999999999999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835.95</v>
      </c>
      <c r="D433" s="272">
        <v>842.51666666666677</v>
      </c>
      <c r="E433" s="272">
        <v>825.33333333333348</v>
      </c>
      <c r="F433" s="272">
        <v>814.7166666666667</v>
      </c>
      <c r="G433" s="272">
        <v>797.53333333333342</v>
      </c>
      <c r="H433" s="272">
        <v>853.13333333333355</v>
      </c>
      <c r="I433" s="272">
        <v>870.31666666666672</v>
      </c>
      <c r="J433" s="272">
        <v>880.93333333333362</v>
      </c>
      <c r="K433" s="271">
        <v>859.7</v>
      </c>
      <c r="L433" s="271">
        <v>831.9</v>
      </c>
      <c r="M433" s="271">
        <v>0.86785999999999996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461.25</v>
      </c>
      <c r="D434" s="272">
        <v>462.18333333333334</v>
      </c>
      <c r="E434" s="272">
        <v>457.06666666666666</v>
      </c>
      <c r="F434" s="272">
        <v>452.88333333333333</v>
      </c>
      <c r="G434" s="272">
        <v>447.76666666666665</v>
      </c>
      <c r="H434" s="272">
        <v>466.36666666666667</v>
      </c>
      <c r="I434" s="272">
        <v>471.48333333333335</v>
      </c>
      <c r="J434" s="272">
        <v>475.66666666666669</v>
      </c>
      <c r="K434" s="271">
        <v>467.3</v>
      </c>
      <c r="L434" s="271">
        <v>458</v>
      </c>
      <c r="M434" s="271">
        <v>2.06656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339.85</v>
      </c>
      <c r="D435" s="272">
        <v>340.81666666666666</v>
      </c>
      <c r="E435" s="272">
        <v>336.63333333333333</v>
      </c>
      <c r="F435" s="272">
        <v>333.41666666666669</v>
      </c>
      <c r="G435" s="272">
        <v>329.23333333333335</v>
      </c>
      <c r="H435" s="272">
        <v>344.0333333333333</v>
      </c>
      <c r="I435" s="272">
        <v>348.21666666666658</v>
      </c>
      <c r="J435" s="272">
        <v>351.43333333333328</v>
      </c>
      <c r="K435" s="271">
        <v>345</v>
      </c>
      <c r="L435" s="271">
        <v>337.6</v>
      </c>
      <c r="M435" s="271">
        <v>3.4886300000000001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1909.7</v>
      </c>
      <c r="D436" s="272">
        <v>1895.5999999999997</v>
      </c>
      <c r="E436" s="272">
        <v>1874.1999999999994</v>
      </c>
      <c r="F436" s="272">
        <v>1838.6999999999996</v>
      </c>
      <c r="G436" s="272">
        <v>1817.2999999999993</v>
      </c>
      <c r="H436" s="272">
        <v>1931.0999999999995</v>
      </c>
      <c r="I436" s="272">
        <v>1952.4999999999995</v>
      </c>
      <c r="J436" s="272">
        <v>1987.9999999999995</v>
      </c>
      <c r="K436" s="271">
        <v>1917</v>
      </c>
      <c r="L436" s="271">
        <v>1860.1</v>
      </c>
      <c r="M436" s="271">
        <v>0.65027999999999997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448.6</v>
      </c>
      <c r="D437" s="272">
        <v>449.23333333333335</v>
      </c>
      <c r="E437" s="272">
        <v>444.56666666666672</v>
      </c>
      <c r="F437" s="272">
        <v>440.53333333333336</v>
      </c>
      <c r="G437" s="272">
        <v>435.86666666666673</v>
      </c>
      <c r="H437" s="272">
        <v>453.26666666666671</v>
      </c>
      <c r="I437" s="272">
        <v>457.93333333333334</v>
      </c>
      <c r="J437" s="272">
        <v>461.9666666666667</v>
      </c>
      <c r="K437" s="271">
        <v>453.9</v>
      </c>
      <c r="L437" s="271">
        <v>445.2</v>
      </c>
      <c r="M437" s="271">
        <v>1.8964399999999999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8.4499999999999993</v>
      </c>
      <c r="D438" s="272">
        <v>8.5833333333333339</v>
      </c>
      <c r="E438" s="272">
        <v>8.2666666666666675</v>
      </c>
      <c r="F438" s="272">
        <v>8.0833333333333339</v>
      </c>
      <c r="G438" s="272">
        <v>7.7666666666666675</v>
      </c>
      <c r="H438" s="272">
        <v>8.7666666666666675</v>
      </c>
      <c r="I438" s="272">
        <v>9.0833333333333339</v>
      </c>
      <c r="J438" s="272">
        <v>9.2666666666666675</v>
      </c>
      <c r="K438" s="271">
        <v>8.9</v>
      </c>
      <c r="L438" s="271">
        <v>8.4</v>
      </c>
      <c r="M438" s="271">
        <v>800.07392000000004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925.2</v>
      </c>
      <c r="D439" s="272">
        <v>919.2833333333333</v>
      </c>
      <c r="E439" s="272">
        <v>900.81666666666661</v>
      </c>
      <c r="F439" s="272">
        <v>876.43333333333328</v>
      </c>
      <c r="G439" s="272">
        <v>857.96666666666658</v>
      </c>
      <c r="H439" s="272">
        <v>943.66666666666663</v>
      </c>
      <c r="I439" s="272">
        <v>962.13333333333333</v>
      </c>
      <c r="J439" s="272">
        <v>986.51666666666665</v>
      </c>
      <c r="K439" s="271">
        <v>937.75</v>
      </c>
      <c r="L439" s="271">
        <v>894.9</v>
      </c>
      <c r="M439" s="271">
        <v>0.51446000000000003</v>
      </c>
      <c r="N439" s="1"/>
      <c r="O439" s="1"/>
    </row>
    <row r="440" spans="1:15" ht="12.75" customHeight="1">
      <c r="A440" s="30">
        <v>430</v>
      </c>
      <c r="B440" s="281" t="s">
        <v>275</v>
      </c>
      <c r="C440" s="271">
        <v>603.85</v>
      </c>
      <c r="D440" s="272">
        <v>607.69999999999993</v>
      </c>
      <c r="E440" s="272">
        <v>595.14999999999986</v>
      </c>
      <c r="F440" s="272">
        <v>586.44999999999993</v>
      </c>
      <c r="G440" s="272">
        <v>573.89999999999986</v>
      </c>
      <c r="H440" s="272">
        <v>616.39999999999986</v>
      </c>
      <c r="I440" s="272">
        <v>628.94999999999982</v>
      </c>
      <c r="J440" s="272">
        <v>637.64999999999986</v>
      </c>
      <c r="K440" s="271">
        <v>620.25</v>
      </c>
      <c r="L440" s="271">
        <v>599</v>
      </c>
      <c r="M440" s="271">
        <v>8.1730699999999992</v>
      </c>
      <c r="N440" s="1"/>
      <c r="O440" s="1"/>
    </row>
    <row r="441" spans="1:15" ht="12.75" customHeight="1">
      <c r="A441" s="30">
        <v>431</v>
      </c>
      <c r="B441" s="281" t="s">
        <v>496</v>
      </c>
      <c r="C441" s="271">
        <v>1779.9</v>
      </c>
      <c r="D441" s="272">
        <v>1795.3</v>
      </c>
      <c r="E441" s="272">
        <v>1744.6</v>
      </c>
      <c r="F441" s="272">
        <v>1709.3</v>
      </c>
      <c r="G441" s="272">
        <v>1658.6</v>
      </c>
      <c r="H441" s="272">
        <v>1830.6</v>
      </c>
      <c r="I441" s="272">
        <v>1881.3000000000002</v>
      </c>
      <c r="J441" s="272">
        <v>1916.6</v>
      </c>
      <c r="K441" s="271">
        <v>1846</v>
      </c>
      <c r="L441" s="271">
        <v>1760</v>
      </c>
      <c r="M441" s="271">
        <v>0.27840999999999999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577.20000000000005</v>
      </c>
      <c r="D442" s="272">
        <v>577.94999999999993</v>
      </c>
      <c r="E442" s="272">
        <v>572.89999999999986</v>
      </c>
      <c r="F442" s="272">
        <v>568.59999999999991</v>
      </c>
      <c r="G442" s="272">
        <v>563.54999999999984</v>
      </c>
      <c r="H442" s="272">
        <v>582.24999999999989</v>
      </c>
      <c r="I442" s="272">
        <v>587.29999999999984</v>
      </c>
      <c r="J442" s="272">
        <v>591.59999999999991</v>
      </c>
      <c r="K442" s="271">
        <v>583</v>
      </c>
      <c r="L442" s="271">
        <v>573.65</v>
      </c>
      <c r="M442" s="271">
        <v>0.21390999999999999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907.6</v>
      </c>
      <c r="D443" s="272">
        <v>898.81666666666661</v>
      </c>
      <c r="E443" s="272">
        <v>883.63333333333321</v>
      </c>
      <c r="F443" s="272">
        <v>859.66666666666663</v>
      </c>
      <c r="G443" s="272">
        <v>844.48333333333323</v>
      </c>
      <c r="H443" s="272">
        <v>922.78333333333319</v>
      </c>
      <c r="I443" s="272">
        <v>937.96666666666658</v>
      </c>
      <c r="J443" s="272">
        <v>961.93333333333317</v>
      </c>
      <c r="K443" s="271">
        <v>914</v>
      </c>
      <c r="L443" s="271">
        <v>874.85</v>
      </c>
      <c r="M443" s="271">
        <v>0.97992000000000001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42.15</v>
      </c>
      <c r="D444" s="272">
        <v>42.15</v>
      </c>
      <c r="E444" s="272">
        <v>41.199999999999996</v>
      </c>
      <c r="F444" s="272">
        <v>40.25</v>
      </c>
      <c r="G444" s="272">
        <v>39.299999999999997</v>
      </c>
      <c r="H444" s="272">
        <v>43.099999999999994</v>
      </c>
      <c r="I444" s="272">
        <v>44.05</v>
      </c>
      <c r="J444" s="272">
        <v>44.999999999999993</v>
      </c>
      <c r="K444" s="271">
        <v>43.1</v>
      </c>
      <c r="L444" s="271">
        <v>41.2</v>
      </c>
      <c r="M444" s="271">
        <v>160.86836</v>
      </c>
      <c r="N444" s="1"/>
      <c r="O444" s="1"/>
    </row>
    <row r="445" spans="1:15" ht="12.75" customHeight="1">
      <c r="A445" s="30">
        <v>435</v>
      </c>
      <c r="B445" s="281" t="s">
        <v>206</v>
      </c>
      <c r="C445" s="271">
        <v>949.1</v>
      </c>
      <c r="D445" s="272">
        <v>954.33333333333337</v>
      </c>
      <c r="E445" s="272">
        <v>940.66666666666674</v>
      </c>
      <c r="F445" s="272">
        <v>932.23333333333335</v>
      </c>
      <c r="G445" s="272">
        <v>918.56666666666672</v>
      </c>
      <c r="H445" s="272">
        <v>962.76666666666677</v>
      </c>
      <c r="I445" s="272">
        <v>976.43333333333351</v>
      </c>
      <c r="J445" s="272">
        <v>984.86666666666679</v>
      </c>
      <c r="K445" s="271">
        <v>968</v>
      </c>
      <c r="L445" s="271">
        <v>945.9</v>
      </c>
      <c r="M445" s="271">
        <v>15.388439999999999</v>
      </c>
      <c r="N445" s="1"/>
      <c r="O445" s="1"/>
    </row>
    <row r="446" spans="1:15" ht="12.75" customHeight="1">
      <c r="A446" s="30">
        <v>436</v>
      </c>
      <c r="B446" s="281" t="s">
        <v>500</v>
      </c>
      <c r="C446" s="271">
        <v>698.8</v>
      </c>
      <c r="D446" s="272">
        <v>702.63333333333333</v>
      </c>
      <c r="E446" s="272">
        <v>692.26666666666665</v>
      </c>
      <c r="F446" s="272">
        <v>685.73333333333335</v>
      </c>
      <c r="G446" s="272">
        <v>675.36666666666667</v>
      </c>
      <c r="H446" s="272">
        <v>709.16666666666663</v>
      </c>
      <c r="I446" s="272">
        <v>719.53333333333319</v>
      </c>
      <c r="J446" s="272">
        <v>726.06666666666661</v>
      </c>
      <c r="K446" s="271">
        <v>713</v>
      </c>
      <c r="L446" s="271">
        <v>696.1</v>
      </c>
      <c r="M446" s="271">
        <v>2.6272700000000002</v>
      </c>
      <c r="N446" s="1"/>
      <c r="O446" s="1"/>
    </row>
    <row r="447" spans="1:15" ht="12.75" customHeight="1">
      <c r="A447" s="30">
        <v>437</v>
      </c>
      <c r="B447" s="281" t="s">
        <v>195</v>
      </c>
      <c r="C447" s="271">
        <v>1099.8</v>
      </c>
      <c r="D447" s="272">
        <v>1102.6833333333332</v>
      </c>
      <c r="E447" s="272">
        <v>1092.5166666666664</v>
      </c>
      <c r="F447" s="272">
        <v>1085.2333333333333</v>
      </c>
      <c r="G447" s="272">
        <v>1075.0666666666666</v>
      </c>
      <c r="H447" s="272">
        <v>1109.9666666666662</v>
      </c>
      <c r="I447" s="272">
        <v>1120.1333333333328</v>
      </c>
      <c r="J447" s="272">
        <v>1127.4166666666661</v>
      </c>
      <c r="K447" s="271">
        <v>1112.8499999999999</v>
      </c>
      <c r="L447" s="271">
        <v>1095.4000000000001</v>
      </c>
      <c r="M447" s="271">
        <v>11.26027</v>
      </c>
      <c r="N447" s="1"/>
      <c r="O447" s="1"/>
    </row>
    <row r="448" spans="1:15" ht="12.75" customHeight="1">
      <c r="A448" s="30">
        <v>438</v>
      </c>
      <c r="B448" s="281" t="s">
        <v>501</v>
      </c>
      <c r="C448" s="271">
        <v>232.55</v>
      </c>
      <c r="D448" s="272">
        <v>233.98333333333335</v>
      </c>
      <c r="E448" s="272">
        <v>228.06666666666669</v>
      </c>
      <c r="F448" s="272">
        <v>223.58333333333334</v>
      </c>
      <c r="G448" s="272">
        <v>217.66666666666669</v>
      </c>
      <c r="H448" s="272">
        <v>238.4666666666667</v>
      </c>
      <c r="I448" s="272">
        <v>244.38333333333333</v>
      </c>
      <c r="J448" s="272">
        <v>248.8666666666667</v>
      </c>
      <c r="K448" s="271">
        <v>239.9</v>
      </c>
      <c r="L448" s="271">
        <v>229.5</v>
      </c>
      <c r="M448" s="271">
        <v>35.925669999999997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1157.3499999999999</v>
      </c>
      <c r="D449" s="272">
        <v>1164.2333333333333</v>
      </c>
      <c r="E449" s="272">
        <v>1144.8166666666666</v>
      </c>
      <c r="F449" s="272">
        <v>1132.2833333333333</v>
      </c>
      <c r="G449" s="272">
        <v>1112.8666666666666</v>
      </c>
      <c r="H449" s="272">
        <v>1176.7666666666667</v>
      </c>
      <c r="I449" s="272">
        <v>1196.1833333333332</v>
      </c>
      <c r="J449" s="272">
        <v>1208.7166666666667</v>
      </c>
      <c r="K449" s="271">
        <v>1183.6500000000001</v>
      </c>
      <c r="L449" s="271">
        <v>1151.7</v>
      </c>
      <c r="M449" s="271">
        <v>6.8391799999999998</v>
      </c>
      <c r="N449" s="1"/>
      <c r="O449" s="1"/>
    </row>
    <row r="450" spans="1:15" ht="12.75" customHeight="1">
      <c r="A450" s="30">
        <v>440</v>
      </c>
      <c r="B450" s="281" t="s">
        <v>200</v>
      </c>
      <c r="C450" s="271">
        <v>3218.2</v>
      </c>
      <c r="D450" s="272">
        <v>3237.0333333333333</v>
      </c>
      <c r="E450" s="272">
        <v>3195.9166666666665</v>
      </c>
      <c r="F450" s="272">
        <v>3173.6333333333332</v>
      </c>
      <c r="G450" s="272">
        <v>3132.5166666666664</v>
      </c>
      <c r="H450" s="272">
        <v>3259.3166666666666</v>
      </c>
      <c r="I450" s="272">
        <v>3300.4333333333334</v>
      </c>
      <c r="J450" s="272">
        <v>3322.7166666666667</v>
      </c>
      <c r="K450" s="271">
        <v>3278.15</v>
      </c>
      <c r="L450" s="271">
        <v>3214.75</v>
      </c>
      <c r="M450" s="271">
        <v>19.4693</v>
      </c>
      <c r="N450" s="1"/>
      <c r="O450" s="1"/>
    </row>
    <row r="451" spans="1:15" ht="12.75" customHeight="1">
      <c r="A451" s="30">
        <v>441</v>
      </c>
      <c r="B451" s="281" t="s">
        <v>196</v>
      </c>
      <c r="C451" s="271">
        <v>801.85</v>
      </c>
      <c r="D451" s="272">
        <v>803.75</v>
      </c>
      <c r="E451" s="272">
        <v>795.6</v>
      </c>
      <c r="F451" s="272">
        <v>789.35</v>
      </c>
      <c r="G451" s="272">
        <v>781.2</v>
      </c>
      <c r="H451" s="272">
        <v>810</v>
      </c>
      <c r="I451" s="272">
        <v>818.15000000000009</v>
      </c>
      <c r="J451" s="272">
        <v>824.4</v>
      </c>
      <c r="K451" s="271">
        <v>811.9</v>
      </c>
      <c r="L451" s="271">
        <v>797.5</v>
      </c>
      <c r="M451" s="271">
        <v>12.67482</v>
      </c>
      <c r="N451" s="1"/>
      <c r="O451" s="1"/>
    </row>
    <row r="452" spans="1:15" ht="12.75" customHeight="1">
      <c r="A452" s="30">
        <v>442</v>
      </c>
      <c r="B452" s="281" t="s">
        <v>276</v>
      </c>
      <c r="C452" s="271">
        <v>9656.6</v>
      </c>
      <c r="D452" s="272">
        <v>9744.9666666666653</v>
      </c>
      <c r="E452" s="272">
        <v>9514.9333333333307</v>
      </c>
      <c r="F452" s="272">
        <v>9373.2666666666646</v>
      </c>
      <c r="G452" s="272">
        <v>9143.2333333333299</v>
      </c>
      <c r="H452" s="272">
        <v>9886.6333333333314</v>
      </c>
      <c r="I452" s="272">
        <v>10116.666666666668</v>
      </c>
      <c r="J452" s="272">
        <v>10258.333333333332</v>
      </c>
      <c r="K452" s="271">
        <v>9975</v>
      </c>
      <c r="L452" s="271">
        <v>9603.2999999999993</v>
      </c>
      <c r="M452" s="271">
        <v>3.7414900000000002</v>
      </c>
      <c r="N452" s="1"/>
      <c r="O452" s="1"/>
    </row>
    <row r="453" spans="1:15" ht="12.75" customHeight="1">
      <c r="A453" s="30">
        <v>443</v>
      </c>
      <c r="B453" s="281" t="s">
        <v>864</v>
      </c>
      <c r="C453" s="271">
        <v>1530.6</v>
      </c>
      <c r="D453" s="272">
        <v>1538.6333333333332</v>
      </c>
      <c r="E453" s="272">
        <v>1517.2666666666664</v>
      </c>
      <c r="F453" s="272">
        <v>1503.9333333333332</v>
      </c>
      <c r="G453" s="272">
        <v>1482.5666666666664</v>
      </c>
      <c r="H453" s="272">
        <v>1551.9666666666665</v>
      </c>
      <c r="I453" s="272">
        <v>1573.3333333333333</v>
      </c>
      <c r="J453" s="272">
        <v>1586.6666666666665</v>
      </c>
      <c r="K453" s="271">
        <v>1560</v>
      </c>
      <c r="L453" s="271">
        <v>1525.3</v>
      </c>
      <c r="M453" s="271">
        <v>0.40686</v>
      </c>
      <c r="N453" s="1"/>
      <c r="O453" s="1"/>
    </row>
    <row r="454" spans="1:15" ht="12.75" customHeight="1">
      <c r="A454" s="30">
        <v>444</v>
      </c>
      <c r="B454" s="281" t="s">
        <v>503</v>
      </c>
      <c r="C454" s="271">
        <v>229.7</v>
      </c>
      <c r="D454" s="272">
        <v>229.85</v>
      </c>
      <c r="E454" s="272">
        <v>228.2</v>
      </c>
      <c r="F454" s="272">
        <v>226.7</v>
      </c>
      <c r="G454" s="272">
        <v>225.04999999999998</v>
      </c>
      <c r="H454" s="272">
        <v>231.35</v>
      </c>
      <c r="I454" s="272">
        <v>233.00000000000003</v>
      </c>
      <c r="J454" s="272">
        <v>234.5</v>
      </c>
      <c r="K454" s="271">
        <v>231.5</v>
      </c>
      <c r="L454" s="271">
        <v>228.35</v>
      </c>
      <c r="M454" s="271">
        <v>22.760940000000002</v>
      </c>
      <c r="N454" s="1"/>
      <c r="O454" s="1"/>
    </row>
    <row r="455" spans="1:15" ht="12.75" customHeight="1">
      <c r="A455" s="30">
        <v>445</v>
      </c>
      <c r="B455" s="281" t="s">
        <v>197</v>
      </c>
      <c r="C455" s="271">
        <v>459.2</v>
      </c>
      <c r="D455" s="272">
        <v>461.8</v>
      </c>
      <c r="E455" s="272">
        <v>454.8</v>
      </c>
      <c r="F455" s="272">
        <v>450.4</v>
      </c>
      <c r="G455" s="272">
        <v>443.4</v>
      </c>
      <c r="H455" s="272">
        <v>466.20000000000005</v>
      </c>
      <c r="I455" s="272">
        <v>473.20000000000005</v>
      </c>
      <c r="J455" s="272">
        <v>477.60000000000008</v>
      </c>
      <c r="K455" s="271">
        <v>468.8</v>
      </c>
      <c r="L455" s="271">
        <v>457.4</v>
      </c>
      <c r="M455" s="271">
        <v>112.55809000000001</v>
      </c>
      <c r="N455" s="1"/>
      <c r="O455" s="1"/>
    </row>
    <row r="456" spans="1:15" ht="12.75" customHeight="1">
      <c r="A456" s="30">
        <v>446</v>
      </c>
      <c r="B456" s="281" t="s">
        <v>198</v>
      </c>
      <c r="C456" s="271">
        <v>229.3</v>
      </c>
      <c r="D456" s="272">
        <v>230.38333333333333</v>
      </c>
      <c r="E456" s="272">
        <v>227.56666666666666</v>
      </c>
      <c r="F456" s="272">
        <v>225.83333333333334</v>
      </c>
      <c r="G456" s="272">
        <v>223.01666666666668</v>
      </c>
      <c r="H456" s="272">
        <v>232.11666666666665</v>
      </c>
      <c r="I456" s="272">
        <v>234.93333333333331</v>
      </c>
      <c r="J456" s="272">
        <v>236.66666666666663</v>
      </c>
      <c r="K456" s="271">
        <v>233.2</v>
      </c>
      <c r="L456" s="271">
        <v>228.65</v>
      </c>
      <c r="M456" s="271">
        <v>138.14879999999999</v>
      </c>
      <c r="N456" s="1"/>
      <c r="O456" s="1"/>
    </row>
    <row r="457" spans="1:15" ht="12.75" customHeight="1">
      <c r="A457" s="30">
        <v>447</v>
      </c>
      <c r="B457" s="281" t="s">
        <v>811</v>
      </c>
      <c r="C457" s="271">
        <v>613.45000000000005</v>
      </c>
      <c r="D457" s="272">
        <v>614.9666666666667</v>
      </c>
      <c r="E457" s="272">
        <v>610.48333333333335</v>
      </c>
      <c r="F457" s="272">
        <v>607.51666666666665</v>
      </c>
      <c r="G457" s="272">
        <v>603.0333333333333</v>
      </c>
      <c r="H457" s="272">
        <v>617.93333333333339</v>
      </c>
      <c r="I457" s="272">
        <v>622.41666666666674</v>
      </c>
      <c r="J457" s="272">
        <v>625.38333333333344</v>
      </c>
      <c r="K457" s="271">
        <v>619.45000000000005</v>
      </c>
      <c r="L457" s="271">
        <v>612</v>
      </c>
      <c r="M457" s="271">
        <v>0.22892000000000001</v>
      </c>
      <c r="N457" s="1"/>
      <c r="O457" s="1"/>
    </row>
    <row r="458" spans="1:15" ht="12.75" customHeight="1">
      <c r="A458" s="30">
        <v>448</v>
      </c>
      <c r="B458" s="281" t="s">
        <v>199</v>
      </c>
      <c r="C458" s="271">
        <v>106.25</v>
      </c>
      <c r="D458" s="272">
        <v>106.63333333333333</v>
      </c>
      <c r="E458" s="272">
        <v>105.36666666666665</v>
      </c>
      <c r="F458" s="272">
        <v>104.48333333333332</v>
      </c>
      <c r="G458" s="272">
        <v>103.21666666666664</v>
      </c>
      <c r="H458" s="272">
        <v>107.51666666666665</v>
      </c>
      <c r="I458" s="272">
        <v>108.78333333333333</v>
      </c>
      <c r="J458" s="272">
        <v>109.66666666666666</v>
      </c>
      <c r="K458" s="271">
        <v>107.9</v>
      </c>
      <c r="L458" s="271">
        <v>105.75</v>
      </c>
      <c r="M458" s="271">
        <v>421.86335000000003</v>
      </c>
      <c r="N458" s="1"/>
      <c r="O458" s="1"/>
    </row>
    <row r="459" spans="1:15" ht="12.75" customHeight="1">
      <c r="A459" s="30">
        <v>449</v>
      </c>
      <c r="B459" s="281" t="s">
        <v>812</v>
      </c>
      <c r="C459" s="271">
        <v>99.05</v>
      </c>
      <c r="D459" s="272">
        <v>100.31666666666668</v>
      </c>
      <c r="E459" s="272">
        <v>97.133333333333354</v>
      </c>
      <c r="F459" s="272">
        <v>95.216666666666683</v>
      </c>
      <c r="G459" s="272">
        <v>92.03333333333336</v>
      </c>
      <c r="H459" s="272">
        <v>102.23333333333335</v>
      </c>
      <c r="I459" s="272">
        <v>105.41666666666666</v>
      </c>
      <c r="J459" s="272">
        <v>107.33333333333334</v>
      </c>
      <c r="K459" s="271">
        <v>103.5</v>
      </c>
      <c r="L459" s="271">
        <v>98.4</v>
      </c>
      <c r="M459" s="271">
        <v>44.317439999999998</v>
      </c>
      <c r="N459" s="1"/>
      <c r="O459" s="1"/>
    </row>
    <row r="460" spans="1:15" ht="12.75" customHeight="1">
      <c r="A460" s="30">
        <v>450</v>
      </c>
      <c r="B460" s="281" t="s">
        <v>504</v>
      </c>
      <c r="C460" s="271">
        <v>3439.75</v>
      </c>
      <c r="D460" s="272">
        <v>3436.75</v>
      </c>
      <c r="E460" s="272">
        <v>3385.5</v>
      </c>
      <c r="F460" s="272">
        <v>3331.25</v>
      </c>
      <c r="G460" s="272">
        <v>3280</v>
      </c>
      <c r="H460" s="272">
        <v>3491</v>
      </c>
      <c r="I460" s="272">
        <v>3542.25</v>
      </c>
      <c r="J460" s="272">
        <v>3596.5</v>
      </c>
      <c r="K460" s="271">
        <v>3488</v>
      </c>
      <c r="L460" s="271">
        <v>3382.5</v>
      </c>
      <c r="M460" s="271">
        <v>9.4869999999999996E-2</v>
      </c>
      <c r="N460" s="1"/>
      <c r="O460" s="1"/>
    </row>
    <row r="461" spans="1:15" ht="12.75" customHeight="1">
      <c r="A461" s="30">
        <v>451</v>
      </c>
      <c r="B461" s="281" t="s">
        <v>201</v>
      </c>
      <c r="C461" s="271">
        <v>1070.5999999999999</v>
      </c>
      <c r="D461" s="272">
        <v>1075.2666666666667</v>
      </c>
      <c r="E461" s="272">
        <v>1060.8833333333332</v>
      </c>
      <c r="F461" s="272">
        <v>1051.1666666666665</v>
      </c>
      <c r="G461" s="272">
        <v>1036.7833333333331</v>
      </c>
      <c r="H461" s="272">
        <v>1084.9833333333333</v>
      </c>
      <c r="I461" s="272">
        <v>1099.366666666667</v>
      </c>
      <c r="J461" s="272">
        <v>1109.0833333333335</v>
      </c>
      <c r="K461" s="271">
        <v>1089.6500000000001</v>
      </c>
      <c r="L461" s="271">
        <v>1065.55</v>
      </c>
      <c r="M461" s="271">
        <v>27.349309999999999</v>
      </c>
      <c r="N461" s="1"/>
      <c r="O461" s="1"/>
    </row>
    <row r="462" spans="1:15" ht="12.75" customHeight="1">
      <c r="A462" s="30">
        <v>452</v>
      </c>
      <c r="B462" s="281" t="s">
        <v>505</v>
      </c>
      <c r="C462" s="271">
        <v>90.85</v>
      </c>
      <c r="D462" s="272">
        <v>90.316666666666663</v>
      </c>
      <c r="E462" s="272">
        <v>88.633333333333326</v>
      </c>
      <c r="F462" s="272">
        <v>86.416666666666657</v>
      </c>
      <c r="G462" s="272">
        <v>84.73333333333332</v>
      </c>
      <c r="H462" s="272">
        <v>92.533333333333331</v>
      </c>
      <c r="I462" s="272">
        <v>94.216666666666669</v>
      </c>
      <c r="J462" s="272">
        <v>96.433333333333337</v>
      </c>
      <c r="K462" s="271">
        <v>92</v>
      </c>
      <c r="L462" s="271">
        <v>88.1</v>
      </c>
      <c r="M462" s="271">
        <v>12.55846</v>
      </c>
      <c r="N462" s="1"/>
      <c r="O462" s="1"/>
    </row>
    <row r="463" spans="1:15" ht="12.75" customHeight="1">
      <c r="A463" s="30">
        <v>453</v>
      </c>
      <c r="B463" s="281" t="s">
        <v>182</v>
      </c>
      <c r="C463" s="271">
        <v>761.05</v>
      </c>
      <c r="D463" s="272">
        <v>759.81666666666661</v>
      </c>
      <c r="E463" s="272">
        <v>750.23333333333323</v>
      </c>
      <c r="F463" s="272">
        <v>739.41666666666663</v>
      </c>
      <c r="G463" s="272">
        <v>729.83333333333326</v>
      </c>
      <c r="H463" s="272">
        <v>770.63333333333321</v>
      </c>
      <c r="I463" s="272">
        <v>780.2166666666667</v>
      </c>
      <c r="J463" s="272">
        <v>791.03333333333319</v>
      </c>
      <c r="K463" s="271">
        <v>769.4</v>
      </c>
      <c r="L463" s="271">
        <v>749</v>
      </c>
      <c r="M463" s="271">
        <v>5.6273499999999999</v>
      </c>
      <c r="N463" s="1"/>
      <c r="O463" s="1"/>
    </row>
    <row r="464" spans="1:15" ht="12.75" customHeight="1">
      <c r="A464" s="30">
        <v>454</v>
      </c>
      <c r="B464" s="281" t="s">
        <v>506</v>
      </c>
      <c r="C464" s="271">
        <v>2451.1</v>
      </c>
      <c r="D464" s="272">
        <v>2410.9</v>
      </c>
      <c r="E464" s="272">
        <v>2355.2000000000003</v>
      </c>
      <c r="F464" s="272">
        <v>2259.3000000000002</v>
      </c>
      <c r="G464" s="272">
        <v>2203.6000000000004</v>
      </c>
      <c r="H464" s="272">
        <v>2506.8000000000002</v>
      </c>
      <c r="I464" s="272">
        <v>2562.5</v>
      </c>
      <c r="J464" s="272">
        <v>2658.4</v>
      </c>
      <c r="K464" s="271">
        <v>2466.6</v>
      </c>
      <c r="L464" s="271">
        <v>2315</v>
      </c>
      <c r="M464" s="271">
        <v>2.2738399999999999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627.75</v>
      </c>
      <c r="D465" s="272">
        <v>629.58333333333337</v>
      </c>
      <c r="E465" s="272">
        <v>624.16666666666674</v>
      </c>
      <c r="F465" s="272">
        <v>620.58333333333337</v>
      </c>
      <c r="G465" s="272">
        <v>615.16666666666674</v>
      </c>
      <c r="H465" s="272">
        <v>633.16666666666674</v>
      </c>
      <c r="I465" s="272">
        <v>638.58333333333348</v>
      </c>
      <c r="J465" s="272">
        <v>642.16666666666674</v>
      </c>
      <c r="K465" s="271">
        <v>635</v>
      </c>
      <c r="L465" s="271">
        <v>626</v>
      </c>
      <c r="M465" s="271">
        <v>0.48719000000000001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2942.75</v>
      </c>
      <c r="D466" s="272">
        <v>2975.25</v>
      </c>
      <c r="E466" s="272">
        <v>2900.5</v>
      </c>
      <c r="F466" s="272">
        <v>2858.25</v>
      </c>
      <c r="G466" s="272">
        <v>2783.5</v>
      </c>
      <c r="H466" s="272">
        <v>3017.5</v>
      </c>
      <c r="I466" s="272">
        <v>3092.25</v>
      </c>
      <c r="J466" s="272">
        <v>3134.5</v>
      </c>
      <c r="K466" s="271">
        <v>3050</v>
      </c>
      <c r="L466" s="271">
        <v>2933</v>
      </c>
      <c r="M466" s="271">
        <v>0.43841000000000002</v>
      </c>
      <c r="N466" s="1"/>
      <c r="O466" s="1"/>
    </row>
    <row r="467" spans="1:15" ht="12.75" customHeight="1">
      <c r="A467" s="30">
        <v>457</v>
      </c>
      <c r="B467" s="281" t="s">
        <v>202</v>
      </c>
      <c r="C467" s="271">
        <v>2466.4499999999998</v>
      </c>
      <c r="D467" s="272">
        <v>2474.9166666666665</v>
      </c>
      <c r="E467" s="272">
        <v>2448.2333333333331</v>
      </c>
      <c r="F467" s="272">
        <v>2430.0166666666664</v>
      </c>
      <c r="G467" s="272">
        <v>2403.333333333333</v>
      </c>
      <c r="H467" s="272">
        <v>2493.1333333333332</v>
      </c>
      <c r="I467" s="272">
        <v>2519.8166666666666</v>
      </c>
      <c r="J467" s="272">
        <v>2538.0333333333333</v>
      </c>
      <c r="K467" s="271">
        <v>2501.6</v>
      </c>
      <c r="L467" s="271">
        <v>2456.6999999999998</v>
      </c>
      <c r="M467" s="271">
        <v>7.3257700000000003</v>
      </c>
      <c r="N467" s="1"/>
      <c r="O467" s="1"/>
    </row>
    <row r="468" spans="1:15" ht="12.75" customHeight="1">
      <c r="A468" s="30">
        <v>458</v>
      </c>
      <c r="B468" s="281" t="s">
        <v>203</v>
      </c>
      <c r="C468" s="271">
        <v>1532.4</v>
      </c>
      <c r="D468" s="272">
        <v>1542.2833333333335</v>
      </c>
      <c r="E468" s="272">
        <v>1515.116666666667</v>
      </c>
      <c r="F468" s="272">
        <v>1497.8333333333335</v>
      </c>
      <c r="G468" s="272">
        <v>1470.666666666667</v>
      </c>
      <c r="H468" s="272">
        <v>1559.5666666666671</v>
      </c>
      <c r="I468" s="272">
        <v>1586.7333333333336</v>
      </c>
      <c r="J468" s="272">
        <v>1604.0166666666671</v>
      </c>
      <c r="K468" s="271">
        <v>1569.45</v>
      </c>
      <c r="L468" s="271">
        <v>1525</v>
      </c>
      <c r="M468" s="271">
        <v>2.35744</v>
      </c>
      <c r="N468" s="1"/>
      <c r="O468" s="1"/>
    </row>
    <row r="469" spans="1:15" ht="12.75" customHeight="1">
      <c r="A469" s="30">
        <v>459</v>
      </c>
      <c r="B469" s="281" t="s">
        <v>204</v>
      </c>
      <c r="C469" s="271">
        <v>571.95000000000005</v>
      </c>
      <c r="D469" s="272">
        <v>576.15</v>
      </c>
      <c r="E469" s="272">
        <v>566.29999999999995</v>
      </c>
      <c r="F469" s="272">
        <v>560.65</v>
      </c>
      <c r="G469" s="272">
        <v>550.79999999999995</v>
      </c>
      <c r="H469" s="272">
        <v>581.79999999999995</v>
      </c>
      <c r="I469" s="272">
        <v>591.65000000000009</v>
      </c>
      <c r="J469" s="272">
        <v>597.29999999999995</v>
      </c>
      <c r="K469" s="271">
        <v>586</v>
      </c>
      <c r="L469" s="271">
        <v>570.5</v>
      </c>
      <c r="M469" s="271">
        <v>3.8534899999999999</v>
      </c>
      <c r="N469" s="1"/>
      <c r="O469" s="1"/>
    </row>
    <row r="470" spans="1:15" ht="12.75" customHeight="1">
      <c r="A470" s="30">
        <v>460</v>
      </c>
      <c r="B470" s="281" t="s">
        <v>205</v>
      </c>
      <c r="C470" s="271">
        <v>1359.4</v>
      </c>
      <c r="D470" s="272">
        <v>1356.9333333333334</v>
      </c>
      <c r="E470" s="272">
        <v>1340.4666666666667</v>
      </c>
      <c r="F470" s="272">
        <v>1321.5333333333333</v>
      </c>
      <c r="G470" s="272">
        <v>1305.0666666666666</v>
      </c>
      <c r="H470" s="272">
        <v>1375.8666666666668</v>
      </c>
      <c r="I470" s="272">
        <v>1392.3333333333335</v>
      </c>
      <c r="J470" s="272">
        <v>1411.2666666666669</v>
      </c>
      <c r="K470" s="271">
        <v>1373.4</v>
      </c>
      <c r="L470" s="271">
        <v>1338</v>
      </c>
      <c r="M470" s="271">
        <v>11.440099999999999</v>
      </c>
      <c r="N470" s="1"/>
      <c r="O470" s="1"/>
    </row>
    <row r="471" spans="1:15" ht="12.75" customHeight="1">
      <c r="A471" s="30">
        <v>461</v>
      </c>
      <c r="B471" s="281" t="s">
        <v>509</v>
      </c>
      <c r="C471" s="271">
        <v>36.75</v>
      </c>
      <c r="D471" s="272">
        <v>36.916666666666664</v>
      </c>
      <c r="E471" s="272">
        <v>36.483333333333327</v>
      </c>
      <c r="F471" s="272">
        <v>36.216666666666661</v>
      </c>
      <c r="G471" s="272">
        <v>35.783333333333324</v>
      </c>
      <c r="H471" s="272">
        <v>37.18333333333333</v>
      </c>
      <c r="I471" s="272">
        <v>37.616666666666667</v>
      </c>
      <c r="J471" s="272">
        <v>37.883333333333333</v>
      </c>
      <c r="K471" s="271">
        <v>37.35</v>
      </c>
      <c r="L471" s="271">
        <v>36.65</v>
      </c>
      <c r="M471" s="271">
        <v>74.081879999999998</v>
      </c>
      <c r="N471" s="1"/>
      <c r="O471" s="1"/>
    </row>
    <row r="472" spans="1:15" ht="12.75" customHeight="1">
      <c r="A472" s="30">
        <v>462</v>
      </c>
      <c r="B472" s="281" t="s">
        <v>865</v>
      </c>
      <c r="C472" s="271">
        <v>239.65</v>
      </c>
      <c r="D472" s="272">
        <v>241.04999999999998</v>
      </c>
      <c r="E472" s="272">
        <v>236.09999999999997</v>
      </c>
      <c r="F472" s="272">
        <v>232.54999999999998</v>
      </c>
      <c r="G472" s="272">
        <v>227.59999999999997</v>
      </c>
      <c r="H472" s="272">
        <v>244.59999999999997</v>
      </c>
      <c r="I472" s="272">
        <v>249.54999999999995</v>
      </c>
      <c r="J472" s="272">
        <v>253.09999999999997</v>
      </c>
      <c r="K472" s="271">
        <v>246</v>
      </c>
      <c r="L472" s="271">
        <v>237.5</v>
      </c>
      <c r="M472" s="271">
        <v>4.5514700000000001</v>
      </c>
      <c r="N472" s="1"/>
      <c r="O472" s="1"/>
    </row>
    <row r="473" spans="1:15" ht="12.75" customHeight="1">
      <c r="A473" s="30">
        <v>463</v>
      </c>
      <c r="B473" s="281" t="s">
        <v>510</v>
      </c>
      <c r="C473" s="271">
        <v>202.6</v>
      </c>
      <c r="D473" s="272">
        <v>202.56666666666669</v>
      </c>
      <c r="E473" s="272">
        <v>200.28333333333339</v>
      </c>
      <c r="F473" s="272">
        <v>197.9666666666667</v>
      </c>
      <c r="G473" s="272">
        <v>195.68333333333339</v>
      </c>
      <c r="H473" s="272">
        <v>204.88333333333338</v>
      </c>
      <c r="I473" s="272">
        <v>207.16666666666669</v>
      </c>
      <c r="J473" s="272">
        <v>209.48333333333338</v>
      </c>
      <c r="K473" s="271">
        <v>204.85</v>
      </c>
      <c r="L473" s="271">
        <v>200.25</v>
      </c>
      <c r="M473" s="271">
        <v>2.1371500000000001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2093.9</v>
      </c>
      <c r="D474" s="272">
        <v>2083.9333333333334</v>
      </c>
      <c r="E474" s="272">
        <v>2062.0166666666669</v>
      </c>
      <c r="F474" s="272">
        <v>2030.1333333333337</v>
      </c>
      <c r="G474" s="272">
        <v>2008.2166666666672</v>
      </c>
      <c r="H474" s="272">
        <v>2115.8166666666666</v>
      </c>
      <c r="I474" s="272">
        <v>2137.7333333333327</v>
      </c>
      <c r="J474" s="272">
        <v>2169.6166666666663</v>
      </c>
      <c r="K474" s="271">
        <v>2105.85</v>
      </c>
      <c r="L474" s="271">
        <v>2052.0500000000002</v>
      </c>
      <c r="M474" s="271">
        <v>2.7381899999999999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11.9</v>
      </c>
      <c r="D475" s="272">
        <v>11.800000000000002</v>
      </c>
      <c r="E475" s="272">
        <v>11.550000000000004</v>
      </c>
      <c r="F475" s="272">
        <v>11.200000000000001</v>
      </c>
      <c r="G475" s="272">
        <v>10.950000000000003</v>
      </c>
      <c r="H475" s="272">
        <v>12.150000000000006</v>
      </c>
      <c r="I475" s="272">
        <v>12.400000000000002</v>
      </c>
      <c r="J475" s="272">
        <v>12.750000000000007</v>
      </c>
      <c r="K475" s="271">
        <v>12.05</v>
      </c>
      <c r="L475" s="271">
        <v>11.45</v>
      </c>
      <c r="M475" s="271">
        <v>68.319699999999997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773.95</v>
      </c>
      <c r="D476" s="272">
        <v>768.58333333333337</v>
      </c>
      <c r="E476" s="272">
        <v>747.16666666666674</v>
      </c>
      <c r="F476" s="272">
        <v>720.38333333333333</v>
      </c>
      <c r="G476" s="272">
        <v>698.9666666666667</v>
      </c>
      <c r="H476" s="272">
        <v>795.36666666666679</v>
      </c>
      <c r="I476" s="272">
        <v>816.78333333333353</v>
      </c>
      <c r="J476" s="272">
        <v>843.56666666666683</v>
      </c>
      <c r="K476" s="271">
        <v>790</v>
      </c>
      <c r="L476" s="271">
        <v>741.8</v>
      </c>
      <c r="M476" s="271">
        <v>17.255459999999999</v>
      </c>
      <c r="N476" s="1"/>
      <c r="O476" s="1"/>
    </row>
    <row r="477" spans="1:15" ht="12.75" customHeight="1">
      <c r="A477" s="30">
        <v>467</v>
      </c>
      <c r="B477" s="281" t="s">
        <v>209</v>
      </c>
      <c r="C477" s="271">
        <v>762.65</v>
      </c>
      <c r="D477" s="272">
        <v>766.31666666666661</v>
      </c>
      <c r="E477" s="272">
        <v>754.63333333333321</v>
      </c>
      <c r="F477" s="272">
        <v>746.61666666666656</v>
      </c>
      <c r="G477" s="272">
        <v>734.93333333333317</v>
      </c>
      <c r="H477" s="272">
        <v>774.33333333333326</v>
      </c>
      <c r="I477" s="272">
        <v>786.01666666666665</v>
      </c>
      <c r="J477" s="272">
        <v>794.0333333333333</v>
      </c>
      <c r="K477" s="271">
        <v>778</v>
      </c>
      <c r="L477" s="271">
        <v>758.3</v>
      </c>
      <c r="M477" s="271">
        <v>25.164090000000002</v>
      </c>
      <c r="N477" s="1"/>
      <c r="O477" s="1"/>
    </row>
    <row r="478" spans="1:15" ht="12.75" customHeight="1">
      <c r="A478" s="30">
        <v>468</v>
      </c>
      <c r="B478" s="281" t="s">
        <v>514</v>
      </c>
      <c r="C478" s="271">
        <v>805.8</v>
      </c>
      <c r="D478" s="272">
        <v>808.61666666666667</v>
      </c>
      <c r="E478" s="272">
        <v>798.23333333333335</v>
      </c>
      <c r="F478" s="272">
        <v>790.66666666666663</v>
      </c>
      <c r="G478" s="272">
        <v>780.2833333333333</v>
      </c>
      <c r="H478" s="272">
        <v>816.18333333333339</v>
      </c>
      <c r="I478" s="272">
        <v>826.56666666666683</v>
      </c>
      <c r="J478" s="272">
        <v>834.13333333333344</v>
      </c>
      <c r="K478" s="271">
        <v>819</v>
      </c>
      <c r="L478" s="271">
        <v>801.05</v>
      </c>
      <c r="M478" s="271">
        <v>0.69198999999999999</v>
      </c>
      <c r="N478" s="1"/>
      <c r="O478" s="1"/>
    </row>
    <row r="479" spans="1:15" ht="12.75" customHeight="1">
      <c r="A479" s="30">
        <v>469</v>
      </c>
      <c r="B479" s="281" t="s">
        <v>208</v>
      </c>
      <c r="C479" s="271">
        <v>6475.05</v>
      </c>
      <c r="D479" s="272">
        <v>6511.8833333333341</v>
      </c>
      <c r="E479" s="272">
        <v>6417.7666666666682</v>
      </c>
      <c r="F479" s="272">
        <v>6360.4833333333345</v>
      </c>
      <c r="G479" s="272">
        <v>6266.3666666666686</v>
      </c>
      <c r="H479" s="272">
        <v>6569.1666666666679</v>
      </c>
      <c r="I479" s="272">
        <v>6663.2833333333347</v>
      </c>
      <c r="J479" s="272">
        <v>6720.5666666666675</v>
      </c>
      <c r="K479" s="271">
        <v>6606</v>
      </c>
      <c r="L479" s="271">
        <v>6454.6</v>
      </c>
      <c r="M479" s="271">
        <v>4.7068700000000003</v>
      </c>
      <c r="N479" s="1"/>
      <c r="O479" s="1"/>
    </row>
    <row r="480" spans="1:15" ht="12.75" customHeight="1">
      <c r="A480" s="30">
        <v>470</v>
      </c>
      <c r="B480" s="281" t="s">
        <v>277</v>
      </c>
      <c r="C480" s="271">
        <v>42.3</v>
      </c>
      <c r="D480" s="272">
        <v>42.183333333333337</v>
      </c>
      <c r="E480" s="272">
        <v>40.766666666666673</v>
      </c>
      <c r="F480" s="272">
        <v>39.233333333333334</v>
      </c>
      <c r="G480" s="272">
        <v>37.81666666666667</v>
      </c>
      <c r="H480" s="272">
        <v>43.716666666666676</v>
      </c>
      <c r="I480" s="272">
        <v>45.133333333333333</v>
      </c>
      <c r="J480" s="272">
        <v>46.666666666666679</v>
      </c>
      <c r="K480" s="271">
        <v>43.6</v>
      </c>
      <c r="L480" s="271">
        <v>40.65</v>
      </c>
      <c r="M480" s="271">
        <v>264.91653000000002</v>
      </c>
      <c r="N480" s="1"/>
      <c r="O480" s="1"/>
    </row>
    <row r="481" spans="1:15" ht="12.75" customHeight="1">
      <c r="A481" s="30">
        <v>471</v>
      </c>
      <c r="B481" s="281" t="s">
        <v>207</v>
      </c>
      <c r="C481" s="271">
        <v>1612.7</v>
      </c>
      <c r="D481" s="272">
        <v>1618.8333333333333</v>
      </c>
      <c r="E481" s="272">
        <v>1599.7166666666665</v>
      </c>
      <c r="F481" s="272">
        <v>1586.7333333333331</v>
      </c>
      <c r="G481" s="272">
        <v>1567.6166666666663</v>
      </c>
      <c r="H481" s="272">
        <v>1631.8166666666666</v>
      </c>
      <c r="I481" s="272">
        <v>1650.9333333333334</v>
      </c>
      <c r="J481" s="272">
        <v>1663.9166666666667</v>
      </c>
      <c r="K481" s="271">
        <v>1637.95</v>
      </c>
      <c r="L481" s="271">
        <v>1605.85</v>
      </c>
      <c r="M481" s="271">
        <v>8.1241400000000006</v>
      </c>
      <c r="N481" s="1"/>
      <c r="O481" s="1"/>
    </row>
    <row r="482" spans="1:15" ht="12.75" customHeight="1">
      <c r="A482" s="30">
        <v>472</v>
      </c>
      <c r="B482" s="281" t="s">
        <v>154</v>
      </c>
      <c r="C482" s="271">
        <v>815.9</v>
      </c>
      <c r="D482" s="272">
        <v>810.48333333333323</v>
      </c>
      <c r="E482" s="272">
        <v>787.46666666666647</v>
      </c>
      <c r="F482" s="272">
        <v>759.03333333333319</v>
      </c>
      <c r="G482" s="272">
        <v>736.01666666666642</v>
      </c>
      <c r="H482" s="272">
        <v>838.91666666666652</v>
      </c>
      <c r="I482" s="272">
        <v>861.93333333333317</v>
      </c>
      <c r="J482" s="272">
        <v>890.36666666666656</v>
      </c>
      <c r="K482" s="271">
        <v>833.5</v>
      </c>
      <c r="L482" s="271">
        <v>782.05</v>
      </c>
      <c r="M482" s="271">
        <v>91.016099999999994</v>
      </c>
      <c r="N482" s="1"/>
      <c r="O482" s="1"/>
    </row>
    <row r="483" spans="1:15" ht="12.75" customHeight="1">
      <c r="A483" s="30">
        <v>473</v>
      </c>
      <c r="B483" s="281" t="s">
        <v>278</v>
      </c>
      <c r="C483" s="271">
        <v>234</v>
      </c>
      <c r="D483" s="272">
        <v>234.46666666666667</v>
      </c>
      <c r="E483" s="272">
        <v>230.53333333333333</v>
      </c>
      <c r="F483" s="272">
        <v>227.06666666666666</v>
      </c>
      <c r="G483" s="272">
        <v>223.13333333333333</v>
      </c>
      <c r="H483" s="272">
        <v>237.93333333333334</v>
      </c>
      <c r="I483" s="272">
        <v>241.86666666666667</v>
      </c>
      <c r="J483" s="272">
        <v>245.33333333333334</v>
      </c>
      <c r="K483" s="271">
        <v>238.4</v>
      </c>
      <c r="L483" s="271">
        <v>231</v>
      </c>
      <c r="M483" s="271">
        <v>2.0753499999999998</v>
      </c>
      <c r="N483" s="1"/>
      <c r="O483" s="1"/>
    </row>
    <row r="484" spans="1:15" ht="12.75" customHeight="1">
      <c r="A484" s="30">
        <v>474</v>
      </c>
      <c r="B484" s="281" t="s">
        <v>515</v>
      </c>
      <c r="C484" s="271">
        <v>2970.8</v>
      </c>
      <c r="D484" s="272">
        <v>2991.7666666666664</v>
      </c>
      <c r="E484" s="272">
        <v>2940.0333333333328</v>
      </c>
      <c r="F484" s="272">
        <v>2909.2666666666664</v>
      </c>
      <c r="G484" s="272">
        <v>2857.5333333333328</v>
      </c>
      <c r="H484" s="272">
        <v>3022.5333333333328</v>
      </c>
      <c r="I484" s="272">
        <v>3074.2666666666664</v>
      </c>
      <c r="J484" s="272">
        <v>3105.0333333333328</v>
      </c>
      <c r="K484" s="271">
        <v>3043.5</v>
      </c>
      <c r="L484" s="271">
        <v>2961</v>
      </c>
      <c r="M484" s="271">
        <v>0.21077000000000001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591.35</v>
      </c>
      <c r="D485" s="272">
        <v>593.9666666666667</v>
      </c>
      <c r="E485" s="272">
        <v>585.48333333333335</v>
      </c>
      <c r="F485" s="272">
        <v>579.61666666666667</v>
      </c>
      <c r="G485" s="272">
        <v>571.13333333333333</v>
      </c>
      <c r="H485" s="272">
        <v>599.83333333333337</v>
      </c>
      <c r="I485" s="272">
        <v>608.31666666666672</v>
      </c>
      <c r="J485" s="272">
        <v>614.18333333333339</v>
      </c>
      <c r="K485" s="271">
        <v>602.45000000000005</v>
      </c>
      <c r="L485" s="271">
        <v>588.1</v>
      </c>
      <c r="M485" s="271">
        <v>1.4277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303.10000000000002</v>
      </c>
      <c r="D486" s="272">
        <v>305.53333333333336</v>
      </c>
      <c r="E486" s="272">
        <v>300.06666666666672</v>
      </c>
      <c r="F486" s="272">
        <v>297.03333333333336</v>
      </c>
      <c r="G486" s="272">
        <v>291.56666666666672</v>
      </c>
      <c r="H486" s="272">
        <v>308.56666666666672</v>
      </c>
      <c r="I486" s="272">
        <v>314.0333333333333</v>
      </c>
      <c r="J486" s="272">
        <v>317.06666666666672</v>
      </c>
      <c r="K486" s="271">
        <v>311</v>
      </c>
      <c r="L486" s="271">
        <v>302.5</v>
      </c>
      <c r="M486" s="271">
        <v>2.59938</v>
      </c>
      <c r="N486" s="1"/>
      <c r="O486" s="1"/>
    </row>
    <row r="487" spans="1:15" ht="12.75" customHeight="1">
      <c r="A487" s="30">
        <v>477</v>
      </c>
      <c r="B487" s="286" t="s">
        <v>518</v>
      </c>
      <c r="C487" s="287">
        <v>28.15</v>
      </c>
      <c r="D487" s="287">
        <v>28.45</v>
      </c>
      <c r="E487" s="287">
        <v>27.799999999999997</v>
      </c>
      <c r="F487" s="287">
        <v>27.45</v>
      </c>
      <c r="G487" s="287">
        <v>26.799999999999997</v>
      </c>
      <c r="H487" s="287">
        <v>28.799999999999997</v>
      </c>
      <c r="I487" s="287">
        <v>29.449999999999996</v>
      </c>
      <c r="J487" s="286">
        <v>29.799999999999997</v>
      </c>
      <c r="K487" s="286">
        <v>29.1</v>
      </c>
      <c r="L487" s="286">
        <v>28.1</v>
      </c>
      <c r="M487" s="242">
        <v>25.267939999999999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335.35</v>
      </c>
      <c r="D488" s="287">
        <v>337.7</v>
      </c>
      <c r="E488" s="287">
        <v>330.65</v>
      </c>
      <c r="F488" s="287">
        <v>325.95</v>
      </c>
      <c r="G488" s="287">
        <v>318.89999999999998</v>
      </c>
      <c r="H488" s="287">
        <v>342.4</v>
      </c>
      <c r="I488" s="287">
        <v>349.45000000000005</v>
      </c>
      <c r="J488" s="286">
        <v>354.15</v>
      </c>
      <c r="K488" s="286">
        <v>344.75</v>
      </c>
      <c r="L488" s="286">
        <v>333</v>
      </c>
      <c r="M488" s="242">
        <v>4.4820700000000002</v>
      </c>
      <c r="N488" s="1"/>
      <c r="O488" s="1"/>
    </row>
    <row r="489" spans="1:15" ht="12.75" customHeight="1">
      <c r="A489" s="30">
        <v>479</v>
      </c>
      <c r="B489" s="286" t="s">
        <v>520</v>
      </c>
      <c r="C489" s="271">
        <v>328.5</v>
      </c>
      <c r="D489" s="272">
        <v>329.7166666666667</v>
      </c>
      <c r="E489" s="272">
        <v>325.73333333333341</v>
      </c>
      <c r="F489" s="272">
        <v>322.9666666666667</v>
      </c>
      <c r="G489" s="272">
        <v>318.98333333333341</v>
      </c>
      <c r="H489" s="272">
        <v>332.48333333333341</v>
      </c>
      <c r="I489" s="272">
        <v>336.46666666666675</v>
      </c>
      <c r="J489" s="272">
        <v>339.23333333333341</v>
      </c>
      <c r="K489" s="271">
        <v>333.7</v>
      </c>
      <c r="L489" s="271">
        <v>326.95</v>
      </c>
      <c r="M489" s="271">
        <v>0.74817</v>
      </c>
      <c r="N489" s="1"/>
      <c r="O489" s="1"/>
    </row>
    <row r="490" spans="1:15" ht="12.75" customHeight="1">
      <c r="A490" s="30">
        <v>480</v>
      </c>
      <c r="B490" s="286" t="s">
        <v>279</v>
      </c>
      <c r="C490" s="287">
        <v>1028.3</v>
      </c>
      <c r="D490" s="287">
        <v>1021.2833333333333</v>
      </c>
      <c r="E490" s="287">
        <v>1001.6666666666665</v>
      </c>
      <c r="F490" s="287">
        <v>975.03333333333319</v>
      </c>
      <c r="G490" s="287">
        <v>955.4166666666664</v>
      </c>
      <c r="H490" s="287">
        <v>1047.9166666666665</v>
      </c>
      <c r="I490" s="287">
        <v>1067.5333333333333</v>
      </c>
      <c r="J490" s="286">
        <v>1094.1666666666667</v>
      </c>
      <c r="K490" s="286">
        <v>1040.9000000000001</v>
      </c>
      <c r="L490" s="286">
        <v>994.65</v>
      </c>
      <c r="M490" s="242">
        <v>25.252020000000002</v>
      </c>
      <c r="N490" s="1"/>
      <c r="O490" s="1"/>
    </row>
    <row r="491" spans="1:15" ht="12.75" customHeight="1">
      <c r="A491" s="30">
        <v>481</v>
      </c>
      <c r="B491" s="297" t="s">
        <v>210</v>
      </c>
      <c r="C491" s="271">
        <v>265.45</v>
      </c>
      <c r="D491" s="272">
        <v>267.11666666666667</v>
      </c>
      <c r="E491" s="272">
        <v>262.93333333333334</v>
      </c>
      <c r="F491" s="272">
        <v>260.41666666666669</v>
      </c>
      <c r="G491" s="272">
        <v>256.23333333333335</v>
      </c>
      <c r="H491" s="272">
        <v>269.63333333333333</v>
      </c>
      <c r="I491" s="272">
        <v>273.81666666666672</v>
      </c>
      <c r="J491" s="272">
        <v>276.33333333333331</v>
      </c>
      <c r="K491" s="271">
        <v>271.3</v>
      </c>
      <c r="L491" s="271">
        <v>264.60000000000002</v>
      </c>
      <c r="M491" s="271">
        <v>65.314989999999995</v>
      </c>
      <c r="N491" s="1"/>
      <c r="O491" s="1"/>
    </row>
    <row r="492" spans="1:15" ht="12.75" customHeight="1">
      <c r="A492" s="30">
        <v>482</v>
      </c>
      <c r="B492" s="299" t="s">
        <v>521</v>
      </c>
      <c r="C492" s="287">
        <v>2081</v>
      </c>
      <c r="D492" s="287">
        <v>2097.6833333333334</v>
      </c>
      <c r="E492" s="272">
        <v>2055.3666666666668</v>
      </c>
      <c r="F492" s="272">
        <v>2029.7333333333336</v>
      </c>
      <c r="G492" s="272">
        <v>1987.416666666667</v>
      </c>
      <c r="H492" s="272">
        <v>2123.3166666666666</v>
      </c>
      <c r="I492" s="272">
        <v>2165.6333333333332</v>
      </c>
      <c r="J492" s="272">
        <v>2191.2666666666664</v>
      </c>
      <c r="K492" s="271">
        <v>2140</v>
      </c>
      <c r="L492" s="271">
        <v>2072.0500000000002</v>
      </c>
      <c r="M492" s="271">
        <v>0.53154000000000001</v>
      </c>
      <c r="N492" s="1"/>
      <c r="O492" s="1"/>
    </row>
    <row r="493" spans="1:15" ht="12.75" customHeight="1">
      <c r="A493" s="30">
        <v>483</v>
      </c>
      <c r="B493" s="252" t="s">
        <v>866</v>
      </c>
      <c r="C493" s="271">
        <v>357.5</v>
      </c>
      <c r="D493" s="272">
        <v>357.75</v>
      </c>
      <c r="E493" s="272">
        <v>353.75</v>
      </c>
      <c r="F493" s="272">
        <v>350</v>
      </c>
      <c r="G493" s="272">
        <v>346</v>
      </c>
      <c r="H493" s="272">
        <v>361.5</v>
      </c>
      <c r="I493" s="272">
        <v>365.5</v>
      </c>
      <c r="J493" s="272">
        <v>369.25</v>
      </c>
      <c r="K493" s="271">
        <v>361.75</v>
      </c>
      <c r="L493" s="271">
        <v>354</v>
      </c>
      <c r="M493" s="271">
        <v>0.26740999999999998</v>
      </c>
      <c r="N493" s="1"/>
      <c r="O493" s="1"/>
    </row>
    <row r="494" spans="1:15" ht="12.75" customHeight="1">
      <c r="A494" s="30">
        <v>484</v>
      </c>
      <c r="B494" s="286" t="s">
        <v>522</v>
      </c>
      <c r="C494" s="287">
        <v>2243.5500000000002</v>
      </c>
      <c r="D494" s="287">
        <v>2237.1166666666668</v>
      </c>
      <c r="E494" s="272">
        <v>2227.2333333333336</v>
      </c>
      <c r="F494" s="272">
        <v>2210.916666666667</v>
      </c>
      <c r="G494" s="272">
        <v>2201.0333333333338</v>
      </c>
      <c r="H494" s="272">
        <v>2253.4333333333334</v>
      </c>
      <c r="I494" s="272">
        <v>2263.3166666666666</v>
      </c>
      <c r="J494" s="272">
        <v>2279.6333333333332</v>
      </c>
      <c r="K494" s="271">
        <v>2247</v>
      </c>
      <c r="L494" s="271">
        <v>2220.8000000000002</v>
      </c>
      <c r="M494" s="271">
        <v>1.08728</v>
      </c>
      <c r="N494" s="1"/>
      <c r="O494" s="1"/>
    </row>
    <row r="495" spans="1:15" ht="12.75" customHeight="1">
      <c r="A495" s="30">
        <v>485</v>
      </c>
      <c r="B495" s="242" t="s">
        <v>127</v>
      </c>
      <c r="C495" s="271">
        <v>9.1</v>
      </c>
      <c r="D495" s="272">
        <v>9.25</v>
      </c>
      <c r="E495" s="272">
        <v>8.9499999999999993</v>
      </c>
      <c r="F495" s="272">
        <v>8.7999999999999989</v>
      </c>
      <c r="G495" s="272">
        <v>8.4999999999999982</v>
      </c>
      <c r="H495" s="272">
        <v>9.4</v>
      </c>
      <c r="I495" s="272">
        <v>9.7000000000000011</v>
      </c>
      <c r="J495" s="272">
        <v>9.8500000000000014</v>
      </c>
      <c r="K495" s="271">
        <v>9.5500000000000007</v>
      </c>
      <c r="L495" s="271">
        <v>9.1</v>
      </c>
      <c r="M495" s="271">
        <v>2273.4890399999999</v>
      </c>
      <c r="N495" s="1"/>
      <c r="O495" s="1"/>
    </row>
    <row r="496" spans="1:15" ht="12.75" customHeight="1">
      <c r="A496" s="30">
        <v>486</v>
      </c>
      <c r="B496" s="298" t="s">
        <v>211</v>
      </c>
      <c r="C496" s="287">
        <v>995.4</v>
      </c>
      <c r="D496" s="287">
        <v>1000.8833333333333</v>
      </c>
      <c r="E496" s="272">
        <v>986.01666666666665</v>
      </c>
      <c r="F496" s="272">
        <v>976.63333333333333</v>
      </c>
      <c r="G496" s="272">
        <v>961.76666666666665</v>
      </c>
      <c r="H496" s="272">
        <v>1010.2666666666667</v>
      </c>
      <c r="I496" s="272">
        <v>1025.1333333333332</v>
      </c>
      <c r="J496" s="272">
        <v>1034.5166666666667</v>
      </c>
      <c r="K496" s="271">
        <v>1015.75</v>
      </c>
      <c r="L496" s="271">
        <v>991.5</v>
      </c>
      <c r="M496" s="271">
        <v>7.6132799999999996</v>
      </c>
      <c r="N496" s="1"/>
      <c r="O496" s="1"/>
    </row>
    <row r="497" spans="1:15" ht="12.75" customHeight="1">
      <c r="A497" s="30">
        <v>487</v>
      </c>
      <c r="B497" s="242" t="s">
        <v>523</v>
      </c>
      <c r="C497" s="271">
        <v>228.55</v>
      </c>
      <c r="D497" s="272">
        <v>230.80000000000004</v>
      </c>
      <c r="E497" s="272">
        <v>224.80000000000007</v>
      </c>
      <c r="F497" s="272">
        <v>221.05000000000004</v>
      </c>
      <c r="G497" s="272">
        <v>215.05000000000007</v>
      </c>
      <c r="H497" s="272">
        <v>234.55000000000007</v>
      </c>
      <c r="I497" s="272">
        <v>240.55</v>
      </c>
      <c r="J497" s="272">
        <v>244.30000000000007</v>
      </c>
      <c r="K497" s="271">
        <v>236.8</v>
      </c>
      <c r="L497" s="271">
        <v>227.05</v>
      </c>
      <c r="M497" s="271">
        <v>6.6439700000000004</v>
      </c>
      <c r="N497" s="1"/>
      <c r="O497" s="1"/>
    </row>
    <row r="498" spans="1:15" ht="12.75" customHeight="1">
      <c r="A498" s="30">
        <v>488</v>
      </c>
      <c r="B498" s="242" t="s">
        <v>524</v>
      </c>
      <c r="C498" s="287">
        <v>79</v>
      </c>
      <c r="D498" s="287">
        <v>79.166666666666671</v>
      </c>
      <c r="E498" s="272">
        <v>78.333333333333343</v>
      </c>
      <c r="F498" s="272">
        <v>77.666666666666671</v>
      </c>
      <c r="G498" s="272">
        <v>76.833333333333343</v>
      </c>
      <c r="H498" s="272">
        <v>79.833333333333343</v>
      </c>
      <c r="I498" s="272">
        <v>80.666666666666686</v>
      </c>
      <c r="J498" s="272">
        <v>81.333333333333343</v>
      </c>
      <c r="K498" s="271">
        <v>80</v>
      </c>
      <c r="L498" s="271">
        <v>78.5</v>
      </c>
      <c r="M498" s="271">
        <v>12.005319999999999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628.1</v>
      </c>
      <c r="D499" s="287">
        <v>629.06666666666661</v>
      </c>
      <c r="E499" s="272">
        <v>621.13333333333321</v>
      </c>
      <c r="F499" s="272">
        <v>614.16666666666663</v>
      </c>
      <c r="G499" s="272">
        <v>606.23333333333323</v>
      </c>
      <c r="H499" s="272">
        <v>636.03333333333319</v>
      </c>
      <c r="I499" s="272">
        <v>643.96666666666658</v>
      </c>
      <c r="J499" s="272">
        <v>650.93333333333317</v>
      </c>
      <c r="K499" s="271">
        <v>637</v>
      </c>
      <c r="L499" s="271">
        <v>622.1</v>
      </c>
      <c r="M499" s="271">
        <v>3.5131100000000002</v>
      </c>
      <c r="N499" s="1"/>
      <c r="O499" s="1"/>
    </row>
    <row r="500" spans="1:15" ht="12.75" customHeight="1">
      <c r="A500" s="30">
        <v>490</v>
      </c>
      <c r="B500" s="242" t="s">
        <v>280</v>
      </c>
      <c r="C500" s="287">
        <v>1838.7</v>
      </c>
      <c r="D500" s="287">
        <v>1832.6666666666667</v>
      </c>
      <c r="E500" s="272">
        <v>1802.3333333333335</v>
      </c>
      <c r="F500" s="272">
        <v>1765.9666666666667</v>
      </c>
      <c r="G500" s="272">
        <v>1735.6333333333334</v>
      </c>
      <c r="H500" s="272">
        <v>1869.0333333333335</v>
      </c>
      <c r="I500" s="272">
        <v>1899.366666666667</v>
      </c>
      <c r="J500" s="272">
        <v>1935.7333333333336</v>
      </c>
      <c r="K500" s="271">
        <v>1863</v>
      </c>
      <c r="L500" s="271">
        <v>1796.3</v>
      </c>
      <c r="M500" s="271">
        <v>2.4141400000000002</v>
      </c>
      <c r="N500" s="1"/>
      <c r="O500" s="1"/>
    </row>
    <row r="501" spans="1:15" ht="12.75" customHeight="1">
      <c r="A501" s="30">
        <v>491</v>
      </c>
      <c r="B501" s="242" t="s">
        <v>212</v>
      </c>
      <c r="C501" s="287">
        <v>415.2</v>
      </c>
      <c r="D501" s="287">
        <v>416.75</v>
      </c>
      <c r="E501" s="272">
        <v>413.4</v>
      </c>
      <c r="F501" s="272">
        <v>411.59999999999997</v>
      </c>
      <c r="G501" s="272">
        <v>408.24999999999994</v>
      </c>
      <c r="H501" s="272">
        <v>418.55</v>
      </c>
      <c r="I501" s="272">
        <v>421.90000000000003</v>
      </c>
      <c r="J501" s="272">
        <v>423.70000000000005</v>
      </c>
      <c r="K501" s="271">
        <v>420.1</v>
      </c>
      <c r="L501" s="271">
        <v>414.95</v>
      </c>
      <c r="M501" s="271">
        <v>43.769509999999997</v>
      </c>
      <c r="N501" s="1"/>
      <c r="O501" s="1"/>
    </row>
    <row r="502" spans="1:15" ht="12.75" customHeight="1">
      <c r="A502" s="30">
        <v>492</v>
      </c>
      <c r="B502" s="242" t="s">
        <v>526</v>
      </c>
      <c r="C502" s="287">
        <v>248.05</v>
      </c>
      <c r="D502" s="287">
        <v>250.98333333333335</v>
      </c>
      <c r="E502" s="272">
        <v>242.86666666666667</v>
      </c>
      <c r="F502" s="272">
        <v>237.68333333333334</v>
      </c>
      <c r="G502" s="272">
        <v>229.56666666666666</v>
      </c>
      <c r="H502" s="272">
        <v>256.16666666666669</v>
      </c>
      <c r="I502" s="272">
        <v>264.28333333333336</v>
      </c>
      <c r="J502" s="272">
        <v>269.4666666666667</v>
      </c>
      <c r="K502" s="271">
        <v>259.10000000000002</v>
      </c>
      <c r="L502" s="271">
        <v>245.8</v>
      </c>
      <c r="M502" s="271">
        <v>19.871639999999999</v>
      </c>
      <c r="N502" s="1"/>
      <c r="O502" s="1"/>
    </row>
    <row r="503" spans="1:15" ht="12.75" customHeight="1">
      <c r="A503" s="30">
        <v>493</v>
      </c>
      <c r="B503" s="242" t="s">
        <v>281</v>
      </c>
      <c r="C503" s="287">
        <v>16.5</v>
      </c>
      <c r="D503" s="287">
        <v>16.633333333333336</v>
      </c>
      <c r="E503" s="272">
        <v>16.316666666666674</v>
      </c>
      <c r="F503" s="272">
        <v>16.133333333333336</v>
      </c>
      <c r="G503" s="272">
        <v>15.816666666666674</v>
      </c>
      <c r="H503" s="272">
        <v>16.816666666666674</v>
      </c>
      <c r="I503" s="272">
        <v>17.133333333333336</v>
      </c>
      <c r="J503" s="272">
        <v>17.316666666666674</v>
      </c>
      <c r="K503" s="271">
        <v>16.95</v>
      </c>
      <c r="L503" s="271">
        <v>16.45</v>
      </c>
      <c r="M503" s="271">
        <v>940.97792000000004</v>
      </c>
      <c r="N503" s="1"/>
      <c r="O503" s="1"/>
    </row>
    <row r="504" spans="1:15" ht="12.75" customHeight="1">
      <c r="A504" s="30">
        <v>494</v>
      </c>
      <c r="B504" s="242" t="s">
        <v>867</v>
      </c>
      <c r="C504" s="287">
        <v>9789</v>
      </c>
      <c r="D504" s="287">
        <v>9776.2833333333328</v>
      </c>
      <c r="E504" s="272">
        <v>9682.7166666666653</v>
      </c>
      <c r="F504" s="272">
        <v>9576.4333333333325</v>
      </c>
      <c r="G504" s="272">
        <v>9482.866666666665</v>
      </c>
      <c r="H504" s="272">
        <v>9882.5666666666657</v>
      </c>
      <c r="I504" s="272">
        <v>9976.1333333333314</v>
      </c>
      <c r="J504" s="272">
        <v>10082.416666666666</v>
      </c>
      <c r="K504" s="271">
        <v>9869.85</v>
      </c>
      <c r="L504" s="271">
        <v>9670</v>
      </c>
      <c r="M504" s="271">
        <v>0.22408</v>
      </c>
      <c r="N504" s="1"/>
      <c r="O504" s="1"/>
    </row>
    <row r="505" spans="1:15" ht="12.75" customHeight="1">
      <c r="A505" s="30">
        <v>495</v>
      </c>
      <c r="B505" s="242" t="s">
        <v>213</v>
      </c>
      <c r="C505" s="242">
        <v>262.39999999999998</v>
      </c>
      <c r="D505" s="287">
        <v>264.18333333333334</v>
      </c>
      <c r="E505" s="272">
        <v>259.36666666666667</v>
      </c>
      <c r="F505" s="272">
        <v>256.33333333333331</v>
      </c>
      <c r="G505" s="272">
        <v>251.51666666666665</v>
      </c>
      <c r="H505" s="272">
        <v>267.2166666666667</v>
      </c>
      <c r="I505" s="272">
        <v>272.03333333333342</v>
      </c>
      <c r="J505" s="272">
        <v>275.06666666666672</v>
      </c>
      <c r="K505" s="271">
        <v>269</v>
      </c>
      <c r="L505" s="271">
        <v>261.14999999999998</v>
      </c>
      <c r="M505" s="271">
        <v>111.50821999999999</v>
      </c>
      <c r="N505" s="1"/>
      <c r="O505" s="1"/>
    </row>
    <row r="506" spans="1:15" ht="12.75" customHeight="1">
      <c r="A506" s="30">
        <v>496</v>
      </c>
      <c r="B506" s="242" t="s">
        <v>527</v>
      </c>
      <c r="C506" s="242">
        <v>231.5</v>
      </c>
      <c r="D506" s="287">
        <v>232.31666666666669</v>
      </c>
      <c r="E506" s="272">
        <v>228.88333333333338</v>
      </c>
      <c r="F506" s="272">
        <v>226.26666666666668</v>
      </c>
      <c r="G506" s="272">
        <v>222.83333333333337</v>
      </c>
      <c r="H506" s="272">
        <v>234.93333333333339</v>
      </c>
      <c r="I506" s="272">
        <v>238.36666666666673</v>
      </c>
      <c r="J506" s="272">
        <v>240.98333333333341</v>
      </c>
      <c r="K506" s="271">
        <v>235.75</v>
      </c>
      <c r="L506" s="271">
        <v>229.7</v>
      </c>
      <c r="M506" s="271">
        <v>7.8275600000000001</v>
      </c>
      <c r="N506" s="1"/>
      <c r="O506" s="1"/>
    </row>
    <row r="507" spans="1:15" ht="12.75" customHeight="1">
      <c r="A507" s="30">
        <v>497</v>
      </c>
      <c r="B507" s="242" t="s">
        <v>839</v>
      </c>
      <c r="C507" s="242">
        <v>62.1</v>
      </c>
      <c r="D507" s="287">
        <v>62.31666666666667</v>
      </c>
      <c r="E507" s="272">
        <v>61.433333333333337</v>
      </c>
      <c r="F507" s="272">
        <v>60.766666666666666</v>
      </c>
      <c r="G507" s="272">
        <v>59.883333333333333</v>
      </c>
      <c r="H507" s="272">
        <v>62.983333333333341</v>
      </c>
      <c r="I507" s="272">
        <v>63.866666666666681</v>
      </c>
      <c r="J507" s="272">
        <v>64.533333333333346</v>
      </c>
      <c r="K507" s="271">
        <v>63.2</v>
      </c>
      <c r="L507" s="271">
        <v>61.65</v>
      </c>
      <c r="M507" s="271">
        <v>811.37104999999997</v>
      </c>
      <c r="N507" s="1"/>
      <c r="O507" s="1"/>
    </row>
    <row r="508" spans="1:15" ht="12.75" customHeight="1">
      <c r="A508" s="30">
        <v>498</v>
      </c>
      <c r="B508" s="242" t="s">
        <v>826</v>
      </c>
      <c r="C508" s="242">
        <v>384.95</v>
      </c>
      <c r="D508" s="287">
        <v>387.33333333333331</v>
      </c>
      <c r="E508" s="272">
        <v>380.61666666666662</v>
      </c>
      <c r="F508" s="272">
        <v>376.2833333333333</v>
      </c>
      <c r="G508" s="272">
        <v>369.56666666666661</v>
      </c>
      <c r="H508" s="272">
        <v>391.66666666666663</v>
      </c>
      <c r="I508" s="272">
        <v>398.38333333333333</v>
      </c>
      <c r="J508" s="272">
        <v>402.71666666666664</v>
      </c>
      <c r="K508" s="271">
        <v>394.05</v>
      </c>
      <c r="L508" s="271">
        <v>383</v>
      </c>
      <c r="M508" s="271">
        <v>8.6724700000000006</v>
      </c>
      <c r="N508" s="1"/>
      <c r="O508" s="1"/>
    </row>
    <row r="509" spans="1:15" ht="12.75" customHeight="1">
      <c r="A509" s="30">
        <v>499</v>
      </c>
      <c r="B509" s="242" t="s">
        <v>528</v>
      </c>
      <c r="C509" s="287">
        <v>1614.1</v>
      </c>
      <c r="D509" s="272">
        <v>1624.6666666666667</v>
      </c>
      <c r="E509" s="272">
        <v>1599.3833333333334</v>
      </c>
      <c r="F509" s="272">
        <v>1584.6666666666667</v>
      </c>
      <c r="G509" s="272">
        <v>1559.3833333333334</v>
      </c>
      <c r="H509" s="272">
        <v>1639.3833333333334</v>
      </c>
      <c r="I509" s="272">
        <v>1664.6666666666667</v>
      </c>
      <c r="J509" s="271">
        <v>1679.3833333333334</v>
      </c>
      <c r="K509" s="271">
        <v>1649.95</v>
      </c>
      <c r="L509" s="271">
        <v>1609.95</v>
      </c>
      <c r="M509" s="242">
        <v>2.38361</v>
      </c>
      <c r="N509" s="1"/>
      <c r="O509" s="1"/>
    </row>
    <row r="510" spans="1:15" ht="12.75" customHeight="1">
      <c r="A510" s="30">
        <v>500</v>
      </c>
      <c r="B510" s="242" t="s">
        <v>529</v>
      </c>
      <c r="C510" s="287">
        <v>2203.85</v>
      </c>
      <c r="D510" s="272">
        <v>2211.9166666666665</v>
      </c>
      <c r="E510" s="272">
        <v>2187.083333333333</v>
      </c>
      <c r="F510" s="272">
        <v>2170.3166666666666</v>
      </c>
      <c r="G510" s="272">
        <v>2145.4833333333331</v>
      </c>
      <c r="H510" s="272">
        <v>2228.6833333333329</v>
      </c>
      <c r="I510" s="272">
        <v>2253.516666666666</v>
      </c>
      <c r="J510" s="271">
        <v>2270.2833333333328</v>
      </c>
      <c r="K510" s="271">
        <v>2236.75</v>
      </c>
      <c r="L510" s="271">
        <v>2195.15</v>
      </c>
      <c r="M510" s="242">
        <v>0.77888999999999997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E92" sqref="E9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1"/>
      <c r="B5" s="492"/>
      <c r="C5" s="491"/>
      <c r="D5" s="49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93" t="s">
        <v>531</v>
      </c>
      <c r="C7" s="492"/>
      <c r="D7" s="7">
        <f>Main!B10</f>
        <v>44799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44798</v>
      </c>
      <c r="B10" s="29">
        <v>539115</v>
      </c>
      <c r="C10" s="28" t="s">
        <v>1071</v>
      </c>
      <c r="D10" s="28" t="s">
        <v>1072</v>
      </c>
      <c r="E10" s="28" t="s">
        <v>541</v>
      </c>
      <c r="F10" s="87">
        <v>19713</v>
      </c>
      <c r="G10" s="29">
        <v>77.64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44798</v>
      </c>
      <c r="B11" s="29">
        <v>531681</v>
      </c>
      <c r="C11" s="28" t="s">
        <v>1073</v>
      </c>
      <c r="D11" s="28" t="s">
        <v>1133</v>
      </c>
      <c r="E11" s="28" t="s">
        <v>540</v>
      </c>
      <c r="F11" s="87">
        <v>400000</v>
      </c>
      <c r="G11" s="29">
        <v>1.1499999999999999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44798</v>
      </c>
      <c r="B12" s="29">
        <v>509053</v>
      </c>
      <c r="C12" s="28" t="s">
        <v>1025</v>
      </c>
      <c r="D12" s="28" t="s">
        <v>1134</v>
      </c>
      <c r="E12" s="28" t="s">
        <v>541</v>
      </c>
      <c r="F12" s="87">
        <v>350000</v>
      </c>
      <c r="G12" s="29">
        <v>23.35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44798</v>
      </c>
      <c r="B13" s="29">
        <v>509053</v>
      </c>
      <c r="C13" s="28" t="s">
        <v>1025</v>
      </c>
      <c r="D13" s="28" t="s">
        <v>1135</v>
      </c>
      <c r="E13" s="28" t="s">
        <v>541</v>
      </c>
      <c r="F13" s="87">
        <v>550000</v>
      </c>
      <c r="G13" s="29">
        <v>23.35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44798</v>
      </c>
      <c r="B14" s="29">
        <v>540023</v>
      </c>
      <c r="C14" s="28" t="s">
        <v>1049</v>
      </c>
      <c r="D14" s="28" t="s">
        <v>1050</v>
      </c>
      <c r="E14" s="28" t="s">
        <v>541</v>
      </c>
      <c r="F14" s="87">
        <v>150000</v>
      </c>
      <c r="G14" s="29">
        <v>98.45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44798</v>
      </c>
      <c r="B15" s="29">
        <v>540023</v>
      </c>
      <c r="C15" s="28" t="s">
        <v>1049</v>
      </c>
      <c r="D15" s="28" t="s">
        <v>1102</v>
      </c>
      <c r="E15" s="28" t="s">
        <v>540</v>
      </c>
      <c r="F15" s="87">
        <v>124390</v>
      </c>
      <c r="G15" s="29">
        <v>98.4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44798</v>
      </c>
      <c r="B16" s="29">
        <v>512379</v>
      </c>
      <c r="C16" s="28" t="s">
        <v>1136</v>
      </c>
      <c r="D16" s="28" t="s">
        <v>1137</v>
      </c>
      <c r="E16" s="28" t="s">
        <v>541</v>
      </c>
      <c r="F16" s="87">
        <v>2331755</v>
      </c>
      <c r="G16" s="29">
        <v>34.46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44798</v>
      </c>
      <c r="B17" s="29">
        <v>512379</v>
      </c>
      <c r="C17" s="28" t="s">
        <v>1136</v>
      </c>
      <c r="D17" s="28" t="s">
        <v>1137</v>
      </c>
      <c r="E17" s="28" t="s">
        <v>540</v>
      </c>
      <c r="F17" s="87">
        <v>16668</v>
      </c>
      <c r="G17" s="29">
        <v>33.89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44798</v>
      </c>
      <c r="B18" s="29">
        <v>538868</v>
      </c>
      <c r="C18" s="28" t="s">
        <v>1138</v>
      </c>
      <c r="D18" s="28" t="s">
        <v>1139</v>
      </c>
      <c r="E18" s="28" t="s">
        <v>541</v>
      </c>
      <c r="F18" s="87">
        <v>30320</v>
      </c>
      <c r="G18" s="29">
        <v>43.86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44798</v>
      </c>
      <c r="B19" s="29">
        <v>543516</v>
      </c>
      <c r="C19" s="28" t="s">
        <v>1140</v>
      </c>
      <c r="D19" s="28" t="s">
        <v>1141</v>
      </c>
      <c r="E19" s="28" t="s">
        <v>541</v>
      </c>
      <c r="F19" s="87">
        <v>24000</v>
      </c>
      <c r="G19" s="29">
        <v>52.5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44798</v>
      </c>
      <c r="B20" s="29">
        <v>543516</v>
      </c>
      <c r="C20" s="28" t="s">
        <v>1140</v>
      </c>
      <c r="D20" s="28" t="s">
        <v>1142</v>
      </c>
      <c r="E20" s="28" t="s">
        <v>540</v>
      </c>
      <c r="F20" s="87">
        <v>22000</v>
      </c>
      <c r="G20" s="29">
        <v>52.45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44798</v>
      </c>
      <c r="B21" s="29">
        <v>542724</v>
      </c>
      <c r="C21" s="28" t="s">
        <v>1075</v>
      </c>
      <c r="D21" s="28" t="s">
        <v>1076</v>
      </c>
      <c r="E21" s="28" t="s">
        <v>541</v>
      </c>
      <c r="F21" s="87">
        <v>400000</v>
      </c>
      <c r="G21" s="29">
        <v>2.52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44798</v>
      </c>
      <c r="B22" s="29">
        <v>542724</v>
      </c>
      <c r="C22" s="28" t="s">
        <v>1075</v>
      </c>
      <c r="D22" s="28" t="s">
        <v>1143</v>
      </c>
      <c r="E22" s="28" t="s">
        <v>541</v>
      </c>
      <c r="F22" s="87">
        <v>1147332</v>
      </c>
      <c r="G22" s="29">
        <v>2.52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44798</v>
      </c>
      <c r="B23" s="29">
        <v>543538</v>
      </c>
      <c r="C23" s="28" t="s">
        <v>1077</v>
      </c>
      <c r="D23" s="28" t="s">
        <v>1046</v>
      </c>
      <c r="E23" s="28" t="s">
        <v>540</v>
      </c>
      <c r="F23" s="87">
        <v>32000</v>
      </c>
      <c r="G23" s="29">
        <v>115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44798</v>
      </c>
      <c r="B24" s="29">
        <v>543538</v>
      </c>
      <c r="C24" s="28" t="s">
        <v>1077</v>
      </c>
      <c r="D24" s="28" t="s">
        <v>1144</v>
      </c>
      <c r="E24" s="28" t="s">
        <v>540</v>
      </c>
      <c r="F24" s="87">
        <v>22400</v>
      </c>
      <c r="G24" s="29">
        <v>115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44798</v>
      </c>
      <c r="B25" s="29">
        <v>543538</v>
      </c>
      <c r="C25" s="28" t="s">
        <v>1077</v>
      </c>
      <c r="D25" s="28" t="s">
        <v>1074</v>
      </c>
      <c r="E25" s="28" t="s">
        <v>540</v>
      </c>
      <c r="F25" s="87">
        <v>33600</v>
      </c>
      <c r="G25" s="29">
        <v>115.2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44798</v>
      </c>
      <c r="B26" s="29">
        <v>543538</v>
      </c>
      <c r="C26" s="28" t="s">
        <v>1077</v>
      </c>
      <c r="D26" s="28" t="s">
        <v>1029</v>
      </c>
      <c r="E26" s="28" t="s">
        <v>541</v>
      </c>
      <c r="F26" s="87">
        <v>97600</v>
      </c>
      <c r="G26" s="29">
        <v>115.28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44798</v>
      </c>
      <c r="B27" s="29">
        <v>514386</v>
      </c>
      <c r="C27" s="28" t="s">
        <v>1145</v>
      </c>
      <c r="D27" s="28" t="s">
        <v>1146</v>
      </c>
      <c r="E27" s="28" t="s">
        <v>541</v>
      </c>
      <c r="F27" s="87">
        <v>75189</v>
      </c>
      <c r="G27" s="29">
        <v>4.3499999999999996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44798</v>
      </c>
      <c r="B28" s="29">
        <v>524314</v>
      </c>
      <c r="C28" s="28" t="s">
        <v>1147</v>
      </c>
      <c r="D28" s="28" t="s">
        <v>1148</v>
      </c>
      <c r="E28" s="28" t="s">
        <v>541</v>
      </c>
      <c r="F28" s="87">
        <v>43893</v>
      </c>
      <c r="G28" s="29">
        <v>20.78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44798</v>
      </c>
      <c r="B29" s="29">
        <v>532543</v>
      </c>
      <c r="C29" s="28" t="s">
        <v>1149</v>
      </c>
      <c r="D29" s="28" t="s">
        <v>1150</v>
      </c>
      <c r="E29" s="28" t="s">
        <v>540</v>
      </c>
      <c r="F29" s="87">
        <v>768825</v>
      </c>
      <c r="G29" s="29">
        <v>60.92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44798</v>
      </c>
      <c r="B30" s="29">
        <v>532543</v>
      </c>
      <c r="C30" s="28" t="s">
        <v>1149</v>
      </c>
      <c r="D30" s="28" t="s">
        <v>1151</v>
      </c>
      <c r="E30" s="28" t="s">
        <v>541</v>
      </c>
      <c r="F30" s="87">
        <v>1000000</v>
      </c>
      <c r="G30" s="29">
        <v>61.01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44798</v>
      </c>
      <c r="B31" s="29">
        <v>531301</v>
      </c>
      <c r="C31" s="28" t="s">
        <v>1078</v>
      </c>
      <c r="D31" s="28" t="s">
        <v>1079</v>
      </c>
      <c r="E31" s="28" t="s">
        <v>541</v>
      </c>
      <c r="F31" s="87">
        <v>4818</v>
      </c>
      <c r="G31" s="29">
        <v>50.3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44798</v>
      </c>
      <c r="B32" s="29">
        <v>531301</v>
      </c>
      <c r="C32" s="28" t="s">
        <v>1078</v>
      </c>
      <c r="D32" s="28" t="s">
        <v>1079</v>
      </c>
      <c r="E32" s="28" t="s">
        <v>540</v>
      </c>
      <c r="F32" s="87">
        <v>2791</v>
      </c>
      <c r="G32" s="29">
        <v>49.82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44798</v>
      </c>
      <c r="B33" s="29">
        <v>540377</v>
      </c>
      <c r="C33" s="28" t="s">
        <v>1051</v>
      </c>
      <c r="D33" s="28" t="s">
        <v>1152</v>
      </c>
      <c r="E33" s="28" t="s">
        <v>540</v>
      </c>
      <c r="F33" s="87">
        <v>24000</v>
      </c>
      <c r="G33" s="29">
        <v>103.64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44798</v>
      </c>
      <c r="B34" s="29">
        <v>540377</v>
      </c>
      <c r="C34" s="28" t="s">
        <v>1051</v>
      </c>
      <c r="D34" s="28" t="s">
        <v>1153</v>
      </c>
      <c r="E34" s="28" t="s">
        <v>541</v>
      </c>
      <c r="F34" s="87">
        <v>18000</v>
      </c>
      <c r="G34" s="29">
        <v>104.02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44798</v>
      </c>
      <c r="B35" s="29">
        <v>511628</v>
      </c>
      <c r="C35" s="28" t="s">
        <v>1154</v>
      </c>
      <c r="D35" s="28" t="s">
        <v>1155</v>
      </c>
      <c r="E35" s="28" t="s">
        <v>541</v>
      </c>
      <c r="F35" s="87">
        <v>28845</v>
      </c>
      <c r="G35" s="29">
        <v>96.27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44798</v>
      </c>
      <c r="B36" s="29">
        <v>542924</v>
      </c>
      <c r="C36" s="28" t="s">
        <v>1156</v>
      </c>
      <c r="D36" s="28" t="s">
        <v>1157</v>
      </c>
      <c r="E36" s="28" t="s">
        <v>541</v>
      </c>
      <c r="F36" s="87">
        <v>45000</v>
      </c>
      <c r="G36" s="29">
        <v>7.04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44798</v>
      </c>
      <c r="B37" s="29">
        <v>543420</v>
      </c>
      <c r="C37" s="28" t="s">
        <v>1026</v>
      </c>
      <c r="D37" s="28" t="s">
        <v>1158</v>
      </c>
      <c r="E37" s="28" t="s">
        <v>541</v>
      </c>
      <c r="F37" s="87">
        <v>258763</v>
      </c>
      <c r="G37" s="29">
        <v>19.55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44798</v>
      </c>
      <c r="B38" s="29">
        <v>543420</v>
      </c>
      <c r="C38" s="28" t="s">
        <v>1026</v>
      </c>
      <c r="D38" s="28" t="s">
        <v>1159</v>
      </c>
      <c r="E38" s="28" t="s">
        <v>541</v>
      </c>
      <c r="F38" s="87">
        <v>223449</v>
      </c>
      <c r="G38" s="29">
        <v>19.559999999999999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44798</v>
      </c>
      <c r="B39" s="29">
        <v>543420</v>
      </c>
      <c r="C39" s="28" t="s">
        <v>1026</v>
      </c>
      <c r="D39" s="28" t="s">
        <v>1159</v>
      </c>
      <c r="E39" s="28" t="s">
        <v>540</v>
      </c>
      <c r="F39" s="87">
        <v>223449</v>
      </c>
      <c r="G39" s="29">
        <v>19.579999999999998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44798</v>
      </c>
      <c r="B40" s="29">
        <v>543420</v>
      </c>
      <c r="C40" s="28" t="s">
        <v>1026</v>
      </c>
      <c r="D40" s="28" t="s">
        <v>1160</v>
      </c>
      <c r="E40" s="28" t="s">
        <v>540</v>
      </c>
      <c r="F40" s="87">
        <v>109876</v>
      </c>
      <c r="G40" s="29">
        <v>19.559999999999999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44798</v>
      </c>
      <c r="B41" s="29">
        <v>543420</v>
      </c>
      <c r="C41" s="28" t="s">
        <v>1026</v>
      </c>
      <c r="D41" s="28" t="s">
        <v>1160</v>
      </c>
      <c r="E41" s="28" t="s">
        <v>541</v>
      </c>
      <c r="F41" s="87">
        <v>122376</v>
      </c>
      <c r="G41" s="29">
        <v>19.579999999999998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44798</v>
      </c>
      <c r="B42" s="29">
        <v>543420</v>
      </c>
      <c r="C42" s="28" t="s">
        <v>1026</v>
      </c>
      <c r="D42" s="28" t="s">
        <v>1161</v>
      </c>
      <c r="E42" s="28" t="s">
        <v>541</v>
      </c>
      <c r="F42" s="87">
        <v>187646</v>
      </c>
      <c r="G42" s="29">
        <v>19.61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44798</v>
      </c>
      <c r="B43" s="29">
        <v>543420</v>
      </c>
      <c r="C43" s="28" t="s">
        <v>1026</v>
      </c>
      <c r="D43" s="28" t="s">
        <v>1161</v>
      </c>
      <c r="E43" s="28" t="s">
        <v>540</v>
      </c>
      <c r="F43" s="87">
        <v>187646</v>
      </c>
      <c r="G43" s="29">
        <v>19.55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44798</v>
      </c>
      <c r="B44" s="29">
        <v>540515</v>
      </c>
      <c r="C44" s="28" t="s">
        <v>1162</v>
      </c>
      <c r="D44" s="28" t="s">
        <v>1163</v>
      </c>
      <c r="E44" s="28" t="s">
        <v>541</v>
      </c>
      <c r="F44" s="87">
        <v>23668</v>
      </c>
      <c r="G44" s="29">
        <v>5.7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44798</v>
      </c>
      <c r="B45" s="29">
        <v>522101</v>
      </c>
      <c r="C45" s="28" t="s">
        <v>987</v>
      </c>
      <c r="D45" s="28" t="s">
        <v>1164</v>
      </c>
      <c r="E45" s="28" t="s">
        <v>540</v>
      </c>
      <c r="F45" s="87">
        <v>200000</v>
      </c>
      <c r="G45" s="29">
        <v>57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44798</v>
      </c>
      <c r="B46" s="29">
        <v>522101</v>
      </c>
      <c r="C46" s="28" t="s">
        <v>987</v>
      </c>
      <c r="D46" s="28" t="s">
        <v>1165</v>
      </c>
      <c r="E46" s="28" t="s">
        <v>540</v>
      </c>
      <c r="F46" s="87">
        <v>8250</v>
      </c>
      <c r="G46" s="29">
        <v>57.29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44798</v>
      </c>
      <c r="B47" s="29">
        <v>522101</v>
      </c>
      <c r="C47" s="28" t="s">
        <v>987</v>
      </c>
      <c r="D47" s="28" t="s">
        <v>1165</v>
      </c>
      <c r="E47" s="28" t="s">
        <v>541</v>
      </c>
      <c r="F47" s="87">
        <v>226595</v>
      </c>
      <c r="G47" s="29">
        <v>57.21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44798</v>
      </c>
      <c r="B48" s="29">
        <v>522101</v>
      </c>
      <c r="C48" s="28" t="s">
        <v>987</v>
      </c>
      <c r="D48" s="28" t="s">
        <v>1013</v>
      </c>
      <c r="E48" s="28" t="s">
        <v>541</v>
      </c>
      <c r="F48" s="87">
        <v>177503</v>
      </c>
      <c r="G48" s="29">
        <v>57.53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44798</v>
      </c>
      <c r="B49" s="29">
        <v>522101</v>
      </c>
      <c r="C49" s="28" t="s">
        <v>987</v>
      </c>
      <c r="D49" s="28" t="s">
        <v>1013</v>
      </c>
      <c r="E49" s="28" t="s">
        <v>540</v>
      </c>
      <c r="F49" s="87">
        <v>107682</v>
      </c>
      <c r="G49" s="29">
        <v>56.69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44798</v>
      </c>
      <c r="B50" s="29">
        <v>539814</v>
      </c>
      <c r="C50" s="28" t="s">
        <v>1166</v>
      </c>
      <c r="D50" s="28" t="s">
        <v>1167</v>
      </c>
      <c r="E50" s="28" t="s">
        <v>540</v>
      </c>
      <c r="F50" s="87">
        <v>19095</v>
      </c>
      <c r="G50" s="29">
        <v>43.29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44798</v>
      </c>
      <c r="B51" s="29">
        <v>540360</v>
      </c>
      <c r="C51" s="28" t="s">
        <v>1080</v>
      </c>
      <c r="D51" s="28" t="s">
        <v>945</v>
      </c>
      <c r="E51" s="28" t="s">
        <v>541</v>
      </c>
      <c r="F51" s="87">
        <v>28011</v>
      </c>
      <c r="G51" s="29">
        <v>115.25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44798</v>
      </c>
      <c r="B52" s="29">
        <v>519279</v>
      </c>
      <c r="C52" s="28" t="s">
        <v>1081</v>
      </c>
      <c r="D52" s="28" t="s">
        <v>1082</v>
      </c>
      <c r="E52" s="28" t="s">
        <v>541</v>
      </c>
      <c r="F52" s="87">
        <v>44968</v>
      </c>
      <c r="G52" s="29">
        <v>3.79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44798</v>
      </c>
      <c r="B53" s="29">
        <v>519279</v>
      </c>
      <c r="C53" s="28" t="s">
        <v>1081</v>
      </c>
      <c r="D53" s="28" t="s">
        <v>1111</v>
      </c>
      <c r="E53" s="28" t="s">
        <v>540</v>
      </c>
      <c r="F53" s="87">
        <v>21768</v>
      </c>
      <c r="G53" s="29">
        <v>3.8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44798</v>
      </c>
      <c r="B54" s="29">
        <v>505523</v>
      </c>
      <c r="C54" s="28" t="s">
        <v>1168</v>
      </c>
      <c r="D54" s="28" t="s">
        <v>1169</v>
      </c>
      <c r="E54" s="28" t="s">
        <v>540</v>
      </c>
      <c r="F54" s="87">
        <v>1059045</v>
      </c>
      <c r="G54" s="29">
        <v>1.28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44798</v>
      </c>
      <c r="B55" s="29">
        <v>505523</v>
      </c>
      <c r="C55" s="28" t="s">
        <v>1168</v>
      </c>
      <c r="D55" s="28" t="s">
        <v>1170</v>
      </c>
      <c r="E55" s="28" t="s">
        <v>541</v>
      </c>
      <c r="F55" s="87">
        <v>682000</v>
      </c>
      <c r="G55" s="29">
        <v>1.22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44798</v>
      </c>
      <c r="B56" s="29">
        <v>540730</v>
      </c>
      <c r="C56" s="28" t="s">
        <v>1027</v>
      </c>
      <c r="D56" s="28" t="s">
        <v>1028</v>
      </c>
      <c r="E56" s="28" t="s">
        <v>541</v>
      </c>
      <c r="F56" s="87">
        <v>187219</v>
      </c>
      <c r="G56" s="29">
        <v>42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44798</v>
      </c>
      <c r="B57" s="29">
        <v>530557</v>
      </c>
      <c r="C57" s="28" t="s">
        <v>1171</v>
      </c>
      <c r="D57" s="28" t="s">
        <v>1172</v>
      </c>
      <c r="E57" s="28" t="s">
        <v>541</v>
      </c>
      <c r="F57" s="87">
        <v>6000000</v>
      </c>
      <c r="G57" s="29">
        <v>0.6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44798</v>
      </c>
      <c r="B58" s="29">
        <v>517554</v>
      </c>
      <c r="C58" s="28" t="s">
        <v>1173</v>
      </c>
      <c r="D58" s="28" t="s">
        <v>1174</v>
      </c>
      <c r="E58" s="28" t="s">
        <v>540</v>
      </c>
      <c r="F58" s="87">
        <v>77207</v>
      </c>
      <c r="G58" s="29">
        <v>21.82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44798</v>
      </c>
      <c r="B59" s="29">
        <v>532689</v>
      </c>
      <c r="C59" s="28" t="s">
        <v>181</v>
      </c>
      <c r="D59" s="28" t="s">
        <v>1175</v>
      </c>
      <c r="E59" s="28" t="s">
        <v>541</v>
      </c>
      <c r="F59" s="87">
        <v>405183</v>
      </c>
      <c r="G59" s="29">
        <v>1841.14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44798</v>
      </c>
      <c r="B60" s="29">
        <v>543460</v>
      </c>
      <c r="C60" s="28" t="s">
        <v>1083</v>
      </c>
      <c r="D60" s="28" t="s">
        <v>1084</v>
      </c>
      <c r="E60" s="28" t="s">
        <v>541</v>
      </c>
      <c r="F60" s="87">
        <v>2000</v>
      </c>
      <c r="G60" s="29">
        <v>55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44798</v>
      </c>
      <c r="B61" s="29">
        <v>543460</v>
      </c>
      <c r="C61" s="28" t="s">
        <v>1083</v>
      </c>
      <c r="D61" s="28" t="s">
        <v>1084</v>
      </c>
      <c r="E61" s="28" t="s">
        <v>540</v>
      </c>
      <c r="F61" s="87">
        <v>14000</v>
      </c>
      <c r="G61" s="29">
        <v>54.5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44798</v>
      </c>
      <c r="B62" s="29">
        <v>543460</v>
      </c>
      <c r="C62" s="28" t="s">
        <v>1083</v>
      </c>
      <c r="D62" s="28" t="s">
        <v>1176</v>
      </c>
      <c r="E62" s="28" t="s">
        <v>541</v>
      </c>
      <c r="F62" s="87">
        <v>14000</v>
      </c>
      <c r="G62" s="29">
        <v>54.5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44798</v>
      </c>
      <c r="B63" s="29">
        <v>500367</v>
      </c>
      <c r="C63" s="28" t="s">
        <v>1085</v>
      </c>
      <c r="D63" s="28" t="s">
        <v>1086</v>
      </c>
      <c r="E63" s="28" t="s">
        <v>541</v>
      </c>
      <c r="F63" s="87">
        <v>300000</v>
      </c>
      <c r="G63" s="29">
        <v>78.72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44798</v>
      </c>
      <c r="B64" s="29">
        <v>530617</v>
      </c>
      <c r="C64" s="28" t="s">
        <v>1177</v>
      </c>
      <c r="D64" s="28" t="s">
        <v>1052</v>
      </c>
      <c r="E64" s="28" t="s">
        <v>541</v>
      </c>
      <c r="F64" s="87">
        <v>31000</v>
      </c>
      <c r="G64" s="29">
        <v>77.97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44798</v>
      </c>
      <c r="B65" s="29">
        <v>516110</v>
      </c>
      <c r="C65" s="28" t="s">
        <v>1178</v>
      </c>
      <c r="D65" s="28" t="s">
        <v>1179</v>
      </c>
      <c r="E65" s="28" t="s">
        <v>540</v>
      </c>
      <c r="F65" s="87">
        <v>210000</v>
      </c>
      <c r="G65" s="29">
        <v>19.940000000000001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44798</v>
      </c>
      <c r="B66" s="29">
        <v>538875</v>
      </c>
      <c r="C66" s="28" t="s">
        <v>1087</v>
      </c>
      <c r="D66" s="28" t="s">
        <v>1180</v>
      </c>
      <c r="E66" s="28" t="s">
        <v>540</v>
      </c>
      <c r="F66" s="87">
        <v>71130</v>
      </c>
      <c r="G66" s="29">
        <v>22.11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44798</v>
      </c>
      <c r="B67" s="29">
        <v>538875</v>
      </c>
      <c r="C67" s="28" t="s">
        <v>1087</v>
      </c>
      <c r="D67" s="28" t="s">
        <v>1088</v>
      </c>
      <c r="E67" s="28" t="s">
        <v>541</v>
      </c>
      <c r="F67" s="87">
        <v>100000</v>
      </c>
      <c r="G67" s="29">
        <v>22.1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44798</v>
      </c>
      <c r="B68" s="29">
        <v>512197</v>
      </c>
      <c r="C68" s="28" t="s">
        <v>1181</v>
      </c>
      <c r="D68" s="28" t="s">
        <v>1182</v>
      </c>
      <c r="E68" s="28" t="s">
        <v>541</v>
      </c>
      <c r="F68" s="87">
        <v>18047</v>
      </c>
      <c r="G68" s="29">
        <v>2.25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44798</v>
      </c>
      <c r="B69" s="29">
        <v>538923</v>
      </c>
      <c r="C69" s="28" t="s">
        <v>1183</v>
      </c>
      <c r="D69" s="28" t="s">
        <v>1184</v>
      </c>
      <c r="E69" s="28" t="s">
        <v>541</v>
      </c>
      <c r="F69" s="87">
        <v>69990</v>
      </c>
      <c r="G69" s="29">
        <v>27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44798</v>
      </c>
      <c r="B70" s="29">
        <v>526901</v>
      </c>
      <c r="C70" s="28" t="s">
        <v>1185</v>
      </c>
      <c r="D70" s="28" t="s">
        <v>1186</v>
      </c>
      <c r="E70" s="28" t="s">
        <v>541</v>
      </c>
      <c r="F70" s="87">
        <v>65000</v>
      </c>
      <c r="G70" s="29">
        <v>45.11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44798</v>
      </c>
      <c r="B71" s="29">
        <v>526901</v>
      </c>
      <c r="C71" s="28" t="s">
        <v>1185</v>
      </c>
      <c r="D71" s="28" t="s">
        <v>945</v>
      </c>
      <c r="E71" s="28" t="s">
        <v>540</v>
      </c>
      <c r="F71" s="87">
        <v>61718</v>
      </c>
      <c r="G71" s="29">
        <v>45.1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44798</v>
      </c>
      <c r="B72" s="29">
        <v>526901</v>
      </c>
      <c r="C72" s="28" t="s">
        <v>1185</v>
      </c>
      <c r="D72" s="28" t="s">
        <v>945</v>
      </c>
      <c r="E72" s="28" t="s">
        <v>541</v>
      </c>
      <c r="F72" s="87">
        <v>45722</v>
      </c>
      <c r="G72" s="29">
        <v>45.1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44798</v>
      </c>
      <c r="B73" s="29">
        <v>511447</v>
      </c>
      <c r="C73" s="28" t="s">
        <v>1187</v>
      </c>
      <c r="D73" s="28" t="s">
        <v>1188</v>
      </c>
      <c r="E73" s="28" t="s">
        <v>541</v>
      </c>
      <c r="F73" s="87">
        <v>300000</v>
      </c>
      <c r="G73" s="29">
        <v>11.8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44798</v>
      </c>
      <c r="B74" s="29">
        <v>511447</v>
      </c>
      <c r="C74" s="28" t="s">
        <v>1187</v>
      </c>
      <c r="D74" s="28" t="s">
        <v>1189</v>
      </c>
      <c r="E74" s="28" t="s">
        <v>540</v>
      </c>
      <c r="F74" s="87">
        <v>299015</v>
      </c>
      <c r="G74" s="29">
        <v>11.8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44798</v>
      </c>
      <c r="B75" s="29">
        <v>521005</v>
      </c>
      <c r="C75" s="28" t="s">
        <v>1190</v>
      </c>
      <c r="D75" s="28" t="s">
        <v>1191</v>
      </c>
      <c r="E75" s="28" t="s">
        <v>541</v>
      </c>
      <c r="F75" s="87">
        <v>14716</v>
      </c>
      <c r="G75" s="29">
        <v>18.53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44798</v>
      </c>
      <c r="B76" s="29">
        <v>542923</v>
      </c>
      <c r="C76" s="28" t="s">
        <v>1192</v>
      </c>
      <c r="D76" s="28" t="s">
        <v>1193</v>
      </c>
      <c r="E76" s="28" t="s">
        <v>540</v>
      </c>
      <c r="F76" s="87">
        <v>110000</v>
      </c>
      <c r="G76" s="29">
        <v>10.97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44798</v>
      </c>
      <c r="B77" s="29">
        <v>538569</v>
      </c>
      <c r="C77" s="28" t="s">
        <v>1089</v>
      </c>
      <c r="D77" s="28" t="s">
        <v>1090</v>
      </c>
      <c r="E77" s="28" t="s">
        <v>541</v>
      </c>
      <c r="F77" s="87">
        <v>300000</v>
      </c>
      <c r="G77" s="29">
        <v>2.8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44798</v>
      </c>
      <c r="B78" s="29">
        <v>538569</v>
      </c>
      <c r="C78" s="28" t="s">
        <v>1089</v>
      </c>
      <c r="D78" s="28" t="s">
        <v>1091</v>
      </c>
      <c r="E78" s="28" t="s">
        <v>540</v>
      </c>
      <c r="F78" s="87">
        <v>400000</v>
      </c>
      <c r="G78" s="29">
        <v>2.8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44798</v>
      </c>
      <c r="B79" s="29">
        <v>503675</v>
      </c>
      <c r="C79" s="28" t="s">
        <v>1194</v>
      </c>
      <c r="D79" s="28" t="s">
        <v>1195</v>
      </c>
      <c r="E79" s="28" t="s">
        <v>541</v>
      </c>
      <c r="F79" s="87">
        <v>242986</v>
      </c>
      <c r="G79" s="29">
        <v>0.87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44798</v>
      </c>
      <c r="B80" s="29">
        <v>524661</v>
      </c>
      <c r="C80" s="28" t="s">
        <v>1092</v>
      </c>
      <c r="D80" s="28" t="s">
        <v>1094</v>
      </c>
      <c r="E80" s="28" t="s">
        <v>541</v>
      </c>
      <c r="F80" s="87">
        <v>56385</v>
      </c>
      <c r="G80" s="29">
        <v>8.07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44798</v>
      </c>
      <c r="B81" s="29">
        <v>524661</v>
      </c>
      <c r="C81" s="28" t="s">
        <v>1092</v>
      </c>
      <c r="D81" s="28" t="s">
        <v>1095</v>
      </c>
      <c r="E81" s="28" t="s">
        <v>541</v>
      </c>
      <c r="F81" s="87">
        <v>106430</v>
      </c>
      <c r="G81" s="29">
        <v>8.19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44798</v>
      </c>
      <c r="B82" s="29">
        <v>524661</v>
      </c>
      <c r="C82" s="28" t="s">
        <v>1092</v>
      </c>
      <c r="D82" s="28" t="s">
        <v>1095</v>
      </c>
      <c r="E82" s="28" t="s">
        <v>540</v>
      </c>
      <c r="F82" s="87">
        <v>16076</v>
      </c>
      <c r="G82" s="29">
        <v>8.15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44798</v>
      </c>
      <c r="B83" s="29">
        <v>524661</v>
      </c>
      <c r="C83" s="28" t="s">
        <v>1092</v>
      </c>
      <c r="D83" s="28" t="s">
        <v>1094</v>
      </c>
      <c r="E83" s="28" t="s">
        <v>540</v>
      </c>
      <c r="F83" s="87">
        <v>97096</v>
      </c>
      <c r="G83" s="29">
        <v>8.15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44798</v>
      </c>
      <c r="B84" s="29">
        <v>503641</v>
      </c>
      <c r="C84" s="28" t="s">
        <v>1196</v>
      </c>
      <c r="D84" s="28" t="s">
        <v>1197</v>
      </c>
      <c r="E84" s="28" t="s">
        <v>540</v>
      </c>
      <c r="F84" s="87">
        <v>200000</v>
      </c>
      <c r="G84" s="29">
        <v>30.86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44798</v>
      </c>
      <c r="B85" s="29" t="s">
        <v>1030</v>
      </c>
      <c r="C85" s="28" t="s">
        <v>1031</v>
      </c>
      <c r="D85" s="28" t="s">
        <v>1033</v>
      </c>
      <c r="E85" s="28" t="s">
        <v>540</v>
      </c>
      <c r="F85" s="87">
        <v>111641</v>
      </c>
      <c r="G85" s="29">
        <v>43.42</v>
      </c>
      <c r="H85" s="29" t="s">
        <v>817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44798</v>
      </c>
      <c r="B86" s="29" t="s">
        <v>1030</v>
      </c>
      <c r="C86" s="28" t="s">
        <v>1031</v>
      </c>
      <c r="D86" s="28" t="s">
        <v>1198</v>
      </c>
      <c r="E86" s="28" t="s">
        <v>540</v>
      </c>
      <c r="F86" s="87">
        <v>90117</v>
      </c>
      <c r="G86" s="29">
        <v>43.07</v>
      </c>
      <c r="H86" s="29" t="s">
        <v>817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44798</v>
      </c>
      <c r="B87" s="29" t="s">
        <v>1030</v>
      </c>
      <c r="C87" s="28" t="s">
        <v>1031</v>
      </c>
      <c r="D87" s="28" t="s">
        <v>1097</v>
      </c>
      <c r="E87" s="28" t="s">
        <v>540</v>
      </c>
      <c r="F87" s="87">
        <v>67034</v>
      </c>
      <c r="G87" s="29">
        <v>43.17</v>
      </c>
      <c r="H87" s="29" t="s">
        <v>817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44798</v>
      </c>
      <c r="B88" s="29" t="s">
        <v>1199</v>
      </c>
      <c r="C88" s="28" t="s">
        <v>1200</v>
      </c>
      <c r="D88" s="28" t="s">
        <v>1201</v>
      </c>
      <c r="E88" s="28" t="s">
        <v>540</v>
      </c>
      <c r="F88" s="87">
        <v>24000</v>
      </c>
      <c r="G88" s="29">
        <v>183.75</v>
      </c>
      <c r="H88" s="29" t="s">
        <v>817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44798</v>
      </c>
      <c r="B89" s="29" t="s">
        <v>1149</v>
      </c>
      <c r="C89" s="28" t="s">
        <v>1202</v>
      </c>
      <c r="D89" s="28" t="s">
        <v>1203</v>
      </c>
      <c r="E89" s="28" t="s">
        <v>540</v>
      </c>
      <c r="F89" s="87">
        <v>323715</v>
      </c>
      <c r="G89" s="29">
        <v>60.91</v>
      </c>
      <c r="H89" s="29" t="s">
        <v>817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44798</v>
      </c>
      <c r="B90" s="29" t="s">
        <v>1099</v>
      </c>
      <c r="C90" s="28" t="s">
        <v>1100</v>
      </c>
      <c r="D90" s="28" t="s">
        <v>1204</v>
      </c>
      <c r="E90" s="28" t="s">
        <v>540</v>
      </c>
      <c r="F90" s="87">
        <v>37814</v>
      </c>
      <c r="G90" s="29">
        <v>61.77</v>
      </c>
      <c r="H90" s="29" t="s">
        <v>817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44798</v>
      </c>
      <c r="B91" s="29" t="s">
        <v>1205</v>
      </c>
      <c r="C91" s="28" t="s">
        <v>1206</v>
      </c>
      <c r="D91" s="28" t="s">
        <v>1207</v>
      </c>
      <c r="E91" s="28" t="s">
        <v>540</v>
      </c>
      <c r="F91" s="87">
        <v>36000</v>
      </c>
      <c r="G91" s="29">
        <v>143.30000000000001</v>
      </c>
      <c r="H91" s="29" t="s">
        <v>817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44798</v>
      </c>
      <c r="B92" s="29" t="s">
        <v>1205</v>
      </c>
      <c r="C92" s="28" t="s">
        <v>1206</v>
      </c>
      <c r="D92" s="28" t="s">
        <v>1208</v>
      </c>
      <c r="E92" s="28" t="s">
        <v>540</v>
      </c>
      <c r="F92" s="87">
        <v>43699</v>
      </c>
      <c r="G92" s="29">
        <v>141.52000000000001</v>
      </c>
      <c r="H92" s="29" t="s">
        <v>817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44798</v>
      </c>
      <c r="B93" s="29" t="s">
        <v>1205</v>
      </c>
      <c r="C93" s="28" t="s">
        <v>1206</v>
      </c>
      <c r="D93" s="28" t="s">
        <v>1098</v>
      </c>
      <c r="E93" s="28" t="s">
        <v>540</v>
      </c>
      <c r="F93" s="87">
        <v>30000</v>
      </c>
      <c r="G93" s="29">
        <v>146.08000000000001</v>
      </c>
      <c r="H93" s="29" t="s">
        <v>817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44798</v>
      </c>
      <c r="B94" s="29" t="s">
        <v>1209</v>
      </c>
      <c r="C94" s="28" t="s">
        <v>1210</v>
      </c>
      <c r="D94" s="28" t="s">
        <v>1211</v>
      </c>
      <c r="E94" s="28" t="s">
        <v>540</v>
      </c>
      <c r="F94" s="87">
        <v>516000</v>
      </c>
      <c r="G94" s="29">
        <v>57.85</v>
      </c>
      <c r="H94" s="29" t="s">
        <v>817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44798</v>
      </c>
      <c r="B95" s="29" t="s">
        <v>1026</v>
      </c>
      <c r="C95" s="28" t="s">
        <v>1032</v>
      </c>
      <c r="D95" s="28" t="s">
        <v>1212</v>
      </c>
      <c r="E95" s="28" t="s">
        <v>540</v>
      </c>
      <c r="F95" s="87">
        <v>346299</v>
      </c>
      <c r="G95" s="29">
        <v>19.63</v>
      </c>
      <c r="H95" s="29" t="s">
        <v>817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44798</v>
      </c>
      <c r="B96" s="29" t="s">
        <v>1026</v>
      </c>
      <c r="C96" s="28" t="s">
        <v>1032</v>
      </c>
      <c r="D96" s="28" t="s">
        <v>1213</v>
      </c>
      <c r="E96" s="28" t="s">
        <v>540</v>
      </c>
      <c r="F96" s="87">
        <v>196155</v>
      </c>
      <c r="G96" s="29">
        <v>19.649999999999999</v>
      </c>
      <c r="H96" s="29" t="s">
        <v>817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44798</v>
      </c>
      <c r="B97" s="29" t="s">
        <v>1026</v>
      </c>
      <c r="C97" s="28" t="s">
        <v>1032</v>
      </c>
      <c r="D97" s="28" t="s">
        <v>1214</v>
      </c>
      <c r="E97" s="28" t="s">
        <v>540</v>
      </c>
      <c r="F97" s="87">
        <v>190102</v>
      </c>
      <c r="G97" s="29">
        <v>19.64</v>
      </c>
      <c r="H97" s="29" t="s">
        <v>817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44798</v>
      </c>
      <c r="B98" s="29" t="s">
        <v>1026</v>
      </c>
      <c r="C98" s="28" t="s">
        <v>1032</v>
      </c>
      <c r="D98" s="28" t="s">
        <v>1170</v>
      </c>
      <c r="E98" s="28" t="s">
        <v>540</v>
      </c>
      <c r="F98" s="87">
        <v>387623</v>
      </c>
      <c r="G98" s="29">
        <v>19.61</v>
      </c>
      <c r="H98" s="29" t="s">
        <v>817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44798</v>
      </c>
      <c r="B99" s="29" t="s">
        <v>1026</v>
      </c>
      <c r="C99" s="28" t="s">
        <v>1032</v>
      </c>
      <c r="D99" s="28" t="s">
        <v>945</v>
      </c>
      <c r="E99" s="28" t="s">
        <v>540</v>
      </c>
      <c r="F99" s="87">
        <v>1332465</v>
      </c>
      <c r="G99" s="29">
        <v>19.59</v>
      </c>
      <c r="H99" s="29" t="s">
        <v>817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44798</v>
      </c>
      <c r="B100" s="29" t="s">
        <v>1026</v>
      </c>
      <c r="C100" s="28" t="s">
        <v>1032</v>
      </c>
      <c r="D100" s="28" t="s">
        <v>1160</v>
      </c>
      <c r="E100" s="28" t="s">
        <v>540</v>
      </c>
      <c r="F100" s="87">
        <v>135011</v>
      </c>
      <c r="G100" s="29">
        <v>19.66</v>
      </c>
      <c r="H100" s="29" t="s">
        <v>817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44798</v>
      </c>
      <c r="B101" s="29" t="s">
        <v>1026</v>
      </c>
      <c r="C101" s="28" t="s">
        <v>1032</v>
      </c>
      <c r="D101" s="28" t="s">
        <v>1215</v>
      </c>
      <c r="E101" s="28" t="s">
        <v>540</v>
      </c>
      <c r="F101" s="87">
        <v>701500</v>
      </c>
      <c r="G101" s="29">
        <v>19.55</v>
      </c>
      <c r="H101" s="29" t="s">
        <v>817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44798</v>
      </c>
      <c r="B102" s="29" t="s">
        <v>1026</v>
      </c>
      <c r="C102" s="28" t="s">
        <v>1032</v>
      </c>
      <c r="D102" s="28" t="s">
        <v>1216</v>
      </c>
      <c r="E102" s="28" t="s">
        <v>540</v>
      </c>
      <c r="F102" s="87">
        <v>150000</v>
      </c>
      <c r="G102" s="29">
        <v>19.55</v>
      </c>
      <c r="H102" s="29" t="s">
        <v>817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44798</v>
      </c>
      <c r="B103" s="29" t="s">
        <v>1026</v>
      </c>
      <c r="C103" s="28" t="s">
        <v>1032</v>
      </c>
      <c r="D103" s="28" t="s">
        <v>1217</v>
      </c>
      <c r="E103" s="28" t="s">
        <v>540</v>
      </c>
      <c r="F103" s="87">
        <v>135000</v>
      </c>
      <c r="G103" s="29">
        <v>19.55</v>
      </c>
      <c r="H103" s="29" t="s">
        <v>817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44798</v>
      </c>
      <c r="B104" s="29" t="s">
        <v>1026</v>
      </c>
      <c r="C104" s="28" t="s">
        <v>1032</v>
      </c>
      <c r="D104" s="28" t="s">
        <v>1218</v>
      </c>
      <c r="E104" s="28" t="s">
        <v>540</v>
      </c>
      <c r="F104" s="87">
        <v>120000</v>
      </c>
      <c r="G104" s="29">
        <v>19.55</v>
      </c>
      <c r="H104" s="29" t="s">
        <v>817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44798</v>
      </c>
      <c r="B105" s="29" t="s">
        <v>1026</v>
      </c>
      <c r="C105" s="28" t="s">
        <v>1032</v>
      </c>
      <c r="D105" s="28" t="s">
        <v>1219</v>
      </c>
      <c r="E105" s="28" t="s">
        <v>540</v>
      </c>
      <c r="F105" s="87">
        <v>128000</v>
      </c>
      <c r="G105" s="29">
        <v>19.55</v>
      </c>
      <c r="H105" s="29" t="s">
        <v>817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44798</v>
      </c>
      <c r="B106" s="29" t="s">
        <v>1026</v>
      </c>
      <c r="C106" s="28" t="s">
        <v>1032</v>
      </c>
      <c r="D106" s="28" t="s">
        <v>1096</v>
      </c>
      <c r="E106" s="28" t="s">
        <v>540</v>
      </c>
      <c r="F106" s="87">
        <v>239685</v>
      </c>
      <c r="G106" s="29">
        <v>19.82</v>
      </c>
      <c r="H106" s="29" t="s">
        <v>817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44798</v>
      </c>
      <c r="B107" s="29" t="s">
        <v>1026</v>
      </c>
      <c r="C107" s="28" t="s">
        <v>1032</v>
      </c>
      <c r="D107" s="28" t="s">
        <v>1198</v>
      </c>
      <c r="E107" s="28" t="s">
        <v>540</v>
      </c>
      <c r="F107" s="87">
        <v>354244</v>
      </c>
      <c r="G107" s="29">
        <v>19.579999999999998</v>
      </c>
      <c r="H107" s="29" t="s">
        <v>817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44798</v>
      </c>
      <c r="B108" s="29" t="s">
        <v>1026</v>
      </c>
      <c r="C108" s="28" t="s">
        <v>1032</v>
      </c>
      <c r="D108" s="28" t="s">
        <v>1220</v>
      </c>
      <c r="E108" s="28" t="s">
        <v>540</v>
      </c>
      <c r="F108" s="87">
        <v>200000</v>
      </c>
      <c r="G108" s="29">
        <v>20.05</v>
      </c>
      <c r="H108" s="29" t="s">
        <v>817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44798</v>
      </c>
      <c r="B109" s="29" t="s">
        <v>1026</v>
      </c>
      <c r="C109" s="28" t="s">
        <v>1032</v>
      </c>
      <c r="D109" s="28" t="s">
        <v>1115</v>
      </c>
      <c r="E109" s="28" t="s">
        <v>540</v>
      </c>
      <c r="F109" s="87">
        <v>180000</v>
      </c>
      <c r="G109" s="29">
        <v>20.05</v>
      </c>
      <c r="H109" s="29" t="s">
        <v>817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44798</v>
      </c>
      <c r="B110" s="29" t="s">
        <v>1026</v>
      </c>
      <c r="C110" s="28" t="s">
        <v>1032</v>
      </c>
      <c r="D110" s="28" t="s">
        <v>1221</v>
      </c>
      <c r="E110" s="28" t="s">
        <v>540</v>
      </c>
      <c r="F110" s="87">
        <v>202000</v>
      </c>
      <c r="G110" s="29">
        <v>19.55</v>
      </c>
      <c r="H110" s="29" t="s">
        <v>817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44798</v>
      </c>
      <c r="B111" s="29" t="s">
        <v>1026</v>
      </c>
      <c r="C111" s="28" t="s">
        <v>1032</v>
      </c>
      <c r="D111" s="28" t="s">
        <v>1101</v>
      </c>
      <c r="E111" s="28" t="s">
        <v>540</v>
      </c>
      <c r="F111" s="87">
        <v>122001</v>
      </c>
      <c r="G111" s="29">
        <v>19.739999999999998</v>
      </c>
      <c r="H111" s="29" t="s">
        <v>817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44798</v>
      </c>
      <c r="B112" s="29" t="s">
        <v>1026</v>
      </c>
      <c r="C112" s="28" t="s">
        <v>1032</v>
      </c>
      <c r="D112" s="28" t="s">
        <v>1033</v>
      </c>
      <c r="E112" s="28" t="s">
        <v>540</v>
      </c>
      <c r="F112" s="87">
        <v>615268</v>
      </c>
      <c r="G112" s="29">
        <v>20.16</v>
      </c>
      <c r="H112" s="29" t="s">
        <v>817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44798</v>
      </c>
      <c r="B113" s="29" t="s">
        <v>1222</v>
      </c>
      <c r="C113" s="28" t="s">
        <v>1223</v>
      </c>
      <c r="D113" s="28" t="s">
        <v>1224</v>
      </c>
      <c r="E113" s="28" t="s">
        <v>540</v>
      </c>
      <c r="F113" s="87">
        <v>237457</v>
      </c>
      <c r="G113" s="29">
        <v>849.96</v>
      </c>
      <c r="H113" s="29" t="s">
        <v>817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44798</v>
      </c>
      <c r="B114" s="29" t="s">
        <v>1103</v>
      </c>
      <c r="C114" s="28" t="s">
        <v>1104</v>
      </c>
      <c r="D114" s="28" t="s">
        <v>1225</v>
      </c>
      <c r="E114" s="28" t="s">
        <v>540</v>
      </c>
      <c r="F114" s="87">
        <v>149216</v>
      </c>
      <c r="G114" s="29">
        <v>148.25</v>
      </c>
      <c r="H114" s="29" t="s">
        <v>817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44798</v>
      </c>
      <c r="B115" s="29" t="s">
        <v>183</v>
      </c>
      <c r="C115" s="28" t="s">
        <v>1105</v>
      </c>
      <c r="D115" s="28" t="s">
        <v>1225</v>
      </c>
      <c r="E115" s="28" t="s">
        <v>540</v>
      </c>
      <c r="F115" s="87">
        <v>4090457</v>
      </c>
      <c r="G115" s="29">
        <v>127.56</v>
      </c>
      <c r="H115" s="29" t="s">
        <v>817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44798</v>
      </c>
      <c r="B116" s="29" t="s">
        <v>183</v>
      </c>
      <c r="C116" s="28" t="s">
        <v>1105</v>
      </c>
      <c r="D116" s="28" t="s">
        <v>1107</v>
      </c>
      <c r="E116" s="28" t="s">
        <v>540</v>
      </c>
      <c r="F116" s="87">
        <v>3777543</v>
      </c>
      <c r="G116" s="29">
        <v>128.53</v>
      </c>
      <c r="H116" s="29" t="s">
        <v>817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44798</v>
      </c>
      <c r="B117" s="29" t="s">
        <v>183</v>
      </c>
      <c r="C117" s="28" t="s">
        <v>1105</v>
      </c>
      <c r="D117" s="28" t="s">
        <v>1108</v>
      </c>
      <c r="E117" s="28" t="s">
        <v>540</v>
      </c>
      <c r="F117" s="87">
        <v>6575340</v>
      </c>
      <c r="G117" s="29">
        <v>128.26</v>
      </c>
      <c r="H117" s="29" t="s">
        <v>817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44798</v>
      </c>
      <c r="B118" s="29" t="s">
        <v>183</v>
      </c>
      <c r="C118" s="28" t="s">
        <v>1105</v>
      </c>
      <c r="D118" s="28" t="s">
        <v>1106</v>
      </c>
      <c r="E118" s="28" t="s">
        <v>540</v>
      </c>
      <c r="F118" s="87">
        <v>4520938</v>
      </c>
      <c r="G118" s="29">
        <v>128.41</v>
      </c>
      <c r="H118" s="29" t="s">
        <v>817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44798</v>
      </c>
      <c r="B119" s="29" t="s">
        <v>183</v>
      </c>
      <c r="C119" s="28" t="s">
        <v>1105</v>
      </c>
      <c r="D119" s="28" t="s">
        <v>974</v>
      </c>
      <c r="E119" s="28" t="s">
        <v>540</v>
      </c>
      <c r="F119" s="87">
        <v>3206736</v>
      </c>
      <c r="G119" s="29">
        <v>128.26</v>
      </c>
      <c r="H119" s="29" t="s">
        <v>817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44798</v>
      </c>
      <c r="B120" s="29" t="s">
        <v>1226</v>
      </c>
      <c r="C120" s="28" t="s">
        <v>1227</v>
      </c>
      <c r="D120" s="28" t="s">
        <v>1228</v>
      </c>
      <c r="E120" s="28" t="s">
        <v>540</v>
      </c>
      <c r="F120" s="87">
        <v>11000</v>
      </c>
      <c r="G120" s="29">
        <v>370.4</v>
      </c>
      <c r="H120" s="29" t="s">
        <v>817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44798</v>
      </c>
      <c r="B121" s="29" t="s">
        <v>1226</v>
      </c>
      <c r="C121" s="28" t="s">
        <v>1227</v>
      </c>
      <c r="D121" s="28" t="s">
        <v>1229</v>
      </c>
      <c r="E121" s="28" t="s">
        <v>540</v>
      </c>
      <c r="F121" s="87">
        <v>500000</v>
      </c>
      <c r="G121" s="29">
        <v>352</v>
      </c>
      <c r="H121" s="29" t="s">
        <v>817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44798</v>
      </c>
      <c r="B122" s="29" t="s">
        <v>1226</v>
      </c>
      <c r="C122" s="28" t="s">
        <v>1227</v>
      </c>
      <c r="D122" s="28" t="s">
        <v>1230</v>
      </c>
      <c r="E122" s="28" t="s">
        <v>540</v>
      </c>
      <c r="F122" s="87">
        <v>21000</v>
      </c>
      <c r="G122" s="29">
        <v>401.12</v>
      </c>
      <c r="H122" s="29" t="s">
        <v>817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44798</v>
      </c>
      <c r="B123" s="29" t="s">
        <v>1109</v>
      </c>
      <c r="C123" s="28" t="s">
        <v>1110</v>
      </c>
      <c r="D123" s="28" t="s">
        <v>974</v>
      </c>
      <c r="E123" s="28" t="s">
        <v>540</v>
      </c>
      <c r="F123" s="87">
        <v>141296</v>
      </c>
      <c r="G123" s="29">
        <v>145.19</v>
      </c>
      <c r="H123" s="29" t="s">
        <v>817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44798</v>
      </c>
      <c r="B124" s="29" t="s">
        <v>1047</v>
      </c>
      <c r="C124" s="28" t="s">
        <v>1048</v>
      </c>
      <c r="D124" s="28" t="s">
        <v>1111</v>
      </c>
      <c r="E124" s="28" t="s">
        <v>540</v>
      </c>
      <c r="F124" s="87">
        <v>7562</v>
      </c>
      <c r="G124" s="29">
        <v>4</v>
      </c>
      <c r="H124" s="29" t="s">
        <v>817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44798</v>
      </c>
      <c r="B125" s="29" t="s">
        <v>1231</v>
      </c>
      <c r="C125" s="28" t="s">
        <v>1232</v>
      </c>
      <c r="D125" s="28" t="s">
        <v>974</v>
      </c>
      <c r="E125" s="28" t="s">
        <v>540</v>
      </c>
      <c r="F125" s="87">
        <v>1331324</v>
      </c>
      <c r="G125" s="29">
        <v>117.11</v>
      </c>
      <c r="H125" s="29" t="s">
        <v>817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44798</v>
      </c>
      <c r="B126" s="29" t="s">
        <v>1030</v>
      </c>
      <c r="C126" s="28" t="s">
        <v>1031</v>
      </c>
      <c r="D126" s="28" t="s">
        <v>1198</v>
      </c>
      <c r="E126" s="28" t="s">
        <v>541</v>
      </c>
      <c r="F126" s="87">
        <v>90117</v>
      </c>
      <c r="G126" s="29">
        <v>43.25</v>
      </c>
      <c r="H126" s="29" t="s">
        <v>817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44798</v>
      </c>
      <c r="B127" s="29" t="s">
        <v>1030</v>
      </c>
      <c r="C127" s="28" t="s">
        <v>1031</v>
      </c>
      <c r="D127" s="28" t="s">
        <v>1097</v>
      </c>
      <c r="E127" s="28" t="s">
        <v>541</v>
      </c>
      <c r="F127" s="87">
        <v>58848</v>
      </c>
      <c r="G127" s="29">
        <v>43.51</v>
      </c>
      <c r="H127" s="29" t="s">
        <v>817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44798</v>
      </c>
      <c r="B128" s="29" t="s">
        <v>1030</v>
      </c>
      <c r="C128" s="28" t="s">
        <v>1031</v>
      </c>
      <c r="D128" s="28" t="s">
        <v>1033</v>
      </c>
      <c r="E128" s="28" t="s">
        <v>541</v>
      </c>
      <c r="F128" s="87">
        <v>111641</v>
      </c>
      <c r="G128" s="29">
        <v>43.13</v>
      </c>
      <c r="H128" s="29" t="s">
        <v>817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44798</v>
      </c>
      <c r="B129" s="29" t="s">
        <v>1233</v>
      </c>
      <c r="C129" s="28" t="s">
        <v>1234</v>
      </c>
      <c r="D129" s="28" t="s">
        <v>1235</v>
      </c>
      <c r="E129" s="28" t="s">
        <v>541</v>
      </c>
      <c r="F129" s="87">
        <v>60745</v>
      </c>
      <c r="G129" s="29">
        <v>48.48</v>
      </c>
      <c r="H129" s="29" t="s">
        <v>817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44798</v>
      </c>
      <c r="B130" s="29" t="s">
        <v>1149</v>
      </c>
      <c r="C130" s="28" t="s">
        <v>1202</v>
      </c>
      <c r="D130" s="28" t="s">
        <v>1203</v>
      </c>
      <c r="E130" s="28" t="s">
        <v>541</v>
      </c>
      <c r="F130" s="87">
        <v>48715</v>
      </c>
      <c r="G130" s="29">
        <v>61.9</v>
      </c>
      <c r="H130" s="29" t="s">
        <v>817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44798</v>
      </c>
      <c r="B131" s="29" t="s">
        <v>1149</v>
      </c>
      <c r="C131" s="28" t="s">
        <v>1202</v>
      </c>
      <c r="D131" s="28" t="s">
        <v>1150</v>
      </c>
      <c r="E131" s="28" t="s">
        <v>541</v>
      </c>
      <c r="F131" s="87">
        <v>468897</v>
      </c>
      <c r="G131" s="29">
        <v>60.87</v>
      </c>
      <c r="H131" s="29" t="s">
        <v>817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44798</v>
      </c>
      <c r="B132" s="29" t="s">
        <v>1099</v>
      </c>
      <c r="C132" s="28" t="s">
        <v>1100</v>
      </c>
      <c r="D132" s="28" t="s">
        <v>1204</v>
      </c>
      <c r="E132" s="28" t="s">
        <v>541</v>
      </c>
      <c r="F132" s="87">
        <v>30814</v>
      </c>
      <c r="G132" s="29">
        <v>61.51</v>
      </c>
      <c r="H132" s="29" t="s">
        <v>817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44798</v>
      </c>
      <c r="B133" s="29" t="s">
        <v>1205</v>
      </c>
      <c r="C133" s="28" t="s">
        <v>1206</v>
      </c>
      <c r="D133" s="28" t="s">
        <v>1098</v>
      </c>
      <c r="E133" s="28" t="s">
        <v>541</v>
      </c>
      <c r="F133" s="87">
        <v>5000</v>
      </c>
      <c r="G133" s="29">
        <v>138.06</v>
      </c>
      <c r="H133" s="29" t="s">
        <v>817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44798</v>
      </c>
      <c r="B134" s="29" t="s">
        <v>1205</v>
      </c>
      <c r="C134" s="28" t="s">
        <v>1206</v>
      </c>
      <c r="D134" s="28" t="s">
        <v>1208</v>
      </c>
      <c r="E134" s="28" t="s">
        <v>541</v>
      </c>
      <c r="F134" s="87">
        <v>82598</v>
      </c>
      <c r="G134" s="29">
        <v>140.78</v>
      </c>
      <c r="H134" s="29" t="s">
        <v>817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44798</v>
      </c>
      <c r="B135" s="29" t="s">
        <v>1112</v>
      </c>
      <c r="C135" s="28" t="s">
        <v>1113</v>
      </c>
      <c r="D135" s="28" t="s">
        <v>1114</v>
      </c>
      <c r="E135" s="28" t="s">
        <v>541</v>
      </c>
      <c r="F135" s="87">
        <v>86859</v>
      </c>
      <c r="G135" s="29">
        <v>7.69</v>
      </c>
      <c r="H135" s="29" t="s">
        <v>817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44798</v>
      </c>
      <c r="B136" s="29" t="s">
        <v>1209</v>
      </c>
      <c r="C136" s="28" t="s">
        <v>1210</v>
      </c>
      <c r="D136" s="28" t="s">
        <v>1236</v>
      </c>
      <c r="E136" s="28" t="s">
        <v>541</v>
      </c>
      <c r="F136" s="87">
        <v>516000</v>
      </c>
      <c r="G136" s="29">
        <v>57.85</v>
      </c>
      <c r="H136" s="29" t="s">
        <v>817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44798</v>
      </c>
      <c r="B137" s="29" t="s">
        <v>1026</v>
      </c>
      <c r="C137" s="28" t="s">
        <v>1032</v>
      </c>
      <c r="D137" s="28" t="s">
        <v>1160</v>
      </c>
      <c r="E137" s="28" t="s">
        <v>541</v>
      </c>
      <c r="F137" s="87">
        <v>122511</v>
      </c>
      <c r="G137" s="29">
        <v>19.55</v>
      </c>
      <c r="H137" s="29" t="s">
        <v>817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44798</v>
      </c>
      <c r="B138" s="29" t="s">
        <v>1026</v>
      </c>
      <c r="C138" s="28" t="s">
        <v>1032</v>
      </c>
      <c r="D138" s="28" t="s">
        <v>1096</v>
      </c>
      <c r="E138" s="28" t="s">
        <v>541</v>
      </c>
      <c r="F138" s="87">
        <v>239685</v>
      </c>
      <c r="G138" s="29">
        <v>19.84</v>
      </c>
      <c r="H138" s="29" t="s">
        <v>817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44798</v>
      </c>
      <c r="B139" s="29" t="s">
        <v>1026</v>
      </c>
      <c r="C139" s="28" t="s">
        <v>1032</v>
      </c>
      <c r="D139" s="28" t="s">
        <v>1198</v>
      </c>
      <c r="E139" s="28" t="s">
        <v>541</v>
      </c>
      <c r="F139" s="87">
        <v>354244</v>
      </c>
      <c r="G139" s="29">
        <v>19.829999999999998</v>
      </c>
      <c r="H139" s="29" t="s">
        <v>817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44798</v>
      </c>
      <c r="B140" s="29" t="s">
        <v>1026</v>
      </c>
      <c r="C140" s="28" t="s">
        <v>1032</v>
      </c>
      <c r="D140" s="28" t="s">
        <v>1237</v>
      </c>
      <c r="E140" s="28" t="s">
        <v>541</v>
      </c>
      <c r="F140" s="87">
        <v>706293</v>
      </c>
      <c r="G140" s="29">
        <v>19.55</v>
      </c>
      <c r="H140" s="29" t="s">
        <v>817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44798</v>
      </c>
      <c r="B141" s="29" t="s">
        <v>1026</v>
      </c>
      <c r="C141" s="28" t="s">
        <v>1032</v>
      </c>
      <c r="D141" s="28" t="s">
        <v>1220</v>
      </c>
      <c r="E141" s="28" t="s">
        <v>541</v>
      </c>
      <c r="F141" s="87">
        <v>400000</v>
      </c>
      <c r="G141" s="29">
        <v>19.559999999999999</v>
      </c>
      <c r="H141" s="29" t="s">
        <v>817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44798</v>
      </c>
      <c r="B142" s="29" t="s">
        <v>1026</v>
      </c>
      <c r="C142" s="28" t="s">
        <v>1032</v>
      </c>
      <c r="D142" s="28" t="s">
        <v>1115</v>
      </c>
      <c r="E142" s="28" t="s">
        <v>541</v>
      </c>
      <c r="F142" s="87">
        <v>270020</v>
      </c>
      <c r="G142" s="29">
        <v>19.61</v>
      </c>
      <c r="H142" s="29" t="s">
        <v>817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44798</v>
      </c>
      <c r="B143" s="29" t="s">
        <v>1026</v>
      </c>
      <c r="C143" s="28" t="s">
        <v>1032</v>
      </c>
      <c r="D143" s="28" t="s">
        <v>1101</v>
      </c>
      <c r="E143" s="28" t="s">
        <v>541</v>
      </c>
      <c r="F143" s="87">
        <v>169205</v>
      </c>
      <c r="G143" s="29">
        <v>19.739999999999998</v>
      </c>
      <c r="H143" s="29" t="s">
        <v>817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44798</v>
      </c>
      <c r="B144" s="29" t="s">
        <v>1026</v>
      </c>
      <c r="C144" s="28" t="s">
        <v>1032</v>
      </c>
      <c r="D144" s="28" t="s">
        <v>1238</v>
      </c>
      <c r="E144" s="28" t="s">
        <v>541</v>
      </c>
      <c r="F144" s="87">
        <v>1502384</v>
      </c>
      <c r="G144" s="29">
        <v>19.690000000000001</v>
      </c>
      <c r="H144" s="29" t="s">
        <v>817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44798</v>
      </c>
      <c r="B145" s="29" t="s">
        <v>1026</v>
      </c>
      <c r="C145" s="28" t="s">
        <v>1032</v>
      </c>
      <c r="D145" s="28" t="s">
        <v>1033</v>
      </c>
      <c r="E145" s="28" t="s">
        <v>541</v>
      </c>
      <c r="F145" s="87">
        <v>628768</v>
      </c>
      <c r="G145" s="29">
        <v>19.98</v>
      </c>
      <c r="H145" s="29" t="s">
        <v>817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44798</v>
      </c>
      <c r="B146" s="29" t="s">
        <v>1026</v>
      </c>
      <c r="C146" s="28" t="s">
        <v>1032</v>
      </c>
      <c r="D146" s="28" t="s">
        <v>1212</v>
      </c>
      <c r="E146" s="28" t="s">
        <v>541</v>
      </c>
      <c r="F146" s="87">
        <v>396299</v>
      </c>
      <c r="G146" s="29">
        <v>19.57</v>
      </c>
      <c r="H146" s="29" t="s">
        <v>817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44798</v>
      </c>
      <c r="B147" s="29" t="s">
        <v>1026</v>
      </c>
      <c r="C147" s="28" t="s">
        <v>1032</v>
      </c>
      <c r="D147" s="28" t="s">
        <v>1213</v>
      </c>
      <c r="E147" s="28" t="s">
        <v>541</v>
      </c>
      <c r="F147" s="87">
        <v>196155</v>
      </c>
      <c r="G147" s="29">
        <v>19.55</v>
      </c>
      <c r="H147" s="29" t="s">
        <v>817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44798</v>
      </c>
      <c r="B148" s="29" t="s">
        <v>1026</v>
      </c>
      <c r="C148" s="28" t="s">
        <v>1032</v>
      </c>
      <c r="D148" s="28" t="s">
        <v>1214</v>
      </c>
      <c r="E148" s="28" t="s">
        <v>541</v>
      </c>
      <c r="F148" s="87">
        <v>130102</v>
      </c>
      <c r="G148" s="29">
        <v>19.55</v>
      </c>
      <c r="H148" s="29" t="s">
        <v>817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44798</v>
      </c>
      <c r="B149" s="29" t="s">
        <v>1026</v>
      </c>
      <c r="C149" s="28" t="s">
        <v>1032</v>
      </c>
      <c r="D149" s="28" t="s">
        <v>1170</v>
      </c>
      <c r="E149" s="28" t="s">
        <v>541</v>
      </c>
      <c r="F149" s="87">
        <v>35244</v>
      </c>
      <c r="G149" s="29">
        <v>19.649999999999999</v>
      </c>
      <c r="H149" s="29" t="s">
        <v>817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44798</v>
      </c>
      <c r="B150" s="29" t="s">
        <v>1026</v>
      </c>
      <c r="C150" s="28" t="s">
        <v>1032</v>
      </c>
      <c r="D150" s="28" t="s">
        <v>945</v>
      </c>
      <c r="E150" s="28" t="s">
        <v>541</v>
      </c>
      <c r="F150" s="87">
        <v>1207567</v>
      </c>
      <c r="G150" s="29">
        <v>19.55</v>
      </c>
      <c r="H150" s="29" t="s">
        <v>817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44798</v>
      </c>
      <c r="B151" s="29" t="s">
        <v>1222</v>
      </c>
      <c r="C151" s="28" t="s">
        <v>1223</v>
      </c>
      <c r="D151" s="28" t="s">
        <v>1239</v>
      </c>
      <c r="E151" s="28" t="s">
        <v>541</v>
      </c>
      <c r="F151" s="87">
        <v>250000</v>
      </c>
      <c r="G151" s="29">
        <v>850</v>
      </c>
      <c r="H151" s="29" t="s">
        <v>817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44798</v>
      </c>
      <c r="B152" s="29" t="s">
        <v>1103</v>
      </c>
      <c r="C152" s="28" t="s">
        <v>1104</v>
      </c>
      <c r="D152" s="28" t="s">
        <v>1225</v>
      </c>
      <c r="E152" s="28" t="s">
        <v>541</v>
      </c>
      <c r="F152" s="87">
        <v>145633</v>
      </c>
      <c r="G152" s="29">
        <v>148.93</v>
      </c>
      <c r="H152" s="29" t="s">
        <v>817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44798</v>
      </c>
      <c r="B153" s="29" t="s">
        <v>1240</v>
      </c>
      <c r="C153" s="28" t="s">
        <v>1241</v>
      </c>
      <c r="D153" s="28" t="s">
        <v>1242</v>
      </c>
      <c r="E153" s="28" t="s">
        <v>541</v>
      </c>
      <c r="F153" s="87">
        <v>1050000</v>
      </c>
      <c r="G153" s="29">
        <v>230.74</v>
      </c>
      <c r="H153" s="29" t="s">
        <v>817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44798</v>
      </c>
      <c r="B154" s="29" t="s">
        <v>183</v>
      </c>
      <c r="C154" s="28" t="s">
        <v>1105</v>
      </c>
      <c r="D154" s="28" t="s">
        <v>1107</v>
      </c>
      <c r="E154" s="28" t="s">
        <v>541</v>
      </c>
      <c r="F154" s="87">
        <v>3777543</v>
      </c>
      <c r="G154" s="29">
        <v>128.52000000000001</v>
      </c>
      <c r="H154" s="29" t="s">
        <v>817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44798</v>
      </c>
      <c r="B155" s="29" t="s">
        <v>183</v>
      </c>
      <c r="C155" s="28" t="s">
        <v>1105</v>
      </c>
      <c r="D155" s="28" t="s">
        <v>1106</v>
      </c>
      <c r="E155" s="28" t="s">
        <v>541</v>
      </c>
      <c r="F155" s="87">
        <v>4620499</v>
      </c>
      <c r="G155" s="29">
        <v>127.72</v>
      </c>
      <c r="H155" s="29" t="s">
        <v>817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44798</v>
      </c>
      <c r="B156" s="29" t="s">
        <v>183</v>
      </c>
      <c r="C156" s="28" t="s">
        <v>1105</v>
      </c>
      <c r="D156" s="28" t="s">
        <v>974</v>
      </c>
      <c r="E156" s="28" t="s">
        <v>541</v>
      </c>
      <c r="F156" s="87">
        <v>3206736</v>
      </c>
      <c r="G156" s="29">
        <v>128.33000000000001</v>
      </c>
      <c r="H156" s="29" t="s">
        <v>817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44798</v>
      </c>
      <c r="B157" s="29" t="s">
        <v>183</v>
      </c>
      <c r="C157" s="28" t="s">
        <v>1105</v>
      </c>
      <c r="D157" s="28" t="s">
        <v>1108</v>
      </c>
      <c r="E157" s="28" t="s">
        <v>541</v>
      </c>
      <c r="F157" s="87">
        <v>7044898</v>
      </c>
      <c r="G157" s="29">
        <v>128.27000000000001</v>
      </c>
      <c r="H157" s="29" t="s">
        <v>817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44798</v>
      </c>
      <c r="B158" s="29" t="s">
        <v>183</v>
      </c>
      <c r="C158" s="28" t="s">
        <v>1105</v>
      </c>
      <c r="D158" s="28" t="s">
        <v>1225</v>
      </c>
      <c r="E158" s="28" t="s">
        <v>541</v>
      </c>
      <c r="F158" s="87">
        <v>3976911</v>
      </c>
      <c r="G158" s="29">
        <v>128.09</v>
      </c>
      <c r="H158" s="29" t="s">
        <v>817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44798</v>
      </c>
      <c r="B159" s="29" t="s">
        <v>1226</v>
      </c>
      <c r="C159" s="28" t="s">
        <v>1227</v>
      </c>
      <c r="D159" s="28" t="s">
        <v>1230</v>
      </c>
      <c r="E159" s="28" t="s">
        <v>541</v>
      </c>
      <c r="F159" s="87">
        <v>217000</v>
      </c>
      <c r="G159" s="29">
        <v>353.04</v>
      </c>
      <c r="H159" s="29" t="s">
        <v>817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44798</v>
      </c>
      <c r="B160" s="29" t="s">
        <v>1226</v>
      </c>
      <c r="C160" s="28" t="s">
        <v>1227</v>
      </c>
      <c r="D160" s="28" t="s">
        <v>1228</v>
      </c>
      <c r="E160" s="28" t="s">
        <v>541</v>
      </c>
      <c r="F160" s="87">
        <v>304000</v>
      </c>
      <c r="G160" s="29">
        <v>352.01</v>
      </c>
      <c r="H160" s="29" t="s">
        <v>817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44798</v>
      </c>
      <c r="B161" s="29" t="s">
        <v>1109</v>
      </c>
      <c r="C161" s="28" t="s">
        <v>1110</v>
      </c>
      <c r="D161" s="28" t="s">
        <v>974</v>
      </c>
      <c r="E161" s="28" t="s">
        <v>541</v>
      </c>
      <c r="F161" s="87">
        <v>141296</v>
      </c>
      <c r="G161" s="29">
        <v>145.33000000000001</v>
      </c>
      <c r="H161" s="29" t="s">
        <v>817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44798</v>
      </c>
      <c r="B162" s="29" t="s">
        <v>1047</v>
      </c>
      <c r="C162" s="28" t="s">
        <v>1048</v>
      </c>
      <c r="D162" s="28" t="s">
        <v>1116</v>
      </c>
      <c r="E162" s="28" t="s">
        <v>541</v>
      </c>
      <c r="F162" s="87">
        <v>18174</v>
      </c>
      <c r="G162" s="29">
        <v>5.65</v>
      </c>
      <c r="H162" s="29" t="s">
        <v>817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44798</v>
      </c>
      <c r="B163" s="29" t="s">
        <v>1047</v>
      </c>
      <c r="C163" s="28" t="s">
        <v>1048</v>
      </c>
      <c r="D163" s="28" t="s">
        <v>1093</v>
      </c>
      <c r="E163" s="28" t="s">
        <v>541</v>
      </c>
      <c r="F163" s="87">
        <v>63097</v>
      </c>
      <c r="G163" s="29">
        <v>4.71</v>
      </c>
      <c r="H163" s="29" t="s">
        <v>817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44798</v>
      </c>
      <c r="B164" s="29" t="s">
        <v>1047</v>
      </c>
      <c r="C164" s="28" t="s">
        <v>1048</v>
      </c>
      <c r="D164" s="28" t="s">
        <v>1111</v>
      </c>
      <c r="E164" s="28" t="s">
        <v>541</v>
      </c>
      <c r="F164" s="87">
        <v>20010</v>
      </c>
      <c r="G164" s="29">
        <v>4.97</v>
      </c>
      <c r="H164" s="29" t="s">
        <v>817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44798</v>
      </c>
      <c r="B165" s="29" t="s">
        <v>1231</v>
      </c>
      <c r="C165" s="28" t="s">
        <v>1232</v>
      </c>
      <c r="D165" s="28" t="s">
        <v>974</v>
      </c>
      <c r="E165" s="28" t="s">
        <v>541</v>
      </c>
      <c r="F165" s="87">
        <v>1331324</v>
      </c>
      <c r="G165" s="29">
        <v>117.25</v>
      </c>
      <c r="H165" s="29" t="s">
        <v>817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1"/>
  <sheetViews>
    <sheetView zoomScale="85" zoomScaleNormal="85" workbookViewId="0">
      <selection activeCell="H24" sqref="H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785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0"/>
      <c r="D10" s="391" t="s">
        <v>75</v>
      </c>
      <c r="E10" s="392" t="s">
        <v>827</v>
      </c>
      <c r="F10" s="301">
        <v>678</v>
      </c>
      <c r="G10" s="301">
        <v>635</v>
      </c>
      <c r="H10" s="301">
        <v>719</v>
      </c>
      <c r="I10" s="393" t="s">
        <v>831</v>
      </c>
      <c r="J10" s="329" t="s">
        <v>940</v>
      </c>
      <c r="K10" s="329">
        <f t="shared" ref="K10" si="0">H10-F10</f>
        <v>41</v>
      </c>
      <c r="L10" s="330">
        <f t="shared" ref="L10" si="1">(F10*-0.7)/100</f>
        <v>-4.7459999999999996</v>
      </c>
      <c r="M10" s="331">
        <f t="shared" ref="M10" si="2">(K10+L10)/F10</f>
        <v>5.3471976401179941E-2</v>
      </c>
      <c r="N10" s="304" t="s">
        <v>555</v>
      </c>
      <c r="O10" s="324">
        <v>44784</v>
      </c>
      <c r="P10" s="30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3">
        <v>2</v>
      </c>
      <c r="B11" s="349">
        <v>44748</v>
      </c>
      <c r="C11" s="350"/>
      <c r="D11" s="351" t="s">
        <v>464</v>
      </c>
      <c r="E11" s="352" t="s">
        <v>827</v>
      </c>
      <c r="F11" s="323">
        <v>121.4</v>
      </c>
      <c r="G11" s="323">
        <v>113.4</v>
      </c>
      <c r="H11" s="323">
        <v>128.5</v>
      </c>
      <c r="I11" s="353" t="s">
        <v>875</v>
      </c>
      <c r="J11" s="329" t="s">
        <v>889</v>
      </c>
      <c r="K11" s="329">
        <f t="shared" ref="K11:K12" si="3">H11-F11</f>
        <v>7.0999999999999943</v>
      </c>
      <c r="L11" s="330">
        <f t="shared" ref="L11:L12" si="4">(F11*-0.7)/100</f>
        <v>-0.8498</v>
      </c>
      <c r="M11" s="331">
        <f t="shared" ref="M11:M12" si="5">(K11+L11)/F11</f>
        <v>5.1484349258649045E-2</v>
      </c>
      <c r="N11" s="304" t="s">
        <v>555</v>
      </c>
      <c r="O11" s="324">
        <v>44774</v>
      </c>
      <c r="P11" s="30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0"/>
      <c r="D12" s="391" t="s">
        <v>135</v>
      </c>
      <c r="E12" s="392" t="s">
        <v>827</v>
      </c>
      <c r="F12" s="301">
        <v>68.099999999999994</v>
      </c>
      <c r="G12" s="301">
        <v>64.599999999999994</v>
      </c>
      <c r="H12" s="301">
        <v>72.2</v>
      </c>
      <c r="I12" s="393" t="s">
        <v>946</v>
      </c>
      <c r="J12" s="329" t="s">
        <v>955</v>
      </c>
      <c r="K12" s="329">
        <f t="shared" si="3"/>
        <v>4.1000000000000085</v>
      </c>
      <c r="L12" s="330">
        <f t="shared" si="4"/>
        <v>-0.47669999999999996</v>
      </c>
      <c r="M12" s="331">
        <f t="shared" si="5"/>
        <v>5.3205580029368704E-2</v>
      </c>
      <c r="N12" s="304" t="s">
        <v>555</v>
      </c>
      <c r="O12" s="324">
        <v>44789</v>
      </c>
      <c r="P12" s="304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3">
        <v>4</v>
      </c>
      <c r="B13" s="349">
        <v>44768</v>
      </c>
      <c r="C13" s="350"/>
      <c r="D13" s="351" t="s">
        <v>502</v>
      </c>
      <c r="E13" s="352" t="s">
        <v>557</v>
      </c>
      <c r="F13" s="323">
        <v>1030</v>
      </c>
      <c r="G13" s="323">
        <v>970</v>
      </c>
      <c r="H13" s="323">
        <v>1094</v>
      </c>
      <c r="I13" s="353" t="s">
        <v>834</v>
      </c>
      <c r="J13" s="329" t="s">
        <v>925</v>
      </c>
      <c r="K13" s="329">
        <f t="shared" ref="K13" si="6">H13-F13</f>
        <v>64</v>
      </c>
      <c r="L13" s="330">
        <f t="shared" ref="L13" si="7">(F13*-0.7)/100</f>
        <v>-7.21</v>
      </c>
      <c r="M13" s="331">
        <f t="shared" ref="M13" si="8">(K13+L13)/F13</f>
        <v>5.5135922330097085E-2</v>
      </c>
      <c r="N13" s="304" t="s">
        <v>555</v>
      </c>
      <c r="O13" s="324">
        <v>44778</v>
      </c>
      <c r="P13" s="30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4">
        <v>5</v>
      </c>
      <c r="B14" s="395">
        <v>44770</v>
      </c>
      <c r="C14" s="396"/>
      <c r="D14" s="397" t="s">
        <v>826</v>
      </c>
      <c r="E14" s="398" t="s">
        <v>557</v>
      </c>
      <c r="F14" s="394">
        <v>350</v>
      </c>
      <c r="G14" s="394">
        <v>329</v>
      </c>
      <c r="H14" s="394">
        <v>370</v>
      </c>
      <c r="I14" s="399" t="s">
        <v>878</v>
      </c>
      <c r="J14" s="400" t="s">
        <v>832</v>
      </c>
      <c r="K14" s="400">
        <f t="shared" ref="K14" si="9">H14-F14</f>
        <v>20</v>
      </c>
      <c r="L14" s="401">
        <f t="shared" ref="L14" si="10">(F14*-0.7)/100</f>
        <v>-2.4499999999999997</v>
      </c>
      <c r="M14" s="402">
        <f t="shared" ref="M14" si="11">(K14+L14)/F14</f>
        <v>5.0142857142857142E-2</v>
      </c>
      <c r="N14" s="403" t="s">
        <v>555</v>
      </c>
      <c r="O14" s="404">
        <v>44784</v>
      </c>
      <c r="P14" s="403"/>
      <c r="Q14" s="219"/>
      <c r="R14" s="219" t="s">
        <v>829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09">
        <v>6</v>
      </c>
      <c r="B15" s="410">
        <v>44785</v>
      </c>
      <c r="C15" s="411"/>
      <c r="D15" s="412" t="s">
        <v>69</v>
      </c>
      <c r="E15" s="413" t="s">
        <v>557</v>
      </c>
      <c r="F15" s="409">
        <v>1905</v>
      </c>
      <c r="G15" s="409">
        <v>1750</v>
      </c>
      <c r="H15" s="409">
        <v>1982.5</v>
      </c>
      <c r="I15" s="414" t="s">
        <v>951</v>
      </c>
      <c r="J15" s="415" t="s">
        <v>956</v>
      </c>
      <c r="K15" s="415">
        <f t="shared" ref="K15" si="12">H15-F15</f>
        <v>77.5</v>
      </c>
      <c r="L15" s="416">
        <f t="shared" ref="L15" si="13">(F15*-0.7)/100</f>
        <v>-13.335000000000001</v>
      </c>
      <c r="M15" s="417">
        <f t="shared" ref="M15" si="14">(K15+L15)/F15</f>
        <v>3.3682414698162723E-2</v>
      </c>
      <c r="N15" s="418" t="s">
        <v>555</v>
      </c>
      <c r="O15" s="419">
        <v>44789</v>
      </c>
      <c r="P15" s="418"/>
      <c r="Q15" s="219"/>
      <c r="R15" s="219" t="s">
        <v>556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5"/>
      <c r="D16" s="406" t="s">
        <v>259</v>
      </c>
      <c r="E16" s="407" t="s">
        <v>557</v>
      </c>
      <c r="F16" s="224" t="s">
        <v>1009</v>
      </c>
      <c r="G16" s="224">
        <v>229</v>
      </c>
      <c r="H16" s="224"/>
      <c r="I16" s="408" t="s">
        <v>1010</v>
      </c>
      <c r="J16" s="255" t="s">
        <v>558</v>
      </c>
      <c r="K16" s="255"/>
      <c r="L16" s="256"/>
      <c r="M16" s="257"/>
      <c r="N16" s="255"/>
      <c r="O16" s="278"/>
      <c r="P16" s="255"/>
      <c r="Q16" s="219"/>
      <c r="R16" s="219" t="s">
        <v>556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464">
        <v>8</v>
      </c>
      <c r="B17" s="465">
        <v>44795</v>
      </c>
      <c r="C17" s="466"/>
      <c r="D17" s="467" t="s">
        <v>519</v>
      </c>
      <c r="E17" s="468" t="s">
        <v>557</v>
      </c>
      <c r="F17" s="464">
        <v>327.5</v>
      </c>
      <c r="G17" s="464">
        <v>298</v>
      </c>
      <c r="H17" s="464">
        <v>344.5</v>
      </c>
      <c r="I17" s="469" t="s">
        <v>1017</v>
      </c>
      <c r="J17" s="453" t="s">
        <v>1117</v>
      </c>
      <c r="K17" s="453">
        <f t="shared" ref="K17" si="15">H17-F17</f>
        <v>17</v>
      </c>
      <c r="L17" s="454">
        <f t="shared" ref="L17" si="16">(F17*-0.7)/100</f>
        <v>-2.2924999999999995</v>
      </c>
      <c r="M17" s="455">
        <f t="shared" ref="M17" si="17">(K17+L17)/F17</f>
        <v>4.4908396946564885E-2</v>
      </c>
      <c r="N17" s="453" t="s">
        <v>555</v>
      </c>
      <c r="O17" s="456">
        <v>44798</v>
      </c>
      <c r="P17" s="453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1">
        <v>9</v>
      </c>
      <c r="B18" s="362">
        <v>44795</v>
      </c>
      <c r="C18" s="319"/>
      <c r="D18" s="320" t="s">
        <v>1018</v>
      </c>
      <c r="E18" s="321" t="s">
        <v>557</v>
      </c>
      <c r="F18" s="361" t="s">
        <v>1019</v>
      </c>
      <c r="G18" s="361">
        <v>2480</v>
      </c>
      <c r="H18" s="361"/>
      <c r="I18" s="322" t="s">
        <v>1020</v>
      </c>
      <c r="J18" s="436" t="s">
        <v>558</v>
      </c>
      <c r="K18" s="436"/>
      <c r="L18" s="313"/>
      <c r="M18" s="314"/>
      <c r="N18" s="436"/>
      <c r="O18" s="315"/>
      <c r="P18" s="436"/>
      <c r="Q18" s="219"/>
      <c r="R18" s="219" t="s">
        <v>556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9" customFormat="1" ht="13.9" customHeight="1">
      <c r="A19" s="409">
        <v>10</v>
      </c>
      <c r="B19" s="410">
        <v>44796</v>
      </c>
      <c r="C19" s="411"/>
      <c r="D19" s="412" t="s">
        <v>129</v>
      </c>
      <c r="E19" s="413" t="s">
        <v>557</v>
      </c>
      <c r="F19" s="409">
        <v>405</v>
      </c>
      <c r="G19" s="409">
        <v>375</v>
      </c>
      <c r="H19" s="409">
        <v>424</v>
      </c>
      <c r="I19" s="414" t="s">
        <v>1038</v>
      </c>
      <c r="J19" s="453" t="s">
        <v>1053</v>
      </c>
      <c r="K19" s="453">
        <f t="shared" ref="K19" si="18">H19-F19</f>
        <v>19</v>
      </c>
      <c r="L19" s="454">
        <f t="shared" ref="L19" si="19">(F19*-0.7)/100</f>
        <v>-2.835</v>
      </c>
      <c r="M19" s="455">
        <f t="shared" ref="M19" si="20">(K19+L19)/F19</f>
        <v>3.9913580246913577E-2</v>
      </c>
      <c r="N19" s="453" t="s">
        <v>555</v>
      </c>
      <c r="O19" s="456">
        <v>44797</v>
      </c>
      <c r="P19" s="453"/>
      <c r="Q19" s="219"/>
      <c r="R19" s="219" t="s">
        <v>556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9" customFormat="1" ht="13.9" customHeight="1">
      <c r="A20" s="361"/>
      <c r="B20" s="362"/>
      <c r="C20" s="319"/>
      <c r="D20" s="320"/>
      <c r="E20" s="321"/>
      <c r="F20" s="361"/>
      <c r="G20" s="361"/>
      <c r="H20" s="361"/>
      <c r="I20" s="322"/>
      <c r="J20" s="436"/>
      <c r="K20" s="436"/>
      <c r="L20" s="313"/>
      <c r="M20" s="314"/>
      <c r="N20" s="436"/>
      <c r="O20" s="315"/>
      <c r="P20" s="436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3.9" customHeight="1">
      <c r="A21" s="311"/>
      <c r="B21" s="308"/>
      <c r="C21" s="319"/>
      <c r="D21" s="320"/>
      <c r="E21" s="321"/>
      <c r="F21" s="311"/>
      <c r="G21" s="311"/>
      <c r="H21" s="311"/>
      <c r="I21" s="322"/>
      <c r="J21" s="312"/>
      <c r="K21" s="312"/>
      <c r="L21" s="313"/>
      <c r="M21" s="314"/>
      <c r="N21" s="312"/>
      <c r="O21" s="315"/>
      <c r="P21" s="313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4.25" customHeight="1">
      <c r="A22" s="99"/>
      <c r="B22" s="100"/>
      <c r="C22" s="101"/>
      <c r="D22" s="102"/>
      <c r="E22" s="103"/>
      <c r="F22" s="103"/>
      <c r="H22" s="103"/>
      <c r="I22" s="104"/>
      <c r="J22" s="105"/>
      <c r="K22" s="105"/>
      <c r="L22" s="106"/>
      <c r="M22" s="107"/>
      <c r="N22" s="108"/>
      <c r="O22" s="109"/>
      <c r="P22" s="110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G23" s="99"/>
      <c r="H23" s="103"/>
      <c r="I23" s="104"/>
      <c r="J23" s="105"/>
      <c r="K23" s="105"/>
      <c r="L23" s="106"/>
      <c r="M23" s="107"/>
      <c r="N23" s="108"/>
      <c r="O23" s="109"/>
      <c r="P23" s="11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559</v>
      </c>
      <c r="B24" s="112"/>
      <c r="C24" s="113"/>
      <c r="D24" s="114"/>
      <c r="E24" s="115"/>
      <c r="F24" s="115"/>
      <c r="G24" s="115"/>
      <c r="H24" s="115"/>
      <c r="I24" s="115"/>
      <c r="J24" s="116"/>
      <c r="K24" s="115"/>
      <c r="L24" s="117"/>
      <c r="M24" s="56"/>
      <c r="N24" s="116"/>
      <c r="O24" s="11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8" t="s">
        <v>560</v>
      </c>
      <c r="B25" s="111"/>
      <c r="C25" s="111"/>
      <c r="D25" s="111"/>
      <c r="E25" s="41"/>
      <c r="F25" s="119" t="s">
        <v>561</v>
      </c>
      <c r="G25" s="6"/>
      <c r="H25" s="6"/>
      <c r="I25" s="6"/>
      <c r="J25" s="120"/>
      <c r="K25" s="121"/>
      <c r="L25" s="121"/>
      <c r="M25" s="122"/>
      <c r="N25" s="1"/>
      <c r="O25" s="12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1" t="s">
        <v>562</v>
      </c>
      <c r="B26" s="111"/>
      <c r="C26" s="111"/>
      <c r="D26" s="111" t="s">
        <v>816</v>
      </c>
      <c r="E26" s="6"/>
      <c r="F26" s="119" t="s">
        <v>563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/>
      <c r="B27" s="111"/>
      <c r="C27" s="111"/>
      <c r="D27" s="111"/>
      <c r="E27" s="6"/>
      <c r="F27" s="6"/>
      <c r="G27" s="6"/>
      <c r="H27" s="6"/>
      <c r="I27" s="6"/>
      <c r="J27" s="124"/>
      <c r="K27" s="121"/>
      <c r="L27" s="121"/>
      <c r="M27" s="6"/>
      <c r="N27" s="125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6" t="s">
        <v>564</v>
      </c>
      <c r="C28" s="126"/>
      <c r="D28" s="126"/>
      <c r="E28" s="126"/>
      <c r="F28" s="127"/>
      <c r="G28" s="6"/>
      <c r="H28" s="6"/>
      <c r="I28" s="128"/>
      <c r="J28" s="129"/>
      <c r="K28" s="130"/>
      <c r="L28" s="129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95" t="s">
        <v>16</v>
      </c>
      <c r="B29" s="96" t="s">
        <v>532</v>
      </c>
      <c r="C29" s="98"/>
      <c r="D29" s="97" t="s">
        <v>543</v>
      </c>
      <c r="E29" s="96" t="s">
        <v>544</v>
      </c>
      <c r="F29" s="96" t="s">
        <v>545</v>
      </c>
      <c r="G29" s="96" t="s">
        <v>565</v>
      </c>
      <c r="H29" s="96" t="s">
        <v>547</v>
      </c>
      <c r="I29" s="96" t="s">
        <v>548</v>
      </c>
      <c r="J29" s="96" t="s">
        <v>549</v>
      </c>
      <c r="K29" s="96" t="s">
        <v>566</v>
      </c>
      <c r="L29" s="132" t="s">
        <v>551</v>
      </c>
      <c r="M29" s="98" t="s">
        <v>552</v>
      </c>
      <c r="N29" s="95" t="s">
        <v>553</v>
      </c>
      <c r="O29" s="261" t="s">
        <v>554</v>
      </c>
      <c r="P29" s="243"/>
      <c r="Q29" s="1"/>
      <c r="R29" s="258"/>
      <c r="S29" s="258"/>
      <c r="T29" s="258"/>
      <c r="U29" s="252"/>
      <c r="V29" s="252"/>
      <c r="W29" s="252"/>
      <c r="X29" s="252"/>
      <c r="Y29" s="2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327" customFormat="1" ht="15" customHeight="1">
      <c r="A30" s="364">
        <v>1</v>
      </c>
      <c r="B30" s="334">
        <v>44771</v>
      </c>
      <c r="C30" s="365"/>
      <c r="D30" s="366" t="s">
        <v>270</v>
      </c>
      <c r="E30" s="301" t="s">
        <v>557</v>
      </c>
      <c r="F30" s="301">
        <v>2305</v>
      </c>
      <c r="G30" s="301">
        <v>2240</v>
      </c>
      <c r="H30" s="301">
        <v>2368</v>
      </c>
      <c r="I30" s="301" t="s">
        <v>888</v>
      </c>
      <c r="J30" s="329" t="s">
        <v>896</v>
      </c>
      <c r="K30" s="329">
        <f t="shared" ref="K30" si="21">H30-F30</f>
        <v>63</v>
      </c>
      <c r="L30" s="330">
        <f t="shared" ref="L30" si="22">(F30*-0.7)/100</f>
        <v>-16.135000000000002</v>
      </c>
      <c r="M30" s="331">
        <f t="shared" ref="M30" si="23">(K30+L30)/F30</f>
        <v>2.0331887201735354E-2</v>
      </c>
      <c r="N30" s="304" t="s">
        <v>555</v>
      </c>
      <c r="O30" s="324">
        <v>44775</v>
      </c>
      <c r="P30" s="243"/>
      <c r="Q30" s="259"/>
      <c r="R30" s="260" t="s">
        <v>556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6"/>
      <c r="AJ30" s="317"/>
      <c r="AK30" s="326"/>
      <c r="AL30" s="326"/>
    </row>
    <row r="31" spans="1:56" s="327" customFormat="1" ht="15" customHeight="1">
      <c r="A31" s="367">
        <v>2</v>
      </c>
      <c r="B31" s="328">
        <v>44775</v>
      </c>
      <c r="C31" s="368"/>
      <c r="D31" s="369" t="s">
        <v>464</v>
      </c>
      <c r="E31" s="323" t="s">
        <v>557</v>
      </c>
      <c r="F31" s="323">
        <v>128</v>
      </c>
      <c r="G31" s="323">
        <v>123</v>
      </c>
      <c r="H31" s="323">
        <v>131.25</v>
      </c>
      <c r="I31" s="323" t="s">
        <v>895</v>
      </c>
      <c r="J31" s="329" t="s">
        <v>897</v>
      </c>
      <c r="K31" s="329">
        <f t="shared" ref="K31" si="24">H31-F31</f>
        <v>3.25</v>
      </c>
      <c r="L31" s="330">
        <f>(F31*-0.07)/100</f>
        <v>-8.9600000000000013E-2</v>
      </c>
      <c r="M31" s="331">
        <f t="shared" ref="M31" si="25">(K31+L31)/F31</f>
        <v>2.4690625000000001E-2</v>
      </c>
      <c r="N31" s="304" t="s">
        <v>555</v>
      </c>
      <c r="O31" s="324">
        <v>44775</v>
      </c>
      <c r="P31" s="243"/>
      <c r="Q31" s="259"/>
      <c r="R31" s="260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6"/>
      <c r="AJ31" s="317"/>
      <c r="AK31" s="326"/>
      <c r="AL31" s="326"/>
    </row>
    <row r="32" spans="1:56" s="327" customFormat="1" ht="15" customHeight="1">
      <c r="A32" s="374">
        <v>3</v>
      </c>
      <c r="B32" s="335">
        <v>44775</v>
      </c>
      <c r="C32" s="375"/>
      <c r="D32" s="376" t="s">
        <v>899</v>
      </c>
      <c r="E32" s="371" t="s">
        <v>557</v>
      </c>
      <c r="F32" s="371">
        <v>2405</v>
      </c>
      <c r="G32" s="371">
        <v>2330</v>
      </c>
      <c r="H32" s="371">
        <v>2330</v>
      </c>
      <c r="I32" s="371" t="s">
        <v>898</v>
      </c>
      <c r="J32" s="377" t="s">
        <v>912</v>
      </c>
      <c r="K32" s="377">
        <f t="shared" ref="K32:K33" si="26">H32-F32</f>
        <v>-75</v>
      </c>
      <c r="L32" s="378">
        <f>(F32*-0.07)/100</f>
        <v>-1.6835000000000002</v>
      </c>
      <c r="M32" s="379">
        <f t="shared" ref="M32:M33" si="27">(K32+L32)/F32</f>
        <v>-3.1885031185031186E-2</v>
      </c>
      <c r="N32" s="338" t="s">
        <v>567</v>
      </c>
      <c r="O32" s="380">
        <v>44777</v>
      </c>
      <c r="P32" s="243"/>
      <c r="Q32" s="259"/>
      <c r="R32" s="260" t="s">
        <v>829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6"/>
      <c r="AJ32" s="317"/>
      <c r="AK32" s="326"/>
      <c r="AL32" s="326"/>
    </row>
    <row r="33" spans="1:38" s="327" customFormat="1" ht="15" customHeight="1">
      <c r="A33" s="367">
        <v>4</v>
      </c>
      <c r="B33" s="328">
        <v>44775</v>
      </c>
      <c r="C33" s="368"/>
      <c r="D33" s="369" t="s">
        <v>117</v>
      </c>
      <c r="E33" s="323" t="s">
        <v>557</v>
      </c>
      <c r="F33" s="323">
        <v>536.5</v>
      </c>
      <c r="G33" s="323">
        <v>519</v>
      </c>
      <c r="H33" s="323">
        <v>548</v>
      </c>
      <c r="I33" s="323" t="s">
        <v>900</v>
      </c>
      <c r="J33" s="329" t="s">
        <v>957</v>
      </c>
      <c r="K33" s="329">
        <f t="shared" si="26"/>
        <v>11.5</v>
      </c>
      <c r="L33" s="330">
        <f t="shared" ref="L33" si="28">(F33*-0.7)/100</f>
        <v>-3.7554999999999996</v>
      </c>
      <c r="M33" s="331">
        <f t="shared" si="27"/>
        <v>1.4435228331780056E-2</v>
      </c>
      <c r="N33" s="304" t="s">
        <v>555</v>
      </c>
      <c r="O33" s="324">
        <v>44789</v>
      </c>
      <c r="P33" s="243"/>
      <c r="Q33" s="259"/>
      <c r="R33" s="260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6"/>
      <c r="AJ33" s="317"/>
      <c r="AK33" s="326"/>
      <c r="AL33" s="326"/>
    </row>
    <row r="34" spans="1:38" s="327" customFormat="1" ht="15" customHeight="1">
      <c r="A34" s="367">
        <v>5</v>
      </c>
      <c r="B34" s="328">
        <v>44778</v>
      </c>
      <c r="C34" s="368"/>
      <c r="D34" s="369" t="s">
        <v>66</v>
      </c>
      <c r="E34" s="323" t="s">
        <v>557</v>
      </c>
      <c r="F34" s="323">
        <v>2145</v>
      </c>
      <c r="G34" s="323">
        <v>2070</v>
      </c>
      <c r="H34" s="323">
        <v>2192.5</v>
      </c>
      <c r="I34" s="323" t="s">
        <v>924</v>
      </c>
      <c r="J34" s="329" t="s">
        <v>709</v>
      </c>
      <c r="K34" s="329">
        <f t="shared" ref="K34" si="29">H34-F34</f>
        <v>47.5</v>
      </c>
      <c r="L34" s="330">
        <f t="shared" ref="L34" si="30">(F34*-0.7)/100</f>
        <v>-15.015000000000001</v>
      </c>
      <c r="M34" s="331">
        <f t="shared" ref="M34" si="31">(K34+L34)/F34</f>
        <v>1.5144522144522145E-2</v>
      </c>
      <c r="N34" s="304" t="s">
        <v>555</v>
      </c>
      <c r="O34" s="324">
        <v>44785</v>
      </c>
      <c r="P34" s="243"/>
      <c r="Q34" s="259"/>
      <c r="R34" s="260" t="s">
        <v>556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6"/>
      <c r="AJ34" s="317"/>
      <c r="AK34" s="326"/>
      <c r="AL34" s="326"/>
    </row>
    <row r="35" spans="1:38" s="327" customFormat="1" ht="15" customHeight="1">
      <c r="A35" s="367">
        <v>6</v>
      </c>
      <c r="B35" s="328">
        <v>44781</v>
      </c>
      <c r="C35" s="368"/>
      <c r="D35" s="369" t="s">
        <v>926</v>
      </c>
      <c r="E35" s="323" t="s">
        <v>557</v>
      </c>
      <c r="F35" s="323">
        <v>825</v>
      </c>
      <c r="G35" s="323">
        <v>799</v>
      </c>
      <c r="H35" s="323">
        <v>834.5</v>
      </c>
      <c r="I35" s="323" t="s">
        <v>927</v>
      </c>
      <c r="J35" s="329" t="s">
        <v>928</v>
      </c>
      <c r="K35" s="329">
        <f t="shared" ref="K35:K37" si="32">H35-F35</f>
        <v>9.5</v>
      </c>
      <c r="L35" s="330">
        <f>(F35*-0.07)/100</f>
        <v>-0.57750000000000012</v>
      </c>
      <c r="M35" s="331">
        <f t="shared" ref="M35:M37" si="33">(K35+L35)/F35</f>
        <v>1.0815151515151514E-2</v>
      </c>
      <c r="N35" s="304" t="s">
        <v>555</v>
      </c>
      <c r="O35" s="324">
        <v>44781</v>
      </c>
      <c r="P35" s="243"/>
      <c r="Q35" s="259"/>
      <c r="R35" s="260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6"/>
      <c r="AJ35" s="317"/>
      <c r="AK35" s="326"/>
      <c r="AL35" s="326"/>
    </row>
    <row r="36" spans="1:38" s="327" customFormat="1" ht="15" customHeight="1">
      <c r="A36" s="367">
        <v>7</v>
      </c>
      <c r="B36" s="328">
        <v>44784</v>
      </c>
      <c r="C36" s="368"/>
      <c r="D36" s="369" t="s">
        <v>111</v>
      </c>
      <c r="E36" s="323" t="s">
        <v>557</v>
      </c>
      <c r="F36" s="323">
        <v>465</v>
      </c>
      <c r="G36" s="323">
        <v>452</v>
      </c>
      <c r="H36" s="323">
        <v>477.5</v>
      </c>
      <c r="I36" s="323" t="s">
        <v>944</v>
      </c>
      <c r="J36" s="329" t="s">
        <v>949</v>
      </c>
      <c r="K36" s="329">
        <f t="shared" si="32"/>
        <v>12.5</v>
      </c>
      <c r="L36" s="330">
        <f t="shared" ref="L36:L37" si="34">(F36*-0.7)/100</f>
        <v>-3.2549999999999999</v>
      </c>
      <c r="M36" s="331">
        <f t="shared" si="33"/>
        <v>1.9881720430107528E-2</v>
      </c>
      <c r="N36" s="304" t="s">
        <v>555</v>
      </c>
      <c r="O36" s="324">
        <v>44785</v>
      </c>
      <c r="P36" s="243"/>
      <c r="Q36" s="259"/>
      <c r="R36" s="260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6"/>
      <c r="AJ36" s="317"/>
      <c r="AK36" s="326"/>
      <c r="AL36" s="326"/>
    </row>
    <row r="37" spans="1:38" s="327" customFormat="1" ht="15" customHeight="1">
      <c r="A37" s="367">
        <v>8</v>
      </c>
      <c r="B37" s="328">
        <v>44785</v>
      </c>
      <c r="C37" s="368"/>
      <c r="D37" s="369" t="s">
        <v>947</v>
      </c>
      <c r="E37" s="323" t="s">
        <v>557</v>
      </c>
      <c r="F37" s="323">
        <v>948</v>
      </c>
      <c r="G37" s="323">
        <v>920</v>
      </c>
      <c r="H37" s="323">
        <v>974.5</v>
      </c>
      <c r="I37" s="323" t="s">
        <v>948</v>
      </c>
      <c r="J37" s="329" t="s">
        <v>959</v>
      </c>
      <c r="K37" s="329">
        <f t="shared" si="32"/>
        <v>26.5</v>
      </c>
      <c r="L37" s="330">
        <f t="shared" si="34"/>
        <v>-6.6359999999999992</v>
      </c>
      <c r="M37" s="331">
        <f t="shared" si="33"/>
        <v>2.0953586497890295E-2</v>
      </c>
      <c r="N37" s="304" t="s">
        <v>555</v>
      </c>
      <c r="O37" s="324">
        <v>44789</v>
      </c>
      <c r="P37" s="243"/>
      <c r="Q37" s="259"/>
      <c r="R37" s="260" t="s">
        <v>829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6"/>
      <c r="AJ37" s="317"/>
      <c r="AK37" s="326"/>
      <c r="AL37" s="326"/>
    </row>
    <row r="38" spans="1:38" s="327" customFormat="1" ht="15" customHeight="1">
      <c r="A38" s="367">
        <v>9</v>
      </c>
      <c r="B38" s="328">
        <v>44785</v>
      </c>
      <c r="C38" s="368"/>
      <c r="D38" s="369" t="s">
        <v>353</v>
      </c>
      <c r="E38" s="323" t="s">
        <v>557</v>
      </c>
      <c r="F38" s="323">
        <v>142.5</v>
      </c>
      <c r="G38" s="323">
        <v>138.5</v>
      </c>
      <c r="H38" s="323">
        <v>146.75</v>
      </c>
      <c r="I38" s="323" t="s">
        <v>954</v>
      </c>
      <c r="J38" s="329" t="s">
        <v>957</v>
      </c>
      <c r="K38" s="329">
        <f t="shared" ref="K38:K41" si="35">H38-F38</f>
        <v>4.25</v>
      </c>
      <c r="L38" s="330">
        <f t="shared" ref="L38" si="36">(F38*-0.7)/100</f>
        <v>-0.99750000000000005</v>
      </c>
      <c r="M38" s="331">
        <f t="shared" ref="M38:M41" si="37">(K38+L38)/F38</f>
        <v>2.2824561403508772E-2</v>
      </c>
      <c r="N38" s="304" t="s">
        <v>555</v>
      </c>
      <c r="O38" s="324">
        <v>44789</v>
      </c>
      <c r="P38" s="243"/>
      <c r="Q38" s="259"/>
      <c r="R38" s="260" t="s">
        <v>556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6"/>
      <c r="AJ38" s="317"/>
      <c r="AK38" s="326"/>
      <c r="AL38" s="326"/>
    </row>
    <row r="39" spans="1:38" s="327" customFormat="1" ht="15" customHeight="1">
      <c r="A39" s="367">
        <v>10</v>
      </c>
      <c r="B39" s="328">
        <v>44790</v>
      </c>
      <c r="C39" s="368"/>
      <c r="D39" s="369" t="s">
        <v>985</v>
      </c>
      <c r="E39" s="323" t="s">
        <v>557</v>
      </c>
      <c r="F39" s="323">
        <v>1955</v>
      </c>
      <c r="G39" s="323">
        <v>1895</v>
      </c>
      <c r="H39" s="323">
        <v>2005</v>
      </c>
      <c r="I39" s="323" t="s">
        <v>986</v>
      </c>
      <c r="J39" s="329" t="s">
        <v>879</v>
      </c>
      <c r="K39" s="329">
        <f t="shared" si="35"/>
        <v>50</v>
      </c>
      <c r="L39" s="330">
        <f>(F39*-0.07)/100</f>
        <v>-1.3685000000000003</v>
      </c>
      <c r="M39" s="331">
        <f t="shared" si="37"/>
        <v>2.4875447570332481E-2</v>
      </c>
      <c r="N39" s="304" t="s">
        <v>555</v>
      </c>
      <c r="O39" s="324">
        <v>44790</v>
      </c>
      <c r="P39" s="243"/>
      <c r="Q39" s="259"/>
      <c r="R39" s="260" t="s">
        <v>556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6"/>
      <c r="AJ39" s="317"/>
      <c r="AK39" s="326"/>
      <c r="AL39" s="326"/>
    </row>
    <row r="40" spans="1:38" s="327" customFormat="1" ht="15" customHeight="1">
      <c r="A40" s="374">
        <v>11</v>
      </c>
      <c r="B40" s="335">
        <v>44791</v>
      </c>
      <c r="C40" s="375"/>
      <c r="D40" s="376" t="s">
        <v>324</v>
      </c>
      <c r="E40" s="443" t="s">
        <v>557</v>
      </c>
      <c r="F40" s="443">
        <v>830</v>
      </c>
      <c r="G40" s="443">
        <v>810</v>
      </c>
      <c r="H40" s="443">
        <v>810</v>
      </c>
      <c r="I40" s="443" t="s">
        <v>1004</v>
      </c>
      <c r="J40" s="377" t="s">
        <v>988</v>
      </c>
      <c r="K40" s="377">
        <f t="shared" si="35"/>
        <v>-20</v>
      </c>
      <c r="L40" s="378">
        <f>(F40*-0.7)/100</f>
        <v>-5.81</v>
      </c>
      <c r="M40" s="379">
        <f t="shared" si="37"/>
        <v>-3.1096385542168672E-2</v>
      </c>
      <c r="N40" s="338" t="s">
        <v>567</v>
      </c>
      <c r="O40" s="380">
        <v>44795</v>
      </c>
      <c r="P40" s="243"/>
      <c r="Q40" s="259"/>
      <c r="R40" s="260" t="s">
        <v>556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6"/>
      <c r="AJ40" s="317"/>
      <c r="AK40" s="326"/>
      <c r="AL40" s="326"/>
    </row>
    <row r="41" spans="1:38" s="327" customFormat="1" ht="15" customHeight="1">
      <c r="A41" s="374">
        <v>12</v>
      </c>
      <c r="B41" s="335">
        <v>44791</v>
      </c>
      <c r="C41" s="375"/>
      <c r="D41" s="376" t="s">
        <v>985</v>
      </c>
      <c r="E41" s="443" t="s">
        <v>557</v>
      </c>
      <c r="F41" s="443">
        <v>1940</v>
      </c>
      <c r="G41" s="443">
        <v>1880</v>
      </c>
      <c r="H41" s="443">
        <v>1880</v>
      </c>
      <c r="I41" s="443" t="s">
        <v>1005</v>
      </c>
      <c r="J41" s="377" t="s">
        <v>1024</v>
      </c>
      <c r="K41" s="377">
        <f t="shared" si="35"/>
        <v>-60</v>
      </c>
      <c r="L41" s="378">
        <f>(F41*-0.7)/100</f>
        <v>-13.58</v>
      </c>
      <c r="M41" s="379">
        <f t="shared" si="37"/>
        <v>-3.7927835051546392E-2</v>
      </c>
      <c r="N41" s="338" t="s">
        <v>567</v>
      </c>
      <c r="O41" s="380">
        <v>44795</v>
      </c>
      <c r="P41" s="243"/>
      <c r="Q41" s="259"/>
      <c r="R41" s="260" t="s">
        <v>556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6"/>
      <c r="AJ41" s="317"/>
      <c r="AK41" s="326"/>
      <c r="AL41" s="326"/>
    </row>
    <row r="42" spans="1:38" s="327" customFormat="1" ht="15" customHeight="1">
      <c r="A42" s="367">
        <v>13</v>
      </c>
      <c r="B42" s="328">
        <v>44791</v>
      </c>
      <c r="C42" s="368"/>
      <c r="D42" s="369" t="s">
        <v>43</v>
      </c>
      <c r="E42" s="323" t="s">
        <v>557</v>
      </c>
      <c r="F42" s="323">
        <v>2307.5</v>
      </c>
      <c r="G42" s="323">
        <v>2240</v>
      </c>
      <c r="H42" s="323">
        <v>2358</v>
      </c>
      <c r="I42" s="323" t="s">
        <v>1006</v>
      </c>
      <c r="J42" s="329" t="s">
        <v>879</v>
      </c>
      <c r="K42" s="329">
        <f t="shared" ref="K42" si="38">H42-F42</f>
        <v>50.5</v>
      </c>
      <c r="L42" s="330">
        <f>(F42*-0.7)/100</f>
        <v>-16.1525</v>
      </c>
      <c r="M42" s="331">
        <f t="shared" ref="M42" si="39">(K42+L42)/F42</f>
        <v>1.4885157096424701E-2</v>
      </c>
      <c r="N42" s="304" t="s">
        <v>555</v>
      </c>
      <c r="O42" s="324">
        <v>44795</v>
      </c>
      <c r="P42" s="243"/>
      <c r="Q42" s="259"/>
      <c r="R42" s="260" t="s">
        <v>556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6"/>
      <c r="AJ42" s="317"/>
      <c r="AK42" s="326"/>
      <c r="AL42" s="326"/>
    </row>
    <row r="43" spans="1:38" s="327" customFormat="1" ht="15" customHeight="1">
      <c r="A43" s="367">
        <v>14</v>
      </c>
      <c r="B43" s="328">
        <v>44795</v>
      </c>
      <c r="C43" s="368"/>
      <c r="D43" s="369" t="s">
        <v>177</v>
      </c>
      <c r="E43" s="323" t="s">
        <v>872</v>
      </c>
      <c r="F43" s="323">
        <v>3420</v>
      </c>
      <c r="G43" s="323">
        <v>3525</v>
      </c>
      <c r="H43" s="323">
        <v>3367.5</v>
      </c>
      <c r="I43" s="323" t="s">
        <v>1014</v>
      </c>
      <c r="J43" s="329" t="s">
        <v>1015</v>
      </c>
      <c r="K43" s="329">
        <f>F43-H43</f>
        <v>52.5</v>
      </c>
      <c r="L43" s="330">
        <f>(F43*-0.07)/100</f>
        <v>-2.3940000000000001</v>
      </c>
      <c r="M43" s="331">
        <f t="shared" ref="M43" si="40">(K43+L43)/F43</f>
        <v>1.4650877192982456E-2</v>
      </c>
      <c r="N43" s="304" t="s">
        <v>555</v>
      </c>
      <c r="O43" s="324">
        <v>44795</v>
      </c>
      <c r="P43" s="243"/>
      <c r="Q43" s="259"/>
      <c r="R43" s="260" t="s">
        <v>556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6"/>
      <c r="AJ43" s="317"/>
      <c r="AK43" s="326"/>
      <c r="AL43" s="326"/>
    </row>
    <row r="44" spans="1:38" s="327" customFormat="1" ht="15" customHeight="1">
      <c r="A44" s="367">
        <v>15</v>
      </c>
      <c r="B44" s="328">
        <v>44796</v>
      </c>
      <c r="C44" s="368"/>
      <c r="D44" s="369" t="s">
        <v>177</v>
      </c>
      <c r="E44" s="323" t="s">
        <v>872</v>
      </c>
      <c r="F44" s="323">
        <v>3420</v>
      </c>
      <c r="G44" s="323">
        <v>3525</v>
      </c>
      <c r="H44" s="323">
        <v>3365</v>
      </c>
      <c r="I44" s="323" t="s">
        <v>1014</v>
      </c>
      <c r="J44" s="329" t="s">
        <v>693</v>
      </c>
      <c r="K44" s="329">
        <f>F44-H44</f>
        <v>55</v>
      </c>
      <c r="L44" s="330">
        <f>(F44*-0.07)/100</f>
        <v>-2.3940000000000001</v>
      </c>
      <c r="M44" s="331">
        <f t="shared" ref="M44" si="41">(K44+L44)/F44</f>
        <v>1.538187134502924E-2</v>
      </c>
      <c r="N44" s="304" t="s">
        <v>555</v>
      </c>
      <c r="O44" s="324">
        <v>44796</v>
      </c>
      <c r="P44" s="243"/>
      <c r="Q44" s="259"/>
      <c r="R44" s="260" t="s">
        <v>556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316"/>
      <c r="AJ44" s="317"/>
      <c r="AK44" s="326"/>
      <c r="AL44" s="326"/>
    </row>
    <row r="45" spans="1:38" s="327" customFormat="1" ht="15" customHeight="1">
      <c r="A45" s="307">
        <v>16</v>
      </c>
      <c r="B45" s="362">
        <v>44796</v>
      </c>
      <c r="C45" s="309"/>
      <c r="D45" s="310" t="s">
        <v>131</v>
      </c>
      <c r="E45" s="361" t="s">
        <v>557</v>
      </c>
      <c r="F45" s="361" t="s">
        <v>1036</v>
      </c>
      <c r="G45" s="361">
        <v>1940</v>
      </c>
      <c r="H45" s="361"/>
      <c r="I45" s="361" t="s">
        <v>1037</v>
      </c>
      <c r="J45" s="255" t="s">
        <v>558</v>
      </c>
      <c r="K45" s="255"/>
      <c r="L45" s="256"/>
      <c r="M45" s="257"/>
      <c r="N45" s="255"/>
      <c r="O45" s="221"/>
      <c r="P45" s="243"/>
      <c r="Q45" s="259"/>
      <c r="R45" s="260" t="s">
        <v>556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316"/>
      <c r="AJ45" s="317"/>
      <c r="AK45" s="326"/>
      <c r="AL45" s="326"/>
    </row>
    <row r="46" spans="1:38" s="327" customFormat="1" ht="15" customHeight="1">
      <c r="A46" s="367">
        <v>17</v>
      </c>
      <c r="B46" s="452">
        <v>44797</v>
      </c>
      <c r="C46" s="368"/>
      <c r="D46" s="369" t="s">
        <v>104</v>
      </c>
      <c r="E46" s="323" t="s">
        <v>557</v>
      </c>
      <c r="F46" s="323">
        <v>373.5</v>
      </c>
      <c r="G46" s="323">
        <v>363</v>
      </c>
      <c r="H46" s="323">
        <v>381.5</v>
      </c>
      <c r="I46" s="323" t="s">
        <v>1054</v>
      </c>
      <c r="J46" s="329" t="s">
        <v>871</v>
      </c>
      <c r="K46" s="329">
        <f t="shared" ref="K46:K47" si="42">H46-F46</f>
        <v>8</v>
      </c>
      <c r="L46" s="330">
        <f t="shared" ref="L46:L47" si="43">(F46*-0.07)/100</f>
        <v>-0.26145000000000002</v>
      </c>
      <c r="M46" s="331">
        <f t="shared" ref="M46:M48" si="44">(K46+L46)/F46</f>
        <v>2.07190093708166E-2</v>
      </c>
      <c r="N46" s="304" t="s">
        <v>555</v>
      </c>
      <c r="O46" s="324">
        <v>44797</v>
      </c>
      <c r="P46" s="243"/>
      <c r="Q46" s="259"/>
      <c r="R46" s="260" t="s">
        <v>556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316"/>
      <c r="AJ46" s="317"/>
      <c r="AK46" s="326"/>
      <c r="AL46" s="326"/>
    </row>
    <row r="47" spans="1:38" s="327" customFormat="1" ht="15" customHeight="1">
      <c r="A47" s="367">
        <v>18</v>
      </c>
      <c r="B47" s="452">
        <v>44797</v>
      </c>
      <c r="C47" s="368"/>
      <c r="D47" s="369" t="s">
        <v>826</v>
      </c>
      <c r="E47" s="323" t="s">
        <v>557</v>
      </c>
      <c r="F47" s="323">
        <v>386.5</v>
      </c>
      <c r="G47" s="323">
        <v>374</v>
      </c>
      <c r="H47" s="323">
        <v>393</v>
      </c>
      <c r="I47" s="323" t="s">
        <v>1055</v>
      </c>
      <c r="J47" s="329" t="s">
        <v>1070</v>
      </c>
      <c r="K47" s="329">
        <f t="shared" si="42"/>
        <v>6.5</v>
      </c>
      <c r="L47" s="330">
        <f t="shared" si="43"/>
        <v>-0.27055000000000001</v>
      </c>
      <c r="M47" s="331">
        <f t="shared" si="44"/>
        <v>1.6117593790426907E-2</v>
      </c>
      <c r="N47" s="304" t="s">
        <v>555</v>
      </c>
      <c r="O47" s="324">
        <v>44797</v>
      </c>
      <c r="P47" s="243"/>
      <c r="Q47" s="259"/>
      <c r="R47" s="260" t="s">
        <v>829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316"/>
      <c r="AJ47" s="317"/>
      <c r="AK47" s="326"/>
      <c r="AL47" s="326"/>
    </row>
    <row r="48" spans="1:38" s="327" customFormat="1" ht="13.5" customHeight="1">
      <c r="A48" s="367">
        <v>19</v>
      </c>
      <c r="B48" s="328">
        <v>44798</v>
      </c>
      <c r="C48" s="368"/>
      <c r="D48" s="369" t="s">
        <v>177</v>
      </c>
      <c r="E48" s="323" t="s">
        <v>872</v>
      </c>
      <c r="F48" s="323">
        <v>3435</v>
      </c>
      <c r="G48" s="323">
        <v>3540</v>
      </c>
      <c r="H48" s="323">
        <v>3395</v>
      </c>
      <c r="I48" s="323" t="s">
        <v>1014</v>
      </c>
      <c r="J48" s="329" t="s">
        <v>598</v>
      </c>
      <c r="K48" s="329">
        <f>F48-H48</f>
        <v>40</v>
      </c>
      <c r="L48" s="330">
        <f>(F48*-0.07)/100</f>
        <v>-2.4045000000000001</v>
      </c>
      <c r="M48" s="331">
        <f t="shared" si="44"/>
        <v>1.0944832605531295E-2</v>
      </c>
      <c r="N48" s="304" t="s">
        <v>555</v>
      </c>
      <c r="O48" s="324">
        <v>44798</v>
      </c>
      <c r="P48" s="243"/>
      <c r="Q48" s="259"/>
      <c r="R48" s="260" t="s">
        <v>556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316"/>
      <c r="AJ48" s="317"/>
      <c r="AK48" s="326"/>
      <c r="AL48" s="326"/>
    </row>
    <row r="49" spans="1:38" s="327" customFormat="1" ht="13.5" customHeight="1">
      <c r="A49" s="307">
        <v>20</v>
      </c>
      <c r="B49" s="362">
        <v>44798</v>
      </c>
      <c r="C49" s="309"/>
      <c r="D49" s="310" t="s">
        <v>324</v>
      </c>
      <c r="E49" s="361" t="s">
        <v>557</v>
      </c>
      <c r="F49" s="361" t="s">
        <v>1118</v>
      </c>
      <c r="G49" s="361">
        <v>798</v>
      </c>
      <c r="H49" s="361"/>
      <c r="I49" s="361" t="s">
        <v>1119</v>
      </c>
      <c r="J49" s="255" t="s">
        <v>558</v>
      </c>
      <c r="K49" s="255"/>
      <c r="L49" s="256"/>
      <c r="M49" s="257"/>
      <c r="N49" s="255"/>
      <c r="O49" s="221"/>
      <c r="P49" s="243"/>
      <c r="Q49" s="259"/>
      <c r="R49" s="260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316"/>
      <c r="AJ49" s="317"/>
      <c r="AK49" s="326"/>
      <c r="AL49" s="326"/>
    </row>
    <row r="50" spans="1:38" s="327" customFormat="1" ht="13.5" customHeight="1">
      <c r="A50" s="307"/>
      <c r="B50" s="325"/>
      <c r="C50" s="309"/>
      <c r="D50" s="310"/>
      <c r="E50" s="361"/>
      <c r="F50" s="361"/>
      <c r="G50" s="361"/>
      <c r="H50" s="361"/>
      <c r="I50" s="361"/>
      <c r="J50" s="255"/>
      <c r="K50" s="255"/>
      <c r="L50" s="256"/>
      <c r="M50" s="257"/>
      <c r="N50" s="255"/>
      <c r="O50" s="221"/>
      <c r="P50" s="243"/>
      <c r="Q50" s="259"/>
      <c r="R50" s="260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316"/>
      <c r="AJ50" s="317"/>
      <c r="AK50" s="326"/>
      <c r="AL50" s="326"/>
    </row>
    <row r="51" spans="1:38" s="327" customFormat="1" ht="13.5" customHeight="1">
      <c r="A51" s="307"/>
      <c r="B51" s="325"/>
      <c r="C51" s="309"/>
      <c r="D51" s="310"/>
      <c r="E51" s="361"/>
      <c r="F51" s="361"/>
      <c r="G51" s="361"/>
      <c r="H51" s="361"/>
      <c r="I51" s="361"/>
      <c r="J51" s="255"/>
      <c r="K51" s="255"/>
      <c r="L51" s="256"/>
      <c r="M51" s="257"/>
      <c r="N51" s="255"/>
      <c r="O51" s="221"/>
      <c r="P51" s="243"/>
      <c r="Q51" s="259"/>
      <c r="R51" s="260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316"/>
      <c r="AJ51" s="317"/>
      <c r="AK51" s="326"/>
      <c r="AL51" s="326"/>
    </row>
    <row r="52" spans="1:38" s="318" customFormat="1" ht="15" customHeight="1">
      <c r="A52" s="307"/>
      <c r="B52" s="308"/>
      <c r="C52" s="309"/>
      <c r="D52" s="310"/>
      <c r="E52" s="311"/>
      <c r="F52" s="311"/>
      <c r="G52" s="311"/>
      <c r="H52" s="311"/>
      <c r="I52" s="311"/>
      <c r="J52" s="255"/>
      <c r="K52" s="255"/>
      <c r="L52" s="256"/>
      <c r="M52" s="257"/>
      <c r="N52" s="255"/>
      <c r="O52" s="278"/>
      <c r="P52" s="243"/>
      <c r="Q52" s="259"/>
      <c r="R52" s="260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316"/>
      <c r="AJ52" s="317"/>
      <c r="AK52" s="317"/>
      <c r="AL52" s="317"/>
    </row>
    <row r="53" spans="1:38" ht="15" customHeight="1">
      <c r="A53" s="262"/>
      <c r="B53" s="263"/>
      <c r="C53" s="264"/>
      <c r="D53" s="265"/>
      <c r="E53" s="266"/>
      <c r="F53" s="266"/>
      <c r="G53" s="266"/>
      <c r="H53" s="266"/>
      <c r="I53" s="266"/>
      <c r="J53" s="267"/>
      <c r="K53" s="267"/>
      <c r="L53" s="268"/>
      <c r="M53" s="269"/>
      <c r="N53" s="267"/>
      <c r="O53" s="270"/>
      <c r="P53" s="243"/>
      <c r="Q53" s="259"/>
      <c r="R53" s="260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1"/>
      <c r="AI53" s="1"/>
      <c r="AJ53" s="1"/>
      <c r="AK53" s="1"/>
      <c r="AL53" s="1"/>
    </row>
    <row r="54" spans="1:38" ht="44.25" customHeight="1">
      <c r="A54" s="111" t="s">
        <v>559</v>
      </c>
      <c r="B54" s="133"/>
      <c r="C54" s="133"/>
      <c r="D54" s="1"/>
      <c r="E54" s="6"/>
      <c r="F54" s="6"/>
      <c r="G54" s="6"/>
      <c r="H54" s="6" t="s">
        <v>571</v>
      </c>
      <c r="I54" s="6"/>
      <c r="J54" s="6"/>
      <c r="K54" s="107"/>
      <c r="L54" s="135"/>
      <c r="M54" s="107"/>
      <c r="N54" s="108"/>
      <c r="O54" s="107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54"/>
      <c r="AD54" s="254"/>
      <c r="AE54" s="254"/>
      <c r="AF54" s="254"/>
      <c r="AG54" s="254"/>
      <c r="AH54" s="254"/>
    </row>
    <row r="55" spans="1:38" ht="12.75" customHeight="1">
      <c r="A55" s="118" t="s">
        <v>560</v>
      </c>
      <c r="B55" s="111"/>
      <c r="C55" s="111"/>
      <c r="D55" s="111"/>
      <c r="E55" s="41"/>
      <c r="F55" s="119" t="s">
        <v>561</v>
      </c>
      <c r="G55" s="56"/>
      <c r="H55" s="41"/>
      <c r="I55" s="56"/>
      <c r="J55" s="6"/>
      <c r="K55" s="136"/>
      <c r="L55" s="137"/>
      <c r="M55" s="6"/>
      <c r="N55" s="101"/>
      <c r="O55" s="138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8"/>
      <c r="B56" s="111"/>
      <c r="C56" s="111"/>
      <c r="D56" s="111"/>
      <c r="E56" s="6"/>
      <c r="F56" s="119" t="s">
        <v>563</v>
      </c>
      <c r="G56" s="56"/>
      <c r="H56" s="41"/>
      <c r="I56" s="56"/>
      <c r="J56" s="6"/>
      <c r="K56" s="136"/>
      <c r="L56" s="137"/>
      <c r="M56" s="6"/>
      <c r="N56" s="101"/>
      <c r="O56" s="138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1"/>
      <c r="B57" s="111"/>
      <c r="C57" s="111"/>
      <c r="D57" s="111"/>
      <c r="E57" s="6"/>
      <c r="F57" s="6"/>
      <c r="G57" s="6"/>
      <c r="H57" s="6"/>
      <c r="I57" s="6"/>
      <c r="J57" s="124"/>
      <c r="K57" s="121"/>
      <c r="L57" s="122"/>
      <c r="M57" s="6"/>
      <c r="N57" s="125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9" t="s">
        <v>572</v>
      </c>
      <c r="B58" s="139"/>
      <c r="C58" s="139"/>
      <c r="D58" s="139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532</v>
      </c>
      <c r="C59" s="96"/>
      <c r="D59" s="97" t="s">
        <v>543</v>
      </c>
      <c r="E59" s="96" t="s">
        <v>544</v>
      </c>
      <c r="F59" s="96" t="s">
        <v>545</v>
      </c>
      <c r="G59" s="96" t="s">
        <v>565</v>
      </c>
      <c r="H59" s="96" t="s">
        <v>547</v>
      </c>
      <c r="I59" s="96" t="s">
        <v>548</v>
      </c>
      <c r="J59" s="95" t="s">
        <v>549</v>
      </c>
      <c r="K59" s="140" t="s">
        <v>573</v>
      </c>
      <c r="L59" s="98" t="s">
        <v>551</v>
      </c>
      <c r="M59" s="140" t="s">
        <v>574</v>
      </c>
      <c r="N59" s="96" t="s">
        <v>575</v>
      </c>
      <c r="O59" s="95" t="s">
        <v>553</v>
      </c>
      <c r="P59" s="97" t="s">
        <v>554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20" customFormat="1" ht="13.15" customHeight="1">
      <c r="A60" s="301">
        <v>1</v>
      </c>
      <c r="B60" s="300">
        <v>44771</v>
      </c>
      <c r="C60" s="302"/>
      <c r="D60" s="302" t="s">
        <v>882</v>
      </c>
      <c r="E60" s="301" t="s">
        <v>557</v>
      </c>
      <c r="F60" s="301">
        <v>159.35</v>
      </c>
      <c r="G60" s="301">
        <v>155</v>
      </c>
      <c r="H60" s="303">
        <v>162.30000000000001</v>
      </c>
      <c r="I60" s="303" t="s">
        <v>883</v>
      </c>
      <c r="J60" s="304" t="s">
        <v>891</v>
      </c>
      <c r="K60" s="303">
        <f t="shared" ref="K60" si="45">H60-F60</f>
        <v>2.9500000000000171</v>
      </c>
      <c r="L60" s="305">
        <f t="shared" ref="L60" si="46">(H60*N60)*0.07%</f>
        <v>426.03750000000008</v>
      </c>
      <c r="M60" s="306">
        <f t="shared" ref="M60" si="47">(K60*N60)-L60</f>
        <v>10636.462500000063</v>
      </c>
      <c r="N60" s="303">
        <v>3750</v>
      </c>
      <c r="O60" s="304" t="s">
        <v>555</v>
      </c>
      <c r="P60" s="300">
        <v>44774</v>
      </c>
      <c r="Q60" s="222"/>
      <c r="R60" s="226" t="s">
        <v>556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customHeight="1">
      <c r="A61" s="498">
        <v>2</v>
      </c>
      <c r="B61" s="509">
        <v>44771</v>
      </c>
      <c r="C61" s="355"/>
      <c r="D61" s="355" t="s">
        <v>884</v>
      </c>
      <c r="E61" s="354" t="s">
        <v>872</v>
      </c>
      <c r="F61" s="354">
        <v>17130</v>
      </c>
      <c r="G61" s="498">
        <v>17350</v>
      </c>
      <c r="H61" s="339">
        <v>17350</v>
      </c>
      <c r="I61" s="500">
        <v>16900</v>
      </c>
      <c r="J61" s="513" t="s">
        <v>890</v>
      </c>
      <c r="K61" s="363">
        <f>F61-H61</f>
        <v>-220</v>
      </c>
      <c r="L61" s="340">
        <f t="shared" ref="L61" si="48">(H61*N61)*0.07%</f>
        <v>607.25000000000011</v>
      </c>
      <c r="M61" s="498">
        <f>(-171.5*N61)-707</f>
        <v>-9282</v>
      </c>
      <c r="N61" s="498">
        <v>50</v>
      </c>
      <c r="O61" s="500" t="s">
        <v>567</v>
      </c>
      <c r="P61" s="502">
        <v>44774</v>
      </c>
      <c r="Q61" s="222"/>
      <c r="R61" s="226" t="s">
        <v>556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499"/>
      <c r="B62" s="510"/>
      <c r="C62" s="355"/>
      <c r="D62" s="355" t="s">
        <v>885</v>
      </c>
      <c r="E62" s="354" t="s">
        <v>872</v>
      </c>
      <c r="F62" s="354">
        <v>67.5</v>
      </c>
      <c r="G62" s="499"/>
      <c r="H62" s="339">
        <v>19</v>
      </c>
      <c r="I62" s="501"/>
      <c r="J62" s="514"/>
      <c r="K62" s="363">
        <f>F62-H62</f>
        <v>48.5</v>
      </c>
      <c r="L62" s="354">
        <v>100</v>
      </c>
      <c r="M62" s="499"/>
      <c r="N62" s="499"/>
      <c r="O62" s="501"/>
      <c r="P62" s="501"/>
      <c r="Q62" s="222"/>
      <c r="R62" s="226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323">
        <v>3</v>
      </c>
      <c r="B63" s="349">
        <v>44774</v>
      </c>
      <c r="C63" s="302"/>
      <c r="D63" s="302" t="s">
        <v>892</v>
      </c>
      <c r="E63" s="301" t="s">
        <v>557</v>
      </c>
      <c r="F63" s="301">
        <v>1581.5</v>
      </c>
      <c r="G63" s="323">
        <v>1535</v>
      </c>
      <c r="H63" s="303">
        <v>1605</v>
      </c>
      <c r="I63" s="370" t="s">
        <v>893</v>
      </c>
      <c r="J63" s="304" t="s">
        <v>923</v>
      </c>
      <c r="K63" s="303">
        <f t="shared" ref="K63" si="49">H63-F63</f>
        <v>23.5</v>
      </c>
      <c r="L63" s="305">
        <f t="shared" ref="L63" si="50">(H63*N63)*0.07%</f>
        <v>393.22500000000008</v>
      </c>
      <c r="M63" s="306">
        <f t="shared" ref="M63" si="51">(K63*N63)-L63</f>
        <v>7831.7749999999996</v>
      </c>
      <c r="N63" s="303">
        <v>350</v>
      </c>
      <c r="O63" s="304" t="s">
        <v>555</v>
      </c>
      <c r="P63" s="300">
        <v>44778</v>
      </c>
      <c r="Q63" s="222"/>
      <c r="R63" s="226" t="s">
        <v>829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01">
        <v>4</v>
      </c>
      <c r="B64" s="300">
        <v>44775</v>
      </c>
      <c r="C64" s="302"/>
      <c r="D64" s="302" t="s">
        <v>901</v>
      </c>
      <c r="E64" s="301" t="s">
        <v>557</v>
      </c>
      <c r="F64" s="301">
        <v>3050</v>
      </c>
      <c r="G64" s="301">
        <v>2995</v>
      </c>
      <c r="H64" s="303">
        <v>3080</v>
      </c>
      <c r="I64" s="303" t="s">
        <v>902</v>
      </c>
      <c r="J64" s="304" t="s">
        <v>570</v>
      </c>
      <c r="K64" s="303">
        <f t="shared" ref="K64" si="52">H64-F64</f>
        <v>30</v>
      </c>
      <c r="L64" s="305">
        <f t="shared" ref="L64" si="53">(H64*N64)*0.07%</f>
        <v>539.00000000000011</v>
      </c>
      <c r="M64" s="306">
        <f t="shared" ref="M64" si="54">(K64*N64)-L64</f>
        <v>6961</v>
      </c>
      <c r="N64" s="303">
        <v>250</v>
      </c>
      <c r="O64" s="304" t="s">
        <v>555</v>
      </c>
      <c r="P64" s="300">
        <v>44776</v>
      </c>
      <c r="Q64" s="222"/>
      <c r="R64" s="226" t="s">
        <v>556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23">
        <v>5</v>
      </c>
      <c r="B65" s="349">
        <v>44776</v>
      </c>
      <c r="C65" s="302"/>
      <c r="D65" s="302" t="s">
        <v>884</v>
      </c>
      <c r="E65" s="301" t="s">
        <v>872</v>
      </c>
      <c r="F65" s="301">
        <v>17370</v>
      </c>
      <c r="G65" s="323">
        <v>17530</v>
      </c>
      <c r="H65" s="303">
        <v>17270</v>
      </c>
      <c r="I65" s="370">
        <v>17000</v>
      </c>
      <c r="J65" s="304" t="s">
        <v>818</v>
      </c>
      <c r="K65" s="303">
        <f>F65-H65</f>
        <v>100</v>
      </c>
      <c r="L65" s="305">
        <f t="shared" ref="L65:L66" si="55">(H65*N65)*0.07%</f>
        <v>604.45000000000005</v>
      </c>
      <c r="M65" s="306">
        <f t="shared" ref="M65:M66" si="56">(K65*N65)-L65</f>
        <v>4395.55</v>
      </c>
      <c r="N65" s="303">
        <v>50</v>
      </c>
      <c r="O65" s="304" t="s">
        <v>555</v>
      </c>
      <c r="P65" s="300">
        <v>44776</v>
      </c>
      <c r="Q65" s="222"/>
      <c r="R65" s="226" t="s">
        <v>556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23">
        <v>6</v>
      </c>
      <c r="B66" s="349">
        <v>44776</v>
      </c>
      <c r="C66" s="302"/>
      <c r="D66" s="302" t="s">
        <v>904</v>
      </c>
      <c r="E66" s="301" t="s">
        <v>872</v>
      </c>
      <c r="F66" s="301">
        <v>1800</v>
      </c>
      <c r="G66" s="323">
        <v>1840</v>
      </c>
      <c r="H66" s="303">
        <v>1787.5</v>
      </c>
      <c r="I66" s="303" t="s">
        <v>905</v>
      </c>
      <c r="J66" s="304" t="s">
        <v>917</v>
      </c>
      <c r="K66" s="303">
        <f>F66-H66</f>
        <v>12.5</v>
      </c>
      <c r="L66" s="305">
        <f t="shared" si="55"/>
        <v>375.37500000000006</v>
      </c>
      <c r="M66" s="306">
        <f t="shared" si="56"/>
        <v>3374.625</v>
      </c>
      <c r="N66" s="303">
        <v>300</v>
      </c>
      <c r="O66" s="304" t="s">
        <v>555</v>
      </c>
      <c r="P66" s="300">
        <v>44777</v>
      </c>
      <c r="Q66" s="222"/>
      <c r="R66" s="226" t="s">
        <v>556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323">
        <v>7</v>
      </c>
      <c r="B67" s="349">
        <v>44776</v>
      </c>
      <c r="C67" s="302"/>
      <c r="D67" s="302" t="s">
        <v>884</v>
      </c>
      <c r="E67" s="301" t="s">
        <v>872</v>
      </c>
      <c r="F67" s="301">
        <v>17340</v>
      </c>
      <c r="G67" s="323">
        <v>17510</v>
      </c>
      <c r="H67" s="303">
        <v>17210</v>
      </c>
      <c r="I67" s="370">
        <v>17000</v>
      </c>
      <c r="J67" s="304" t="s">
        <v>913</v>
      </c>
      <c r="K67" s="303">
        <f>F67-H67</f>
        <v>130</v>
      </c>
      <c r="L67" s="305">
        <f t="shared" ref="L67:L68" si="57">(H67*N67)*0.07%</f>
        <v>602.35000000000014</v>
      </c>
      <c r="M67" s="306">
        <f t="shared" ref="M67:M68" si="58">(K67*N67)-L67</f>
        <v>5897.65</v>
      </c>
      <c r="N67" s="303">
        <v>50</v>
      </c>
      <c r="O67" s="304" t="s">
        <v>555</v>
      </c>
      <c r="P67" s="300">
        <v>44777</v>
      </c>
      <c r="Q67" s="222"/>
      <c r="R67" s="226" t="s">
        <v>556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71">
        <v>8</v>
      </c>
      <c r="B68" s="373">
        <v>44776</v>
      </c>
      <c r="C68" s="355"/>
      <c r="D68" s="355" t="s">
        <v>906</v>
      </c>
      <c r="E68" s="354" t="s">
        <v>557</v>
      </c>
      <c r="F68" s="354">
        <v>630</v>
      </c>
      <c r="G68" s="371">
        <v>615</v>
      </c>
      <c r="H68" s="339">
        <v>616</v>
      </c>
      <c r="I68" s="372" t="s">
        <v>907</v>
      </c>
      <c r="J68" s="338" t="s">
        <v>914</v>
      </c>
      <c r="K68" s="339">
        <f t="shared" ref="K68" si="59">H68-F68</f>
        <v>-14</v>
      </c>
      <c r="L68" s="340">
        <f t="shared" si="57"/>
        <v>323.40000000000003</v>
      </c>
      <c r="M68" s="341">
        <f t="shared" si="58"/>
        <v>-10823.4</v>
      </c>
      <c r="N68" s="339">
        <v>750</v>
      </c>
      <c r="O68" s="338" t="s">
        <v>567</v>
      </c>
      <c r="P68" s="342">
        <v>44777</v>
      </c>
      <c r="Q68" s="222"/>
      <c r="R68" s="226" t="s">
        <v>829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323">
        <v>9</v>
      </c>
      <c r="B69" s="349">
        <v>44776</v>
      </c>
      <c r="C69" s="302"/>
      <c r="D69" s="302" t="s">
        <v>908</v>
      </c>
      <c r="E69" s="301" t="s">
        <v>557</v>
      </c>
      <c r="F69" s="301">
        <v>2380</v>
      </c>
      <c r="G69" s="323">
        <v>2340</v>
      </c>
      <c r="H69" s="303">
        <v>2415</v>
      </c>
      <c r="I69" s="370" t="s">
        <v>909</v>
      </c>
      <c r="J69" s="304" t="s">
        <v>880</v>
      </c>
      <c r="K69" s="303">
        <f t="shared" ref="K69" si="60">H69-F69</f>
        <v>35</v>
      </c>
      <c r="L69" s="305">
        <f t="shared" ref="L69:L70" si="61">(H69*N69)*0.07%</f>
        <v>507.15000000000009</v>
      </c>
      <c r="M69" s="306">
        <f t="shared" ref="M69:M70" si="62">(K69*N69)-L69</f>
        <v>9992.85</v>
      </c>
      <c r="N69" s="303">
        <v>300</v>
      </c>
      <c r="O69" s="304" t="s">
        <v>555</v>
      </c>
      <c r="P69" s="300">
        <v>44777</v>
      </c>
      <c r="Q69" s="222"/>
      <c r="R69" s="226" t="s">
        <v>556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85">
        <v>10</v>
      </c>
      <c r="B70" s="387">
        <v>44777</v>
      </c>
      <c r="C70" s="355"/>
      <c r="D70" s="355" t="s">
        <v>884</v>
      </c>
      <c r="E70" s="354" t="s">
        <v>872</v>
      </c>
      <c r="F70" s="354">
        <v>17375</v>
      </c>
      <c r="G70" s="385">
        <v>17530</v>
      </c>
      <c r="H70" s="339">
        <v>17530</v>
      </c>
      <c r="I70" s="386">
        <v>17000</v>
      </c>
      <c r="J70" s="338" t="s">
        <v>929</v>
      </c>
      <c r="K70" s="339">
        <f>F70-H70</f>
        <v>-155</v>
      </c>
      <c r="L70" s="340">
        <f t="shared" si="61"/>
        <v>613.55000000000007</v>
      </c>
      <c r="M70" s="341">
        <f t="shared" si="62"/>
        <v>-8363.5499999999993</v>
      </c>
      <c r="N70" s="339">
        <v>50</v>
      </c>
      <c r="O70" s="338" t="s">
        <v>567</v>
      </c>
      <c r="P70" s="342">
        <v>44781</v>
      </c>
      <c r="Q70" s="222"/>
      <c r="R70" s="226" t="s">
        <v>556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85">
        <v>11</v>
      </c>
      <c r="B71" s="387">
        <v>44781</v>
      </c>
      <c r="C71" s="355"/>
      <c r="D71" s="355" t="s">
        <v>930</v>
      </c>
      <c r="E71" s="354" t="s">
        <v>872</v>
      </c>
      <c r="F71" s="354">
        <v>733</v>
      </c>
      <c r="G71" s="385">
        <v>743</v>
      </c>
      <c r="H71" s="339">
        <v>743</v>
      </c>
      <c r="I71" s="386" t="s">
        <v>931</v>
      </c>
      <c r="J71" s="338" t="s">
        <v>932</v>
      </c>
      <c r="K71" s="339">
        <f>F71-H71</f>
        <v>-10</v>
      </c>
      <c r="L71" s="340">
        <f t="shared" ref="L71" si="63">(H71*N71)*0.07%</f>
        <v>624.12000000000012</v>
      </c>
      <c r="M71" s="341">
        <f t="shared" ref="M71" si="64">(K71*N71)-L71</f>
        <v>-12624.12</v>
      </c>
      <c r="N71" s="339">
        <v>1200</v>
      </c>
      <c r="O71" s="338" t="s">
        <v>567</v>
      </c>
      <c r="P71" s="342">
        <v>44781</v>
      </c>
      <c r="Q71" s="222"/>
      <c r="R71" s="226" t="s">
        <v>556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420">
        <v>12</v>
      </c>
      <c r="B72" s="422">
        <v>44781</v>
      </c>
      <c r="C72" s="355"/>
      <c r="D72" s="355" t="s">
        <v>933</v>
      </c>
      <c r="E72" s="354" t="s">
        <v>872</v>
      </c>
      <c r="F72" s="354">
        <v>955</v>
      </c>
      <c r="G72" s="420">
        <v>973</v>
      </c>
      <c r="H72" s="339">
        <v>969.5</v>
      </c>
      <c r="I72" s="421" t="s">
        <v>934</v>
      </c>
      <c r="J72" s="338" t="s">
        <v>980</v>
      </c>
      <c r="K72" s="339">
        <f>F72-H72</f>
        <v>-14.5</v>
      </c>
      <c r="L72" s="340">
        <f t="shared" ref="L72" si="65">(H72*N72)*0.07%</f>
        <v>475.05500000000006</v>
      </c>
      <c r="M72" s="341">
        <f t="shared" ref="M72" si="66">(K72*N72)-L72</f>
        <v>-10625.055</v>
      </c>
      <c r="N72" s="339">
        <v>700</v>
      </c>
      <c r="O72" s="338" t="s">
        <v>567</v>
      </c>
      <c r="P72" s="342">
        <v>44790</v>
      </c>
      <c r="Q72" s="222"/>
      <c r="R72" s="226" t="s">
        <v>556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23">
        <v>13</v>
      </c>
      <c r="B73" s="349">
        <v>44781</v>
      </c>
      <c r="C73" s="302"/>
      <c r="D73" s="302" t="s">
        <v>892</v>
      </c>
      <c r="E73" s="301" t="s">
        <v>557</v>
      </c>
      <c r="F73" s="301">
        <v>1600</v>
      </c>
      <c r="G73" s="323">
        <v>1563</v>
      </c>
      <c r="H73" s="323">
        <v>1622.5</v>
      </c>
      <c r="I73" s="370" t="s">
        <v>935</v>
      </c>
      <c r="J73" s="304" t="s">
        <v>870</v>
      </c>
      <c r="K73" s="303">
        <f t="shared" ref="K73:K74" si="67">H73-F73</f>
        <v>22.5</v>
      </c>
      <c r="L73" s="305">
        <f t="shared" ref="L73:L74" si="68">(H73*N73)*0.07%</f>
        <v>397.51250000000005</v>
      </c>
      <c r="M73" s="306">
        <f t="shared" ref="M73:M74" si="69">(K73*N73)-L73</f>
        <v>7477.4875000000002</v>
      </c>
      <c r="N73" s="303">
        <v>350</v>
      </c>
      <c r="O73" s="304" t="s">
        <v>555</v>
      </c>
      <c r="P73" s="300">
        <v>44783</v>
      </c>
      <c r="Q73" s="222"/>
      <c r="R73" s="226" t="s">
        <v>829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43">
        <v>14</v>
      </c>
      <c r="B74" s="445">
        <v>44783</v>
      </c>
      <c r="C74" s="355"/>
      <c r="D74" s="355" t="s">
        <v>892</v>
      </c>
      <c r="E74" s="354" t="s">
        <v>557</v>
      </c>
      <c r="F74" s="354">
        <v>1594.5</v>
      </c>
      <c r="G74" s="443">
        <v>1557</v>
      </c>
      <c r="H74" s="339">
        <v>1557</v>
      </c>
      <c r="I74" s="444" t="s">
        <v>893</v>
      </c>
      <c r="J74" s="338" t="s">
        <v>988</v>
      </c>
      <c r="K74" s="339">
        <f t="shared" si="67"/>
        <v>-37.5</v>
      </c>
      <c r="L74" s="340">
        <f t="shared" si="68"/>
        <v>381.46500000000003</v>
      </c>
      <c r="M74" s="341">
        <f t="shared" si="69"/>
        <v>-13506.465</v>
      </c>
      <c r="N74" s="339">
        <v>350</v>
      </c>
      <c r="O74" s="338" t="s">
        <v>567</v>
      </c>
      <c r="P74" s="342">
        <v>44795</v>
      </c>
      <c r="Q74" s="222"/>
      <c r="R74" s="226" t="s">
        <v>829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23">
        <v>15</v>
      </c>
      <c r="B75" s="349">
        <v>44783</v>
      </c>
      <c r="C75" s="302"/>
      <c r="D75" s="302" t="s">
        <v>936</v>
      </c>
      <c r="E75" s="301" t="s">
        <v>557</v>
      </c>
      <c r="F75" s="301">
        <v>374</v>
      </c>
      <c r="G75" s="323">
        <v>365</v>
      </c>
      <c r="H75" s="303">
        <v>380</v>
      </c>
      <c r="I75" s="303" t="s">
        <v>937</v>
      </c>
      <c r="J75" s="304" t="s">
        <v>950</v>
      </c>
      <c r="K75" s="303">
        <f t="shared" ref="K75" si="70">H75-F75</f>
        <v>6</v>
      </c>
      <c r="L75" s="305">
        <f t="shared" ref="L75:L77" si="71">(H75*N75)*0.07%</f>
        <v>399.00000000000006</v>
      </c>
      <c r="M75" s="306">
        <f t="shared" ref="M75:M77" si="72">(K75*N75)-L75</f>
        <v>8601</v>
      </c>
      <c r="N75" s="303">
        <v>1500</v>
      </c>
      <c r="O75" s="304" t="s">
        <v>555</v>
      </c>
      <c r="P75" s="300">
        <v>44785</v>
      </c>
      <c r="Q75" s="222"/>
      <c r="R75" s="226" t="s">
        <v>829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23">
        <v>16</v>
      </c>
      <c r="B76" s="349">
        <v>44784</v>
      </c>
      <c r="C76" s="302"/>
      <c r="D76" s="302" t="s">
        <v>941</v>
      </c>
      <c r="E76" s="301" t="s">
        <v>872</v>
      </c>
      <c r="F76" s="301">
        <v>714</v>
      </c>
      <c r="G76" s="323">
        <v>726</v>
      </c>
      <c r="H76" s="303">
        <v>705.5</v>
      </c>
      <c r="I76" s="303" t="s">
        <v>942</v>
      </c>
      <c r="J76" s="304" t="s">
        <v>964</v>
      </c>
      <c r="K76" s="303">
        <f>F76-H76</f>
        <v>8.5</v>
      </c>
      <c r="L76" s="305">
        <f t="shared" si="71"/>
        <v>469.15750000000008</v>
      </c>
      <c r="M76" s="306">
        <f t="shared" si="72"/>
        <v>7605.8424999999997</v>
      </c>
      <c r="N76" s="303">
        <v>950</v>
      </c>
      <c r="O76" s="304" t="s">
        <v>555</v>
      </c>
      <c r="P76" s="300">
        <v>44789</v>
      </c>
      <c r="Q76" s="222"/>
      <c r="R76" s="226" t="s">
        <v>556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420">
        <v>17</v>
      </c>
      <c r="B77" s="422">
        <v>44789</v>
      </c>
      <c r="C77" s="355"/>
      <c r="D77" s="355" t="s">
        <v>884</v>
      </c>
      <c r="E77" s="354" t="s">
        <v>872</v>
      </c>
      <c r="F77" s="354">
        <v>17790</v>
      </c>
      <c r="G77" s="420">
        <v>17930</v>
      </c>
      <c r="H77" s="339">
        <v>17930</v>
      </c>
      <c r="I77" s="339" t="s">
        <v>958</v>
      </c>
      <c r="J77" s="338" t="s">
        <v>981</v>
      </c>
      <c r="K77" s="339">
        <f>F77-H77</f>
        <v>-140</v>
      </c>
      <c r="L77" s="340">
        <f t="shared" si="71"/>
        <v>627.55000000000007</v>
      </c>
      <c r="M77" s="341">
        <f t="shared" si="72"/>
        <v>-7627.55</v>
      </c>
      <c r="N77" s="339">
        <v>50</v>
      </c>
      <c r="O77" s="338" t="s">
        <v>567</v>
      </c>
      <c r="P77" s="342">
        <v>44790</v>
      </c>
      <c r="Q77" s="222"/>
      <c r="R77" s="226" t="s">
        <v>556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3">
        <v>18</v>
      </c>
      <c r="B78" s="349">
        <v>44789</v>
      </c>
      <c r="C78" s="302"/>
      <c r="D78" s="302" t="s">
        <v>962</v>
      </c>
      <c r="E78" s="301" t="s">
        <v>557</v>
      </c>
      <c r="F78" s="301">
        <v>796</v>
      </c>
      <c r="G78" s="323">
        <v>776</v>
      </c>
      <c r="H78" s="303">
        <v>809</v>
      </c>
      <c r="I78" s="303" t="s">
        <v>963</v>
      </c>
      <c r="J78" s="304" t="s">
        <v>965</v>
      </c>
      <c r="K78" s="303">
        <f t="shared" ref="K78" si="73">H78-F78</f>
        <v>13</v>
      </c>
      <c r="L78" s="305">
        <f t="shared" ref="L78" si="74">(H78*N78)*0.07%</f>
        <v>353.93750000000006</v>
      </c>
      <c r="M78" s="306">
        <f t="shared" ref="M78" si="75">(K78*N78)-L78</f>
        <v>7771.0625</v>
      </c>
      <c r="N78" s="303">
        <v>625</v>
      </c>
      <c r="O78" s="304" t="s">
        <v>555</v>
      </c>
      <c r="P78" s="300">
        <v>44789</v>
      </c>
      <c r="Q78" s="222"/>
      <c r="R78" s="226" t="s">
        <v>829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3">
        <v>19</v>
      </c>
      <c r="B79" s="349">
        <v>44789</v>
      </c>
      <c r="C79" s="302"/>
      <c r="D79" s="302" t="s">
        <v>966</v>
      </c>
      <c r="E79" s="301" t="s">
        <v>557</v>
      </c>
      <c r="F79" s="301">
        <v>386</v>
      </c>
      <c r="G79" s="323">
        <v>377</v>
      </c>
      <c r="H79" s="303">
        <v>394</v>
      </c>
      <c r="I79" s="303" t="s">
        <v>967</v>
      </c>
      <c r="J79" s="304" t="s">
        <v>871</v>
      </c>
      <c r="K79" s="303">
        <f t="shared" ref="K79:K80" si="76">H79-F79</f>
        <v>8</v>
      </c>
      <c r="L79" s="305">
        <f t="shared" ref="L79:L80" si="77">(H79*N79)*0.07%</f>
        <v>317.17000000000007</v>
      </c>
      <c r="M79" s="306">
        <f t="shared" ref="M79:M80" si="78">(K79*N79)-L79</f>
        <v>8882.83</v>
      </c>
      <c r="N79" s="303">
        <v>1150</v>
      </c>
      <c r="O79" s="304" t="s">
        <v>555</v>
      </c>
      <c r="P79" s="300">
        <v>44790</v>
      </c>
      <c r="Q79" s="222"/>
      <c r="R79" s="226" t="s">
        <v>556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3">
        <v>20</v>
      </c>
      <c r="B80" s="349">
        <v>44789</v>
      </c>
      <c r="C80" s="302"/>
      <c r="D80" s="302" t="s">
        <v>968</v>
      </c>
      <c r="E80" s="301" t="s">
        <v>557</v>
      </c>
      <c r="F80" s="301">
        <v>244.5</v>
      </c>
      <c r="G80" s="323">
        <v>239</v>
      </c>
      <c r="H80" s="303">
        <v>248.5</v>
      </c>
      <c r="I80" s="303" t="s">
        <v>969</v>
      </c>
      <c r="J80" s="304" t="s">
        <v>989</v>
      </c>
      <c r="K80" s="303">
        <f t="shared" si="76"/>
        <v>4</v>
      </c>
      <c r="L80" s="305">
        <f t="shared" si="77"/>
        <v>434.87500000000006</v>
      </c>
      <c r="M80" s="306">
        <f t="shared" si="78"/>
        <v>9565.125</v>
      </c>
      <c r="N80" s="303">
        <v>2500</v>
      </c>
      <c r="O80" s="304" t="s">
        <v>555</v>
      </c>
      <c r="P80" s="300">
        <v>44791</v>
      </c>
      <c r="Q80" s="222"/>
      <c r="R80" s="226" t="s">
        <v>556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428">
        <v>21</v>
      </c>
      <c r="B81" s="429">
        <v>44789</v>
      </c>
      <c r="C81" s="355"/>
      <c r="D81" s="355" t="s">
        <v>970</v>
      </c>
      <c r="E81" s="354" t="s">
        <v>557</v>
      </c>
      <c r="F81" s="354">
        <v>1265</v>
      </c>
      <c r="G81" s="428">
        <v>1245</v>
      </c>
      <c r="H81" s="339">
        <v>1245</v>
      </c>
      <c r="I81" s="339" t="s">
        <v>971</v>
      </c>
      <c r="J81" s="338" t="s">
        <v>988</v>
      </c>
      <c r="K81" s="339">
        <f t="shared" ref="K81" si="79">H81-F81</f>
        <v>-20</v>
      </c>
      <c r="L81" s="340">
        <f t="shared" ref="L81" si="80">(H81*N81)*0.07%</f>
        <v>522.90000000000009</v>
      </c>
      <c r="M81" s="341">
        <f t="shared" ref="M81" si="81">(K81*N81)-L81</f>
        <v>-12522.9</v>
      </c>
      <c r="N81" s="339">
        <v>600</v>
      </c>
      <c r="O81" s="338" t="s">
        <v>567</v>
      </c>
      <c r="P81" s="342">
        <v>44791</v>
      </c>
      <c r="Q81" s="222"/>
      <c r="R81" s="226" t="s">
        <v>829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3">
        <v>22</v>
      </c>
      <c r="B82" s="349">
        <v>44790</v>
      </c>
      <c r="C82" s="302"/>
      <c r="D82" s="302" t="s">
        <v>877</v>
      </c>
      <c r="E82" s="301" t="s">
        <v>557</v>
      </c>
      <c r="F82" s="301">
        <v>2370</v>
      </c>
      <c r="G82" s="323">
        <v>2300</v>
      </c>
      <c r="H82" s="303">
        <v>2410</v>
      </c>
      <c r="I82" s="303" t="s">
        <v>982</v>
      </c>
      <c r="J82" s="304" t="s">
        <v>598</v>
      </c>
      <c r="K82" s="303">
        <f t="shared" ref="K82" si="82">H82-F82</f>
        <v>40</v>
      </c>
      <c r="L82" s="305">
        <f t="shared" ref="L82" si="83">(H82*N82)*0.07%</f>
        <v>295.22500000000002</v>
      </c>
      <c r="M82" s="306">
        <f t="shared" ref="M82" si="84">(K82*N82)-L82</f>
        <v>6704.7749999999996</v>
      </c>
      <c r="N82" s="303">
        <v>175</v>
      </c>
      <c r="O82" s="304" t="s">
        <v>555</v>
      </c>
      <c r="P82" s="300">
        <v>44790</v>
      </c>
      <c r="Q82" s="222"/>
      <c r="R82" s="226" t="s">
        <v>829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23">
        <v>23</v>
      </c>
      <c r="B83" s="349">
        <v>44790</v>
      </c>
      <c r="C83" s="302"/>
      <c r="D83" s="302" t="s">
        <v>983</v>
      </c>
      <c r="E83" s="301" t="s">
        <v>557</v>
      </c>
      <c r="F83" s="301">
        <v>3885</v>
      </c>
      <c r="G83" s="323">
        <v>3815</v>
      </c>
      <c r="H83" s="303">
        <v>3945</v>
      </c>
      <c r="I83" s="303" t="s">
        <v>984</v>
      </c>
      <c r="J83" s="304" t="s">
        <v>763</v>
      </c>
      <c r="K83" s="303">
        <f t="shared" ref="K83:K84" si="85">H83-F83</f>
        <v>60</v>
      </c>
      <c r="L83" s="305">
        <f t="shared" ref="L83:L84" si="86">(H83*N83)*0.07%</f>
        <v>414.22500000000008</v>
      </c>
      <c r="M83" s="306">
        <f t="shared" ref="M83:M84" si="87">(K83*N83)-L83</f>
        <v>8585.7749999999996</v>
      </c>
      <c r="N83" s="303">
        <v>150</v>
      </c>
      <c r="O83" s="304" t="s">
        <v>555</v>
      </c>
      <c r="P83" s="300">
        <v>44790</v>
      </c>
      <c r="Q83" s="222"/>
      <c r="R83" s="226" t="s">
        <v>556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3">
        <v>24</v>
      </c>
      <c r="B84" s="349">
        <v>44791</v>
      </c>
      <c r="C84" s="302"/>
      <c r="D84" s="302" t="s">
        <v>877</v>
      </c>
      <c r="E84" s="301" t="s">
        <v>557</v>
      </c>
      <c r="F84" s="301">
        <v>2365</v>
      </c>
      <c r="G84" s="323">
        <v>2300</v>
      </c>
      <c r="H84" s="303">
        <v>2415</v>
      </c>
      <c r="I84" s="303" t="s">
        <v>982</v>
      </c>
      <c r="J84" s="304" t="s">
        <v>879</v>
      </c>
      <c r="K84" s="303">
        <f t="shared" si="85"/>
        <v>50</v>
      </c>
      <c r="L84" s="305">
        <f t="shared" si="86"/>
        <v>295.83750000000003</v>
      </c>
      <c r="M84" s="306">
        <f t="shared" si="87"/>
        <v>8454.1625000000004</v>
      </c>
      <c r="N84" s="303">
        <v>175</v>
      </c>
      <c r="O84" s="304" t="s">
        <v>555</v>
      </c>
      <c r="P84" s="300">
        <v>44791</v>
      </c>
      <c r="Q84" s="222"/>
      <c r="R84" s="226" t="s">
        <v>829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23">
        <v>25</v>
      </c>
      <c r="B85" s="349">
        <v>44791</v>
      </c>
      <c r="C85" s="302"/>
      <c r="D85" s="302" t="s">
        <v>983</v>
      </c>
      <c r="E85" s="301" t="s">
        <v>557</v>
      </c>
      <c r="F85" s="301">
        <v>3840</v>
      </c>
      <c r="G85" s="323">
        <v>3770</v>
      </c>
      <c r="H85" s="303">
        <v>3922.5</v>
      </c>
      <c r="I85" s="303" t="s">
        <v>1001</v>
      </c>
      <c r="J85" s="304" t="s">
        <v>819</v>
      </c>
      <c r="K85" s="303">
        <f t="shared" ref="K85" si="88">H85-F85</f>
        <v>82.5</v>
      </c>
      <c r="L85" s="305">
        <f t="shared" ref="L85" si="89">(H85*N85)*0.07%</f>
        <v>411.86250000000007</v>
      </c>
      <c r="M85" s="306">
        <f t="shared" ref="M85" si="90">(K85*N85)-L85</f>
        <v>11963.137500000001</v>
      </c>
      <c r="N85" s="303">
        <v>150</v>
      </c>
      <c r="O85" s="304" t="s">
        <v>555</v>
      </c>
      <c r="P85" s="300">
        <v>44792</v>
      </c>
      <c r="Q85" s="222"/>
      <c r="R85" s="226" t="s">
        <v>556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435">
        <v>26</v>
      </c>
      <c r="B86" s="437">
        <v>44791</v>
      </c>
      <c r="C86" s="355"/>
      <c r="D86" s="355" t="s">
        <v>1002</v>
      </c>
      <c r="E86" s="354" t="s">
        <v>557</v>
      </c>
      <c r="F86" s="354">
        <v>761</v>
      </c>
      <c r="G86" s="435">
        <v>748</v>
      </c>
      <c r="H86" s="339">
        <v>748</v>
      </c>
      <c r="I86" s="339" t="s">
        <v>1003</v>
      </c>
      <c r="J86" s="338" t="s">
        <v>874</v>
      </c>
      <c r="K86" s="339">
        <f t="shared" ref="K86" si="91">H86-F86</f>
        <v>-13</v>
      </c>
      <c r="L86" s="340">
        <f t="shared" ref="L86" si="92">(H86*N86)*0.07%</f>
        <v>523.6</v>
      </c>
      <c r="M86" s="341">
        <f t="shared" ref="M86" si="93">(K86*N86)-L86</f>
        <v>-13523.6</v>
      </c>
      <c r="N86" s="339">
        <v>1000</v>
      </c>
      <c r="O86" s="338" t="s">
        <v>567</v>
      </c>
      <c r="P86" s="342">
        <v>44792</v>
      </c>
      <c r="Q86" s="222"/>
      <c r="R86" s="226" t="s">
        <v>829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446">
        <v>27</v>
      </c>
      <c r="B87" s="447">
        <v>44792</v>
      </c>
      <c r="C87" s="357"/>
      <c r="D87" s="357" t="s">
        <v>1011</v>
      </c>
      <c r="E87" s="356" t="s">
        <v>557</v>
      </c>
      <c r="F87" s="356">
        <v>2630</v>
      </c>
      <c r="G87" s="446">
        <v>2580</v>
      </c>
      <c r="H87" s="345">
        <v>2630</v>
      </c>
      <c r="I87" s="345" t="s">
        <v>1012</v>
      </c>
      <c r="J87" s="344" t="s">
        <v>1016</v>
      </c>
      <c r="K87" s="345">
        <f t="shared" ref="K87:K88" si="94">H87-F87</f>
        <v>0</v>
      </c>
      <c r="L87" s="346">
        <f t="shared" ref="L87:L88" si="95">(H87*N87)*0.07%</f>
        <v>460.25000000000006</v>
      </c>
      <c r="M87" s="347">
        <f t="shared" ref="M87:M88" si="96">(K87*N87)-L87</f>
        <v>-460.25000000000006</v>
      </c>
      <c r="N87" s="345">
        <v>250</v>
      </c>
      <c r="O87" s="344" t="s">
        <v>676</v>
      </c>
      <c r="P87" s="348">
        <v>44795</v>
      </c>
      <c r="Q87" s="222"/>
      <c r="R87" s="226" t="s">
        <v>556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449">
        <v>28</v>
      </c>
      <c r="B88" s="450">
        <v>44795</v>
      </c>
      <c r="C88" s="355"/>
      <c r="D88" s="355" t="s">
        <v>983</v>
      </c>
      <c r="E88" s="354" t="s">
        <v>557</v>
      </c>
      <c r="F88" s="354">
        <v>3775</v>
      </c>
      <c r="G88" s="449">
        <v>3700</v>
      </c>
      <c r="H88" s="339">
        <v>3700</v>
      </c>
      <c r="I88" s="339" t="s">
        <v>868</v>
      </c>
      <c r="J88" s="338" t="s">
        <v>912</v>
      </c>
      <c r="K88" s="339">
        <f t="shared" si="94"/>
        <v>-75</v>
      </c>
      <c r="L88" s="340">
        <f t="shared" si="95"/>
        <v>388.50000000000006</v>
      </c>
      <c r="M88" s="341">
        <f t="shared" si="96"/>
        <v>-11638.5</v>
      </c>
      <c r="N88" s="339">
        <v>150</v>
      </c>
      <c r="O88" s="338" t="s">
        <v>567</v>
      </c>
      <c r="P88" s="342">
        <v>44796</v>
      </c>
      <c r="Q88" s="222"/>
      <c r="R88" s="226" t="s">
        <v>829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462">
        <v>29</v>
      </c>
      <c r="B89" s="463">
        <v>44796</v>
      </c>
      <c r="C89" s="355"/>
      <c r="D89" s="355" t="s">
        <v>1039</v>
      </c>
      <c r="E89" s="354" t="s">
        <v>557</v>
      </c>
      <c r="F89" s="354">
        <v>2130</v>
      </c>
      <c r="G89" s="462">
        <v>2088</v>
      </c>
      <c r="H89" s="339">
        <v>2088</v>
      </c>
      <c r="I89" s="339" t="s">
        <v>1040</v>
      </c>
      <c r="J89" s="338" t="s">
        <v>1120</v>
      </c>
      <c r="K89" s="339">
        <f t="shared" ref="K89" si="97">H89-F89</f>
        <v>-42</v>
      </c>
      <c r="L89" s="340">
        <f t="shared" ref="L89" si="98">(H89*N89)*0.07%</f>
        <v>438.48000000000008</v>
      </c>
      <c r="M89" s="341">
        <f t="shared" ref="M89" si="99">(K89*N89)-L89</f>
        <v>-13038.48</v>
      </c>
      <c r="N89" s="339">
        <v>300</v>
      </c>
      <c r="O89" s="338" t="s">
        <v>567</v>
      </c>
      <c r="P89" s="342">
        <v>44798</v>
      </c>
      <c r="Q89" s="222"/>
      <c r="R89" s="226" t="s">
        <v>556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449">
        <v>30</v>
      </c>
      <c r="B90" s="450">
        <v>44796</v>
      </c>
      <c r="C90" s="355"/>
      <c r="D90" s="355" t="s">
        <v>1041</v>
      </c>
      <c r="E90" s="354" t="s">
        <v>557</v>
      </c>
      <c r="F90" s="354">
        <v>259</v>
      </c>
      <c r="G90" s="449">
        <v>254</v>
      </c>
      <c r="H90" s="339">
        <v>254.5</v>
      </c>
      <c r="I90" s="339" t="s">
        <v>1042</v>
      </c>
      <c r="J90" s="338" t="s">
        <v>997</v>
      </c>
      <c r="K90" s="339">
        <f t="shared" ref="K90:K91" si="100">H90-F90</f>
        <v>-4.5</v>
      </c>
      <c r="L90" s="340">
        <f t="shared" ref="L90:L91" si="101">(H90*N90)*0.07%</f>
        <v>534.45000000000005</v>
      </c>
      <c r="M90" s="341">
        <f t="shared" ref="M90:M91" si="102">(K90*N90)-L90</f>
        <v>-14034.45</v>
      </c>
      <c r="N90" s="339">
        <v>3000</v>
      </c>
      <c r="O90" s="338" t="s">
        <v>567</v>
      </c>
      <c r="P90" s="342">
        <v>44796</v>
      </c>
      <c r="Q90" s="222"/>
      <c r="R90" s="226" t="s">
        <v>556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23">
        <v>31</v>
      </c>
      <c r="B91" s="451">
        <v>44796</v>
      </c>
      <c r="C91" s="302"/>
      <c r="D91" s="302" t="s">
        <v>1043</v>
      </c>
      <c r="E91" s="301" t="s">
        <v>557</v>
      </c>
      <c r="F91" s="301">
        <v>239.5</v>
      </c>
      <c r="G91" s="323">
        <v>234.5</v>
      </c>
      <c r="H91" s="303">
        <v>243.85</v>
      </c>
      <c r="I91" s="303" t="s">
        <v>1044</v>
      </c>
      <c r="J91" s="304" t="s">
        <v>1045</v>
      </c>
      <c r="K91" s="303">
        <f t="shared" si="100"/>
        <v>4.3499999999999943</v>
      </c>
      <c r="L91" s="305">
        <f t="shared" si="101"/>
        <v>426.73750000000007</v>
      </c>
      <c r="M91" s="306">
        <f t="shared" si="102"/>
        <v>10448.262499999986</v>
      </c>
      <c r="N91" s="303">
        <v>2500</v>
      </c>
      <c r="O91" s="304" t="s">
        <v>555</v>
      </c>
      <c r="P91" s="300">
        <v>44796</v>
      </c>
      <c r="Q91" s="222"/>
      <c r="R91" s="226" t="s">
        <v>829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3">
        <v>32</v>
      </c>
      <c r="B92" s="300">
        <v>44797</v>
      </c>
      <c r="C92" s="302"/>
      <c r="D92" s="302" t="s">
        <v>1056</v>
      </c>
      <c r="E92" s="301" t="s">
        <v>557</v>
      </c>
      <c r="F92" s="301">
        <v>726</v>
      </c>
      <c r="G92" s="323">
        <v>714</v>
      </c>
      <c r="H92" s="303">
        <v>737.5</v>
      </c>
      <c r="I92" s="303" t="s">
        <v>1057</v>
      </c>
      <c r="J92" s="304" t="s">
        <v>1061</v>
      </c>
      <c r="K92" s="303">
        <f t="shared" ref="K92:K93" si="103">H92-F92</f>
        <v>11.5</v>
      </c>
      <c r="L92" s="305">
        <f t="shared" ref="L92:L93" si="104">(H92*N92)*0.07%</f>
        <v>490.43750000000006</v>
      </c>
      <c r="M92" s="306">
        <f t="shared" ref="M92:M93" si="105">(K92*N92)-L92</f>
        <v>10434.5625</v>
      </c>
      <c r="N92" s="303">
        <v>950</v>
      </c>
      <c r="O92" s="304" t="s">
        <v>555</v>
      </c>
      <c r="P92" s="300">
        <v>44797</v>
      </c>
      <c r="Q92" s="222"/>
      <c r="R92" s="226" t="s">
        <v>556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3">
        <v>33</v>
      </c>
      <c r="B93" s="300">
        <v>44797</v>
      </c>
      <c r="C93" s="302"/>
      <c r="D93" s="302" t="s">
        <v>1058</v>
      </c>
      <c r="E93" s="301" t="s">
        <v>557</v>
      </c>
      <c r="F93" s="301">
        <v>521</v>
      </c>
      <c r="G93" s="323">
        <v>513</v>
      </c>
      <c r="H93" s="303">
        <v>527</v>
      </c>
      <c r="I93" s="303" t="s">
        <v>1059</v>
      </c>
      <c r="J93" s="304" t="s">
        <v>1060</v>
      </c>
      <c r="K93" s="303">
        <f t="shared" si="103"/>
        <v>6</v>
      </c>
      <c r="L93" s="305">
        <f t="shared" si="104"/>
        <v>553.35000000000014</v>
      </c>
      <c r="M93" s="306">
        <f t="shared" si="105"/>
        <v>8446.65</v>
      </c>
      <c r="N93" s="303">
        <v>1500</v>
      </c>
      <c r="O93" s="304" t="s">
        <v>555</v>
      </c>
      <c r="P93" s="300">
        <v>44798</v>
      </c>
      <c r="Q93" s="222"/>
      <c r="R93" s="226" t="s">
        <v>556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23">
        <v>34</v>
      </c>
      <c r="B94" s="300">
        <v>44797</v>
      </c>
      <c r="C94" s="302"/>
      <c r="D94" s="302" t="s">
        <v>1056</v>
      </c>
      <c r="E94" s="301" t="s">
        <v>557</v>
      </c>
      <c r="F94" s="301">
        <v>725</v>
      </c>
      <c r="G94" s="323">
        <v>713</v>
      </c>
      <c r="H94" s="303">
        <v>735</v>
      </c>
      <c r="I94" s="303" t="s">
        <v>1057</v>
      </c>
      <c r="J94" s="304" t="s">
        <v>1060</v>
      </c>
      <c r="K94" s="303">
        <f t="shared" ref="K94" si="106">H94-F94</f>
        <v>10</v>
      </c>
      <c r="L94" s="305">
        <f t="shared" ref="L94" si="107">(H94*N94)*0.07%</f>
        <v>488.77500000000009</v>
      </c>
      <c r="M94" s="306">
        <f t="shared" ref="M94" si="108">(K94*N94)-L94</f>
        <v>9011.2250000000004</v>
      </c>
      <c r="N94" s="303">
        <v>950</v>
      </c>
      <c r="O94" s="304" t="s">
        <v>555</v>
      </c>
      <c r="P94" s="300">
        <v>44797</v>
      </c>
      <c r="Q94" s="222"/>
      <c r="R94" s="226" t="s">
        <v>556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61">
        <v>35</v>
      </c>
      <c r="B95" s="221">
        <v>44797</v>
      </c>
      <c r="C95" s="279"/>
      <c r="D95" s="279" t="s">
        <v>1043</v>
      </c>
      <c r="E95" s="224" t="s">
        <v>557</v>
      </c>
      <c r="F95" s="224" t="s">
        <v>1062</v>
      </c>
      <c r="G95" s="361">
        <v>234.5</v>
      </c>
      <c r="H95" s="225"/>
      <c r="I95" s="225" t="s">
        <v>1044</v>
      </c>
      <c r="J95" s="436" t="s">
        <v>558</v>
      </c>
      <c r="K95" s="279"/>
      <c r="L95" s="224"/>
      <c r="M95" s="224"/>
      <c r="N95" s="224"/>
      <c r="O95" s="225"/>
      <c r="P95" s="225"/>
      <c r="Q95" s="222"/>
      <c r="R95" s="226" t="s">
        <v>829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2.75" customHeight="1">
      <c r="A96" s="323">
        <v>36</v>
      </c>
      <c r="B96" s="300">
        <v>44797</v>
      </c>
      <c r="C96" s="302"/>
      <c r="D96" s="302" t="s">
        <v>1063</v>
      </c>
      <c r="E96" s="301" t="s">
        <v>557</v>
      </c>
      <c r="F96" s="301">
        <v>777</v>
      </c>
      <c r="G96" s="323">
        <v>756</v>
      </c>
      <c r="H96" s="303">
        <v>792</v>
      </c>
      <c r="I96" s="303" t="s">
        <v>1064</v>
      </c>
      <c r="J96" s="304" t="s">
        <v>1121</v>
      </c>
      <c r="K96" s="303">
        <f t="shared" ref="K96" si="109">H96-F96</f>
        <v>15</v>
      </c>
      <c r="L96" s="305">
        <f t="shared" ref="L96:L97" si="110">(H96*N96)*0.07%</f>
        <v>360.36000000000007</v>
      </c>
      <c r="M96" s="306">
        <f t="shared" ref="M96:M97" si="111">(K96*N96)-L96</f>
        <v>9389.64</v>
      </c>
      <c r="N96" s="303">
        <v>650</v>
      </c>
      <c r="O96" s="304" t="s">
        <v>555</v>
      </c>
      <c r="P96" s="300">
        <v>44798</v>
      </c>
      <c r="Q96" s="222"/>
      <c r="R96" s="226" t="s">
        <v>829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2.75" customHeight="1">
      <c r="A97" s="323">
        <v>37</v>
      </c>
      <c r="B97" s="300">
        <v>44798</v>
      </c>
      <c r="C97" s="302"/>
      <c r="D97" s="302" t="s">
        <v>1131</v>
      </c>
      <c r="E97" s="301" t="s">
        <v>872</v>
      </c>
      <c r="F97" s="301">
        <v>884</v>
      </c>
      <c r="G97" s="323">
        <v>893</v>
      </c>
      <c r="H97" s="303">
        <v>876</v>
      </c>
      <c r="I97" s="303" t="s">
        <v>1132</v>
      </c>
      <c r="J97" s="304" t="s">
        <v>964</v>
      </c>
      <c r="K97" s="303">
        <f>F97-H97</f>
        <v>8</v>
      </c>
      <c r="L97" s="305">
        <f t="shared" si="110"/>
        <v>843.15000000000009</v>
      </c>
      <c r="M97" s="306">
        <f t="shared" si="111"/>
        <v>10156.85</v>
      </c>
      <c r="N97" s="303">
        <v>1375</v>
      </c>
      <c r="O97" s="304" t="s">
        <v>555</v>
      </c>
      <c r="P97" s="300">
        <v>44798</v>
      </c>
      <c r="Q97" s="222"/>
      <c r="R97" s="226" t="s">
        <v>556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2.75" customHeight="1">
      <c r="A98" s="361"/>
      <c r="B98" s="221"/>
      <c r="C98" s="279"/>
      <c r="D98" s="279"/>
      <c r="E98" s="224"/>
      <c r="F98" s="224"/>
      <c r="G98" s="361"/>
      <c r="H98" s="225"/>
      <c r="I98" s="225"/>
      <c r="J98" s="436"/>
      <c r="K98" s="279"/>
      <c r="L98" s="224"/>
      <c r="M98" s="224"/>
      <c r="N98" s="224"/>
      <c r="O98" s="225"/>
      <c r="P98" s="225"/>
      <c r="Q98" s="222"/>
      <c r="R98" s="226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2.75" customHeight="1">
      <c r="A99" s="361"/>
      <c r="B99" s="221"/>
      <c r="C99" s="279"/>
      <c r="D99" s="279"/>
      <c r="E99" s="224"/>
      <c r="F99" s="224"/>
      <c r="G99" s="361"/>
      <c r="H99" s="225"/>
      <c r="I99" s="225"/>
      <c r="J99" s="436"/>
      <c r="K99" s="279"/>
      <c r="L99" s="224"/>
      <c r="M99" s="224"/>
      <c r="N99" s="224"/>
      <c r="O99" s="225"/>
      <c r="P99" s="225"/>
      <c r="Q99" s="222"/>
      <c r="R99" s="226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2.75" customHeight="1">
      <c r="A100" s="224"/>
      <c r="B100" s="221"/>
      <c r="C100" s="279"/>
      <c r="D100" s="279"/>
      <c r="E100" s="224"/>
      <c r="F100" s="224"/>
      <c r="G100" s="224"/>
      <c r="H100" s="225"/>
      <c r="I100" s="225"/>
      <c r="J100" s="255"/>
      <c r="K100" s="279"/>
      <c r="L100" s="224"/>
      <c r="M100" s="224"/>
      <c r="N100" s="224"/>
      <c r="O100" s="225"/>
      <c r="P100" s="225"/>
      <c r="Q100" s="222"/>
      <c r="R100" s="226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ht="13.5" customHeight="1">
      <c r="A101" s="266"/>
      <c r="B101" s="263"/>
      <c r="C101" s="222"/>
      <c r="D101" s="222"/>
      <c r="E101" s="266"/>
      <c r="F101" s="266"/>
      <c r="G101" s="266"/>
      <c r="H101" s="267"/>
      <c r="I101" s="267"/>
      <c r="J101" s="294"/>
      <c r="K101" s="267"/>
      <c r="L101" s="268"/>
      <c r="M101" s="295"/>
      <c r="N101" s="267"/>
      <c r="O101" s="296"/>
      <c r="P101" s="270"/>
      <c r="Q101" s="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99"/>
      <c r="B102" s="100"/>
      <c r="C102" s="133"/>
      <c r="D102" s="141"/>
      <c r="E102" s="142"/>
      <c r="F102" s="99"/>
      <c r="G102" s="99"/>
      <c r="H102" s="99"/>
      <c r="I102" s="134"/>
      <c r="J102" s="134"/>
      <c r="K102" s="134"/>
      <c r="L102" s="134"/>
      <c r="M102" s="134"/>
      <c r="N102" s="134"/>
      <c r="O102" s="134"/>
      <c r="P102" s="134"/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12.75" customHeight="1">
      <c r="A103" s="143"/>
      <c r="B103" s="100"/>
      <c r="C103" s="101"/>
      <c r="D103" s="144"/>
      <c r="E103" s="104"/>
      <c r="F103" s="104"/>
      <c r="G103" s="104"/>
      <c r="H103" s="104"/>
      <c r="I103" s="104"/>
      <c r="J103" s="6"/>
      <c r="K103" s="104"/>
      <c r="L103" s="104"/>
      <c r="M103" s="6"/>
      <c r="N103" s="1"/>
      <c r="O103" s="101"/>
      <c r="P103" s="41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38.25" customHeight="1">
      <c r="A104" s="145" t="s">
        <v>577</v>
      </c>
      <c r="B104" s="145"/>
      <c r="C104" s="145"/>
      <c r="D104" s="145"/>
      <c r="E104" s="146"/>
      <c r="F104" s="104"/>
      <c r="G104" s="104"/>
      <c r="H104" s="104"/>
      <c r="I104" s="104"/>
      <c r="J104" s="1"/>
      <c r="K104" s="6"/>
      <c r="L104" s="6"/>
      <c r="M104" s="6"/>
      <c r="N104" s="1"/>
      <c r="O104" s="1"/>
      <c r="P104" s="41"/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ht="14.25" customHeight="1">
      <c r="A105" s="96" t="s">
        <v>16</v>
      </c>
      <c r="B105" s="96" t="s">
        <v>532</v>
      </c>
      <c r="C105" s="96"/>
      <c r="D105" s="97" t="s">
        <v>543</v>
      </c>
      <c r="E105" s="96" t="s">
        <v>544</v>
      </c>
      <c r="F105" s="96" t="s">
        <v>545</v>
      </c>
      <c r="G105" s="96" t="s">
        <v>565</v>
      </c>
      <c r="H105" s="96" t="s">
        <v>547</v>
      </c>
      <c r="I105" s="96" t="s">
        <v>548</v>
      </c>
      <c r="J105" s="95" t="s">
        <v>549</v>
      </c>
      <c r="K105" s="95" t="s">
        <v>578</v>
      </c>
      <c r="L105" s="98" t="s">
        <v>551</v>
      </c>
      <c r="M105" s="140" t="s">
        <v>574</v>
      </c>
      <c r="N105" s="96" t="s">
        <v>575</v>
      </c>
      <c r="O105" s="96" t="s">
        <v>553</v>
      </c>
      <c r="P105" s="97" t="s">
        <v>554</v>
      </c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s="220" customFormat="1" ht="12.75" customHeight="1">
      <c r="A106" s="336">
        <v>1</v>
      </c>
      <c r="B106" s="334">
        <v>44771</v>
      </c>
      <c r="C106" s="337"/>
      <c r="D106" s="337" t="s">
        <v>886</v>
      </c>
      <c r="E106" s="336" t="s">
        <v>557</v>
      </c>
      <c r="F106" s="336">
        <v>11</v>
      </c>
      <c r="G106" s="336">
        <v>6</v>
      </c>
      <c r="H106" s="336">
        <v>13.5</v>
      </c>
      <c r="I106" s="336" t="s">
        <v>887</v>
      </c>
      <c r="J106" s="304" t="s">
        <v>873</v>
      </c>
      <c r="K106" s="303">
        <f t="shared" ref="K106" si="112">H106-F106</f>
        <v>2.5</v>
      </c>
      <c r="L106" s="305">
        <v>100</v>
      </c>
      <c r="M106" s="306">
        <f t="shared" ref="M106" si="113">(K106*N106)-L106</f>
        <v>2275</v>
      </c>
      <c r="N106" s="303">
        <v>950</v>
      </c>
      <c r="O106" s="304" t="s">
        <v>555</v>
      </c>
      <c r="P106" s="300">
        <v>44774</v>
      </c>
      <c r="Q106" s="222"/>
      <c r="R106" s="223" t="s">
        <v>829</v>
      </c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</row>
    <row r="107" spans="1:38" s="220" customFormat="1" ht="12.75" customHeight="1">
      <c r="A107" s="382">
        <v>2</v>
      </c>
      <c r="B107" s="381">
        <v>44776</v>
      </c>
      <c r="C107" s="383"/>
      <c r="D107" s="383" t="s">
        <v>910</v>
      </c>
      <c r="E107" s="382" t="s">
        <v>872</v>
      </c>
      <c r="F107" s="382">
        <v>3.6</v>
      </c>
      <c r="G107" s="382">
        <v>5.25</v>
      </c>
      <c r="H107" s="382">
        <v>5.0999999999999996</v>
      </c>
      <c r="I107" s="382" t="s">
        <v>911</v>
      </c>
      <c r="J107" s="338" t="s">
        <v>919</v>
      </c>
      <c r="K107" s="339">
        <f>F107-H107</f>
        <v>-1.4999999999999996</v>
      </c>
      <c r="L107" s="340">
        <v>100</v>
      </c>
      <c r="M107" s="341">
        <f t="shared" ref="M107" si="114">(K107*N107)-L107</f>
        <v>-6099.9999999999982</v>
      </c>
      <c r="N107" s="339">
        <v>4000</v>
      </c>
      <c r="O107" s="338" t="s">
        <v>567</v>
      </c>
      <c r="P107" s="342">
        <v>44778</v>
      </c>
      <c r="Q107" s="1"/>
      <c r="R107" s="6" t="s">
        <v>556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219"/>
    </row>
    <row r="108" spans="1:38" s="220" customFormat="1" ht="12.75" customHeight="1">
      <c r="A108" s="336">
        <v>3</v>
      </c>
      <c r="B108" s="334">
        <v>44777</v>
      </c>
      <c r="C108" s="337"/>
      <c r="D108" s="337" t="s">
        <v>915</v>
      </c>
      <c r="E108" s="336" t="s">
        <v>872</v>
      </c>
      <c r="F108" s="336">
        <v>110</v>
      </c>
      <c r="G108" s="336">
        <v>155</v>
      </c>
      <c r="H108" s="336">
        <v>88</v>
      </c>
      <c r="I108" s="336" t="s">
        <v>916</v>
      </c>
      <c r="J108" s="304" t="s">
        <v>920</v>
      </c>
      <c r="K108" s="303">
        <f>F108-H108</f>
        <v>22</v>
      </c>
      <c r="L108" s="305">
        <v>100</v>
      </c>
      <c r="M108" s="306">
        <f t="shared" ref="M108:M111" si="115">(K108*N108)-L108</f>
        <v>1000</v>
      </c>
      <c r="N108" s="303">
        <v>50</v>
      </c>
      <c r="O108" s="304" t="s">
        <v>555</v>
      </c>
      <c r="P108" s="300">
        <v>44778</v>
      </c>
      <c r="Q108" s="1"/>
      <c r="R108" s="56" t="s">
        <v>556</v>
      </c>
      <c r="S108" s="1"/>
      <c r="T108" s="1"/>
      <c r="U108" s="1"/>
      <c r="V108" s="1"/>
      <c r="W108" s="1"/>
      <c r="X108" s="56"/>
      <c r="Y108" s="1"/>
      <c r="Z108" s="1"/>
      <c r="AA108" s="1"/>
      <c r="AB108" s="1"/>
      <c r="AC108" s="1"/>
      <c r="AD108" s="56"/>
      <c r="AE108" s="1"/>
      <c r="AF108" s="1"/>
      <c r="AG108" s="1"/>
      <c r="AH108" s="1"/>
      <c r="AI108" s="1"/>
      <c r="AJ108" s="56"/>
      <c r="AK108" s="1"/>
      <c r="AL108" s="219"/>
    </row>
    <row r="109" spans="1:38" s="220" customFormat="1" ht="12" customHeight="1">
      <c r="A109" s="382">
        <v>4</v>
      </c>
      <c r="B109" s="384">
        <v>44778</v>
      </c>
      <c r="C109" s="383"/>
      <c r="D109" s="383" t="s">
        <v>921</v>
      </c>
      <c r="E109" s="382" t="s">
        <v>557</v>
      </c>
      <c r="F109" s="382">
        <v>270</v>
      </c>
      <c r="G109" s="382">
        <v>120</v>
      </c>
      <c r="H109" s="382">
        <v>175</v>
      </c>
      <c r="I109" s="382" t="s">
        <v>922</v>
      </c>
      <c r="J109" s="338" t="s">
        <v>681</v>
      </c>
      <c r="K109" s="339">
        <f t="shared" ref="K109:K111" si="116">H109-F109</f>
        <v>-95</v>
      </c>
      <c r="L109" s="340">
        <v>100</v>
      </c>
      <c r="M109" s="341">
        <f t="shared" si="115"/>
        <v>-2475</v>
      </c>
      <c r="N109" s="339">
        <v>25</v>
      </c>
      <c r="O109" s="338" t="s">
        <v>567</v>
      </c>
      <c r="P109" s="342">
        <v>44778</v>
      </c>
      <c r="Q109" s="1"/>
      <c r="R109" s="6" t="s">
        <v>556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219"/>
    </row>
    <row r="110" spans="1:38" s="389" customFormat="1" ht="12" customHeight="1">
      <c r="A110" s="336">
        <v>5</v>
      </c>
      <c r="B110" s="334">
        <v>44783</v>
      </c>
      <c r="C110" s="337"/>
      <c r="D110" s="337" t="s">
        <v>938</v>
      </c>
      <c r="E110" s="336" t="s">
        <v>557</v>
      </c>
      <c r="F110" s="336">
        <v>13.75</v>
      </c>
      <c r="G110" s="336">
        <v>9</v>
      </c>
      <c r="H110" s="336">
        <v>15.75</v>
      </c>
      <c r="I110" s="336" t="s">
        <v>939</v>
      </c>
      <c r="J110" s="304" t="s">
        <v>943</v>
      </c>
      <c r="K110" s="303">
        <f t="shared" si="116"/>
        <v>2</v>
      </c>
      <c r="L110" s="305">
        <v>100</v>
      </c>
      <c r="M110" s="306">
        <f t="shared" si="115"/>
        <v>2300</v>
      </c>
      <c r="N110" s="303">
        <v>1200</v>
      </c>
      <c r="O110" s="304" t="s">
        <v>555</v>
      </c>
      <c r="P110" s="300">
        <v>44784</v>
      </c>
      <c r="Q110" s="1"/>
      <c r="R110" s="6" t="s">
        <v>829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88"/>
    </row>
    <row r="111" spans="1:38" s="389" customFormat="1" ht="12" customHeight="1">
      <c r="A111" s="423">
        <v>6</v>
      </c>
      <c r="B111" s="334">
        <v>44785</v>
      </c>
      <c r="C111" s="424"/>
      <c r="D111" s="425" t="s">
        <v>952</v>
      </c>
      <c r="E111" s="423" t="s">
        <v>557</v>
      </c>
      <c r="F111" s="423">
        <v>40</v>
      </c>
      <c r="G111" s="423">
        <v>19</v>
      </c>
      <c r="H111" s="426">
        <v>47.5</v>
      </c>
      <c r="I111" s="427" t="s">
        <v>953</v>
      </c>
      <c r="J111" s="304" t="s">
        <v>876</v>
      </c>
      <c r="K111" s="303">
        <f t="shared" si="116"/>
        <v>7.5</v>
      </c>
      <c r="L111" s="305">
        <v>100</v>
      </c>
      <c r="M111" s="306">
        <f t="shared" si="115"/>
        <v>1775</v>
      </c>
      <c r="N111" s="303">
        <v>250</v>
      </c>
      <c r="O111" s="304" t="s">
        <v>555</v>
      </c>
      <c r="P111" s="300">
        <v>44790</v>
      </c>
      <c r="Q111" s="1"/>
      <c r="R111" s="6" t="s">
        <v>556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88"/>
    </row>
    <row r="112" spans="1:38" s="389" customFormat="1" ht="12" customHeight="1">
      <c r="A112" s="336">
        <v>7</v>
      </c>
      <c r="B112" s="334">
        <v>44789</v>
      </c>
      <c r="C112" s="337"/>
      <c r="D112" s="337" t="s">
        <v>960</v>
      </c>
      <c r="E112" s="336" t="s">
        <v>557</v>
      </c>
      <c r="F112" s="336">
        <v>245</v>
      </c>
      <c r="G112" s="336">
        <v>140</v>
      </c>
      <c r="H112" s="336">
        <v>300</v>
      </c>
      <c r="I112" s="336" t="s">
        <v>961</v>
      </c>
      <c r="J112" s="304" t="s">
        <v>693</v>
      </c>
      <c r="K112" s="303">
        <f t="shared" ref="K112" si="117">H112-F112</f>
        <v>55</v>
      </c>
      <c r="L112" s="305">
        <v>100</v>
      </c>
      <c r="M112" s="306">
        <f t="shared" ref="M112:M113" si="118">(K112*N112)-L112</f>
        <v>1275</v>
      </c>
      <c r="N112" s="303">
        <v>25</v>
      </c>
      <c r="O112" s="304" t="s">
        <v>555</v>
      </c>
      <c r="P112" s="300">
        <v>44789</v>
      </c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88"/>
    </row>
    <row r="113" spans="1:38" s="389" customFormat="1" ht="12" customHeight="1">
      <c r="A113" s="423">
        <v>8</v>
      </c>
      <c r="B113" s="349">
        <v>44789</v>
      </c>
      <c r="C113" s="424"/>
      <c r="D113" s="425" t="s">
        <v>972</v>
      </c>
      <c r="E113" s="423" t="s">
        <v>872</v>
      </c>
      <c r="F113" s="423">
        <v>92.5</v>
      </c>
      <c r="G113" s="423">
        <v>140</v>
      </c>
      <c r="H113" s="426">
        <v>71.5</v>
      </c>
      <c r="I113" s="427" t="s">
        <v>973</v>
      </c>
      <c r="J113" s="304" t="s">
        <v>568</v>
      </c>
      <c r="K113" s="303">
        <f>F113-H113</f>
        <v>21</v>
      </c>
      <c r="L113" s="305">
        <v>100</v>
      </c>
      <c r="M113" s="306">
        <f t="shared" si="118"/>
        <v>950</v>
      </c>
      <c r="N113" s="303">
        <v>50</v>
      </c>
      <c r="O113" s="304" t="s">
        <v>555</v>
      </c>
      <c r="P113" s="300">
        <v>44792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88"/>
    </row>
    <row r="114" spans="1:38" s="389" customFormat="1" ht="12" customHeight="1">
      <c r="A114" s="423">
        <v>9</v>
      </c>
      <c r="B114" s="349">
        <v>44790</v>
      </c>
      <c r="C114" s="424"/>
      <c r="D114" s="425" t="s">
        <v>975</v>
      </c>
      <c r="E114" s="423" t="s">
        <v>557</v>
      </c>
      <c r="F114" s="423">
        <v>235</v>
      </c>
      <c r="G114" s="423">
        <v>140</v>
      </c>
      <c r="H114" s="426">
        <v>295</v>
      </c>
      <c r="I114" s="427" t="s">
        <v>961</v>
      </c>
      <c r="J114" s="304" t="s">
        <v>763</v>
      </c>
      <c r="K114" s="303">
        <f t="shared" ref="K114:K115" si="119">H114-F114</f>
        <v>60</v>
      </c>
      <c r="L114" s="305">
        <v>100</v>
      </c>
      <c r="M114" s="306">
        <f t="shared" ref="M114:M115" si="120">(K114*N114)-L114</f>
        <v>1400</v>
      </c>
      <c r="N114" s="303">
        <v>25</v>
      </c>
      <c r="O114" s="304" t="s">
        <v>555</v>
      </c>
      <c r="P114" s="300">
        <v>44790</v>
      </c>
      <c r="Q114" s="1"/>
      <c r="R114" s="6" t="s">
        <v>556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88"/>
    </row>
    <row r="115" spans="1:38" s="389" customFormat="1" ht="12" customHeight="1">
      <c r="A115" s="430">
        <v>10</v>
      </c>
      <c r="B115" s="429">
        <v>44790</v>
      </c>
      <c r="C115" s="431"/>
      <c r="D115" s="432" t="s">
        <v>976</v>
      </c>
      <c r="E115" s="430" t="s">
        <v>557</v>
      </c>
      <c r="F115" s="382">
        <v>10.5</v>
      </c>
      <c r="G115" s="430">
        <v>6</v>
      </c>
      <c r="H115" s="433">
        <v>6</v>
      </c>
      <c r="I115" s="434" t="s">
        <v>977</v>
      </c>
      <c r="J115" s="338" t="s">
        <v>997</v>
      </c>
      <c r="K115" s="339">
        <f t="shared" si="119"/>
        <v>-4.5</v>
      </c>
      <c r="L115" s="340">
        <v>100</v>
      </c>
      <c r="M115" s="341">
        <f t="shared" si="120"/>
        <v>-4600</v>
      </c>
      <c r="N115" s="339">
        <v>1000</v>
      </c>
      <c r="O115" s="338" t="s">
        <v>567</v>
      </c>
      <c r="P115" s="342">
        <v>44791</v>
      </c>
      <c r="Q115" s="1"/>
      <c r="R115" s="6" t="s">
        <v>829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88"/>
    </row>
    <row r="116" spans="1:38" s="389" customFormat="1" ht="12" customHeight="1">
      <c r="A116" s="423">
        <v>11</v>
      </c>
      <c r="B116" s="349">
        <v>44790</v>
      </c>
      <c r="C116" s="424"/>
      <c r="D116" s="425" t="s">
        <v>978</v>
      </c>
      <c r="E116" s="423" t="s">
        <v>557</v>
      </c>
      <c r="F116" s="423">
        <v>29</v>
      </c>
      <c r="G116" s="423">
        <v>19</v>
      </c>
      <c r="H116" s="426">
        <v>34.5</v>
      </c>
      <c r="I116" s="427" t="s">
        <v>979</v>
      </c>
      <c r="J116" s="304" t="s">
        <v>881</v>
      </c>
      <c r="K116" s="303">
        <f t="shared" ref="K116:K118" si="121">H116-F116</f>
        <v>5.5</v>
      </c>
      <c r="L116" s="305">
        <v>100</v>
      </c>
      <c r="M116" s="306">
        <f t="shared" ref="M116:M118" si="122">(K116*N116)-L116</f>
        <v>2650</v>
      </c>
      <c r="N116" s="303">
        <v>500</v>
      </c>
      <c r="O116" s="304" t="s">
        <v>555</v>
      </c>
      <c r="P116" s="300">
        <v>44790</v>
      </c>
      <c r="Q116" s="1"/>
      <c r="R116" s="6" t="s">
        <v>556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88"/>
    </row>
    <row r="117" spans="1:38" s="389" customFormat="1" ht="12" customHeight="1">
      <c r="A117" s="423">
        <v>12</v>
      </c>
      <c r="B117" s="349">
        <v>44791</v>
      </c>
      <c r="C117" s="424"/>
      <c r="D117" s="425" t="s">
        <v>990</v>
      </c>
      <c r="E117" s="423" t="s">
        <v>557</v>
      </c>
      <c r="F117" s="423">
        <v>175</v>
      </c>
      <c r="G117" s="423">
        <v>50</v>
      </c>
      <c r="H117" s="426">
        <v>225</v>
      </c>
      <c r="I117" s="427" t="s">
        <v>991</v>
      </c>
      <c r="J117" s="304" t="s">
        <v>879</v>
      </c>
      <c r="K117" s="303">
        <f t="shared" si="121"/>
        <v>50</v>
      </c>
      <c r="L117" s="305">
        <v>100</v>
      </c>
      <c r="M117" s="306">
        <f t="shared" si="122"/>
        <v>1150</v>
      </c>
      <c r="N117" s="303">
        <v>25</v>
      </c>
      <c r="O117" s="304" t="s">
        <v>555</v>
      </c>
      <c r="P117" s="300">
        <v>44791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88"/>
    </row>
    <row r="118" spans="1:38" s="389" customFormat="1" ht="12" customHeight="1">
      <c r="A118" s="423">
        <v>13</v>
      </c>
      <c r="B118" s="349">
        <v>44791</v>
      </c>
      <c r="C118" s="424"/>
      <c r="D118" s="425" t="s">
        <v>992</v>
      </c>
      <c r="E118" s="423" t="s">
        <v>557</v>
      </c>
      <c r="F118" s="423">
        <v>49</v>
      </c>
      <c r="G118" s="423">
        <v>14</v>
      </c>
      <c r="H118" s="426">
        <v>80</v>
      </c>
      <c r="I118" s="427" t="s">
        <v>993</v>
      </c>
      <c r="J118" s="304" t="s">
        <v>996</v>
      </c>
      <c r="K118" s="303">
        <f t="shared" si="121"/>
        <v>31</v>
      </c>
      <c r="L118" s="305">
        <v>100</v>
      </c>
      <c r="M118" s="306">
        <f t="shared" si="122"/>
        <v>1450</v>
      </c>
      <c r="N118" s="303">
        <v>50</v>
      </c>
      <c r="O118" s="304" t="s">
        <v>555</v>
      </c>
      <c r="P118" s="300">
        <v>44791</v>
      </c>
      <c r="Q118" s="1"/>
      <c r="R118" s="6" t="s">
        <v>556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88"/>
    </row>
    <row r="119" spans="1:38" s="389" customFormat="1" ht="12" customHeight="1">
      <c r="A119" s="423">
        <v>14</v>
      </c>
      <c r="B119" s="349">
        <v>44791</v>
      </c>
      <c r="C119" s="424"/>
      <c r="D119" s="425" t="s">
        <v>994</v>
      </c>
      <c r="E119" s="423" t="s">
        <v>557</v>
      </c>
      <c r="F119" s="423">
        <v>12.5</v>
      </c>
      <c r="G119" s="423">
        <v>5</v>
      </c>
      <c r="H119" s="426">
        <v>16.5</v>
      </c>
      <c r="I119" s="427" t="s">
        <v>995</v>
      </c>
      <c r="J119" s="304" t="s">
        <v>989</v>
      </c>
      <c r="K119" s="303">
        <f t="shared" ref="K119:K120" si="123">H119-F119</f>
        <v>4</v>
      </c>
      <c r="L119" s="305">
        <v>100</v>
      </c>
      <c r="M119" s="306">
        <f t="shared" ref="M119" si="124">(K119*N119)-L119</f>
        <v>2700</v>
      </c>
      <c r="N119" s="303">
        <v>700</v>
      </c>
      <c r="O119" s="304" t="s">
        <v>555</v>
      </c>
      <c r="P119" s="300">
        <v>44792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88"/>
    </row>
    <row r="120" spans="1:38" s="389" customFormat="1" ht="12" customHeight="1">
      <c r="A120" s="503">
        <v>15</v>
      </c>
      <c r="B120" s="349">
        <v>44791</v>
      </c>
      <c r="C120" s="424"/>
      <c r="D120" s="425" t="s">
        <v>998</v>
      </c>
      <c r="E120" s="423" t="s">
        <v>557</v>
      </c>
      <c r="F120" s="423">
        <v>310</v>
      </c>
      <c r="G120" s="423">
        <v>100</v>
      </c>
      <c r="H120" s="426">
        <v>365</v>
      </c>
      <c r="I120" s="505" t="s">
        <v>922</v>
      </c>
      <c r="J120" s="494" t="s">
        <v>818</v>
      </c>
      <c r="K120" s="303">
        <f t="shared" si="123"/>
        <v>55</v>
      </c>
      <c r="L120" s="305">
        <v>100</v>
      </c>
      <c r="M120" s="511">
        <v>2300</v>
      </c>
      <c r="N120" s="507">
        <v>25</v>
      </c>
      <c r="O120" s="494" t="s">
        <v>555</v>
      </c>
      <c r="P120" s="496">
        <v>44792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88"/>
    </row>
    <row r="121" spans="1:38" s="389" customFormat="1" ht="12" customHeight="1">
      <c r="A121" s="504"/>
      <c r="B121" s="349">
        <v>44791</v>
      </c>
      <c r="C121" s="424"/>
      <c r="D121" s="425" t="s">
        <v>999</v>
      </c>
      <c r="E121" s="423" t="s">
        <v>872</v>
      </c>
      <c r="F121" s="423">
        <v>45</v>
      </c>
      <c r="G121" s="423">
        <v>0</v>
      </c>
      <c r="H121" s="426">
        <v>0</v>
      </c>
      <c r="I121" s="506"/>
      <c r="J121" s="495"/>
      <c r="K121" s="303">
        <v>45</v>
      </c>
      <c r="L121" s="305">
        <v>100</v>
      </c>
      <c r="M121" s="512"/>
      <c r="N121" s="508"/>
      <c r="O121" s="495"/>
      <c r="P121" s="497"/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88"/>
    </row>
    <row r="122" spans="1:38" s="389" customFormat="1" ht="12" customHeight="1">
      <c r="A122" s="438">
        <v>16</v>
      </c>
      <c r="B122" s="335">
        <v>44791</v>
      </c>
      <c r="C122" s="439"/>
      <c r="D122" s="440" t="s">
        <v>1000</v>
      </c>
      <c r="E122" s="438" t="s">
        <v>557</v>
      </c>
      <c r="F122" s="438">
        <v>38</v>
      </c>
      <c r="G122" s="438">
        <v>17</v>
      </c>
      <c r="H122" s="438">
        <v>17</v>
      </c>
      <c r="I122" s="441" t="s">
        <v>953</v>
      </c>
      <c r="J122" s="338" t="s">
        <v>1007</v>
      </c>
      <c r="K122" s="339">
        <f t="shared" ref="K122" si="125">H122-F122</f>
        <v>-21</v>
      </c>
      <c r="L122" s="340">
        <v>100</v>
      </c>
      <c r="M122" s="341">
        <f t="shared" ref="M122" si="126">(K122*N122)-L122</f>
        <v>-5350</v>
      </c>
      <c r="N122" s="339">
        <v>250</v>
      </c>
      <c r="O122" s="338" t="s">
        <v>567</v>
      </c>
      <c r="P122" s="342">
        <v>44792</v>
      </c>
      <c r="Q122" s="1"/>
      <c r="R122" s="6" t="s">
        <v>829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88"/>
    </row>
    <row r="123" spans="1:38" s="389" customFormat="1" ht="12" customHeight="1">
      <c r="A123" s="430">
        <v>17</v>
      </c>
      <c r="B123" s="445">
        <v>44792</v>
      </c>
      <c r="C123" s="431"/>
      <c r="D123" s="432" t="s">
        <v>994</v>
      </c>
      <c r="E123" s="430" t="s">
        <v>557</v>
      </c>
      <c r="F123" s="430">
        <v>12.5</v>
      </c>
      <c r="G123" s="430">
        <v>5</v>
      </c>
      <c r="H123" s="433">
        <v>5</v>
      </c>
      <c r="I123" s="434" t="s">
        <v>995</v>
      </c>
      <c r="J123" s="338" t="s">
        <v>1021</v>
      </c>
      <c r="K123" s="339">
        <f t="shared" ref="K123" si="127">H123-F123</f>
        <v>-7.5</v>
      </c>
      <c r="L123" s="340">
        <v>100</v>
      </c>
      <c r="M123" s="341">
        <f t="shared" ref="M123:M125" si="128">(K123*N123)-L123</f>
        <v>-5350</v>
      </c>
      <c r="N123" s="339">
        <v>700</v>
      </c>
      <c r="O123" s="338" t="s">
        <v>567</v>
      </c>
      <c r="P123" s="342">
        <v>44795</v>
      </c>
      <c r="Q123" s="1"/>
      <c r="R123" s="6" t="s">
        <v>829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88"/>
    </row>
    <row r="124" spans="1:38" s="389" customFormat="1" ht="12" customHeight="1">
      <c r="A124" s="423">
        <v>18</v>
      </c>
      <c r="B124" s="442">
        <v>44792</v>
      </c>
      <c r="C124" s="424"/>
      <c r="D124" s="425" t="s">
        <v>1008</v>
      </c>
      <c r="E124" s="423" t="s">
        <v>872</v>
      </c>
      <c r="F124" s="423">
        <v>19</v>
      </c>
      <c r="G124" s="423">
        <v>30</v>
      </c>
      <c r="H124" s="426">
        <v>7</v>
      </c>
      <c r="I124" s="448">
        <v>0.1</v>
      </c>
      <c r="J124" s="304" t="s">
        <v>1022</v>
      </c>
      <c r="K124" s="303">
        <f>F124-H124</f>
        <v>12</v>
      </c>
      <c r="L124" s="305">
        <v>100</v>
      </c>
      <c r="M124" s="306">
        <f t="shared" si="128"/>
        <v>1700</v>
      </c>
      <c r="N124" s="303">
        <v>150</v>
      </c>
      <c r="O124" s="304" t="s">
        <v>555</v>
      </c>
      <c r="P124" s="300">
        <v>44795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88"/>
    </row>
    <row r="125" spans="1:38" s="389" customFormat="1" ht="12" customHeight="1">
      <c r="A125" s="423">
        <v>19</v>
      </c>
      <c r="B125" s="451">
        <v>44795</v>
      </c>
      <c r="C125" s="424"/>
      <c r="D125" s="425" t="s">
        <v>1023</v>
      </c>
      <c r="E125" s="423" t="s">
        <v>557</v>
      </c>
      <c r="F125" s="423">
        <v>5</v>
      </c>
      <c r="G125" s="423">
        <v>0.9</v>
      </c>
      <c r="H125" s="426">
        <v>6.5</v>
      </c>
      <c r="I125" s="427" t="s">
        <v>1035</v>
      </c>
      <c r="J125" s="304" t="s">
        <v>1034</v>
      </c>
      <c r="K125" s="303">
        <f t="shared" ref="K125" si="129">H125-F125</f>
        <v>1.5</v>
      </c>
      <c r="L125" s="305">
        <v>100</v>
      </c>
      <c r="M125" s="306">
        <f t="shared" si="128"/>
        <v>1325</v>
      </c>
      <c r="N125" s="303">
        <v>950</v>
      </c>
      <c r="O125" s="304" t="s">
        <v>555</v>
      </c>
      <c r="P125" s="300">
        <v>44796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88"/>
    </row>
    <row r="126" spans="1:38" s="389" customFormat="1" ht="12" customHeight="1">
      <c r="A126" s="423">
        <v>20</v>
      </c>
      <c r="B126" s="300">
        <v>44797</v>
      </c>
      <c r="C126" s="424"/>
      <c r="D126" s="425" t="s">
        <v>1065</v>
      </c>
      <c r="E126" s="423" t="s">
        <v>557</v>
      </c>
      <c r="F126" s="423">
        <v>36</v>
      </c>
      <c r="G126" s="423"/>
      <c r="H126" s="426">
        <v>57</v>
      </c>
      <c r="I126" s="427" t="s">
        <v>993</v>
      </c>
      <c r="J126" s="304" t="s">
        <v>568</v>
      </c>
      <c r="K126" s="303">
        <f t="shared" ref="K126" si="130">H126-F126</f>
        <v>21</v>
      </c>
      <c r="L126" s="305">
        <v>100</v>
      </c>
      <c r="M126" s="306">
        <f t="shared" ref="M126:M127" si="131">(K126*N126)-L126</f>
        <v>950</v>
      </c>
      <c r="N126" s="303">
        <v>50</v>
      </c>
      <c r="O126" s="304" t="s">
        <v>555</v>
      </c>
      <c r="P126" s="300">
        <v>44797</v>
      </c>
      <c r="Q126" s="1"/>
      <c r="R126" s="6" t="s">
        <v>829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88"/>
    </row>
    <row r="127" spans="1:38" s="389" customFormat="1" ht="12" customHeight="1">
      <c r="A127" s="423">
        <v>21</v>
      </c>
      <c r="B127" s="300">
        <v>44797</v>
      </c>
      <c r="C127" s="424"/>
      <c r="D127" s="425" t="s">
        <v>1065</v>
      </c>
      <c r="E127" s="423" t="s">
        <v>872</v>
      </c>
      <c r="F127" s="423">
        <v>59</v>
      </c>
      <c r="G127" s="423">
        <v>102</v>
      </c>
      <c r="H127" s="426">
        <v>39</v>
      </c>
      <c r="I127" s="448">
        <v>0.1</v>
      </c>
      <c r="J127" s="304" t="s">
        <v>832</v>
      </c>
      <c r="K127" s="303">
        <f>F127-H127</f>
        <v>20</v>
      </c>
      <c r="L127" s="305">
        <v>100</v>
      </c>
      <c r="M127" s="306">
        <f t="shared" si="131"/>
        <v>900</v>
      </c>
      <c r="N127" s="303">
        <v>50</v>
      </c>
      <c r="O127" s="304" t="s">
        <v>555</v>
      </c>
      <c r="P127" s="300">
        <v>44797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88"/>
    </row>
    <row r="128" spans="1:38" s="389" customFormat="1" ht="12" customHeight="1">
      <c r="A128" s="423">
        <v>22</v>
      </c>
      <c r="B128" s="300">
        <v>44797</v>
      </c>
      <c r="C128" s="424"/>
      <c r="D128" s="425" t="s">
        <v>1066</v>
      </c>
      <c r="E128" s="423" t="s">
        <v>557</v>
      </c>
      <c r="F128" s="423">
        <v>120</v>
      </c>
      <c r="G128" s="423">
        <v>40</v>
      </c>
      <c r="H128" s="426">
        <v>180</v>
      </c>
      <c r="I128" s="427" t="s">
        <v>1067</v>
      </c>
      <c r="J128" s="304" t="s">
        <v>763</v>
      </c>
      <c r="K128" s="303">
        <f t="shared" ref="K128" si="132">H128-F128</f>
        <v>60</v>
      </c>
      <c r="L128" s="305">
        <v>100</v>
      </c>
      <c r="M128" s="306">
        <f t="shared" ref="M128:M130" si="133">(K128*N128)-L128</f>
        <v>1400</v>
      </c>
      <c r="N128" s="303">
        <v>25</v>
      </c>
      <c r="O128" s="304" t="s">
        <v>555</v>
      </c>
      <c r="P128" s="300">
        <v>44797</v>
      </c>
      <c r="Q128" s="1"/>
      <c r="R128" s="6" t="s">
        <v>829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88"/>
    </row>
    <row r="129" spans="1:38" s="389" customFormat="1" ht="12" customHeight="1">
      <c r="A129" s="457">
        <v>23</v>
      </c>
      <c r="B129" s="348">
        <v>44797</v>
      </c>
      <c r="C129" s="458"/>
      <c r="D129" s="459" t="s">
        <v>1068</v>
      </c>
      <c r="E129" s="457" t="s">
        <v>872</v>
      </c>
      <c r="F129" s="457">
        <v>25</v>
      </c>
      <c r="G129" s="457">
        <v>42</v>
      </c>
      <c r="H129" s="460">
        <v>26</v>
      </c>
      <c r="I129" s="461">
        <v>0.1</v>
      </c>
      <c r="J129" s="344" t="s">
        <v>1069</v>
      </c>
      <c r="K129" s="345">
        <f>F129-H129</f>
        <v>-1</v>
      </c>
      <c r="L129" s="346">
        <v>100</v>
      </c>
      <c r="M129" s="347">
        <f t="shared" si="133"/>
        <v>-250</v>
      </c>
      <c r="N129" s="345">
        <v>150</v>
      </c>
      <c r="O129" s="344" t="s">
        <v>676</v>
      </c>
      <c r="P129" s="348">
        <v>44797</v>
      </c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88"/>
    </row>
    <row r="130" spans="1:38" s="389" customFormat="1" ht="12" customHeight="1">
      <c r="A130" s="423">
        <v>24</v>
      </c>
      <c r="B130" s="478">
        <v>44798</v>
      </c>
      <c r="C130" s="424"/>
      <c r="D130" s="425" t="s">
        <v>1068</v>
      </c>
      <c r="E130" s="423" t="s">
        <v>872</v>
      </c>
      <c r="F130" s="423">
        <v>46.5</v>
      </c>
      <c r="G130" s="423">
        <v>80</v>
      </c>
      <c r="H130" s="426">
        <v>28</v>
      </c>
      <c r="I130" s="448">
        <v>0.1</v>
      </c>
      <c r="J130" s="304" t="s">
        <v>1130</v>
      </c>
      <c r="K130" s="303">
        <f>F130-H130</f>
        <v>18.5</v>
      </c>
      <c r="L130" s="305">
        <v>100</v>
      </c>
      <c r="M130" s="306">
        <f t="shared" si="133"/>
        <v>825</v>
      </c>
      <c r="N130" s="303">
        <v>50</v>
      </c>
      <c r="O130" s="304" t="s">
        <v>555</v>
      </c>
      <c r="P130" s="300">
        <v>44798</v>
      </c>
      <c r="Q130" s="1"/>
      <c r="R130" s="6" t="s">
        <v>556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88"/>
    </row>
    <row r="131" spans="1:38" s="389" customFormat="1" ht="12" customHeight="1">
      <c r="A131" s="423">
        <v>25</v>
      </c>
      <c r="B131" s="478">
        <v>44798</v>
      </c>
      <c r="C131" s="424"/>
      <c r="D131" s="425" t="s">
        <v>1068</v>
      </c>
      <c r="E131" s="423" t="s">
        <v>557</v>
      </c>
      <c r="F131" s="423">
        <v>20</v>
      </c>
      <c r="G131" s="423"/>
      <c r="H131" s="426">
        <v>33</v>
      </c>
      <c r="I131" s="448" t="s">
        <v>1122</v>
      </c>
      <c r="J131" s="304" t="s">
        <v>965</v>
      </c>
      <c r="K131" s="303">
        <f t="shared" ref="K131:K134" si="134">H131-F131</f>
        <v>13</v>
      </c>
      <c r="L131" s="305">
        <v>100</v>
      </c>
      <c r="M131" s="306">
        <f t="shared" ref="M131:M134" si="135">(K131*N131)-L131</f>
        <v>550</v>
      </c>
      <c r="N131" s="303">
        <v>50</v>
      </c>
      <c r="O131" s="304" t="s">
        <v>555</v>
      </c>
      <c r="P131" s="300">
        <v>44798</v>
      </c>
      <c r="Q131" s="1"/>
      <c r="R131" s="6" t="s">
        <v>556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88"/>
    </row>
    <row r="132" spans="1:38" s="389" customFormat="1" ht="12" customHeight="1">
      <c r="A132" s="423">
        <v>26</v>
      </c>
      <c r="B132" s="478">
        <v>44798</v>
      </c>
      <c r="C132" s="424"/>
      <c r="D132" s="425" t="s">
        <v>1123</v>
      </c>
      <c r="E132" s="423" t="s">
        <v>557</v>
      </c>
      <c r="F132" s="423">
        <v>85</v>
      </c>
      <c r="G132" s="423">
        <v>10</v>
      </c>
      <c r="H132" s="426">
        <v>145</v>
      </c>
      <c r="I132" s="448" t="s">
        <v>1124</v>
      </c>
      <c r="J132" s="304" t="s">
        <v>763</v>
      </c>
      <c r="K132" s="303">
        <f t="shared" si="134"/>
        <v>60</v>
      </c>
      <c r="L132" s="305">
        <v>100</v>
      </c>
      <c r="M132" s="306">
        <f t="shared" si="135"/>
        <v>1400</v>
      </c>
      <c r="N132" s="303">
        <v>25</v>
      </c>
      <c r="O132" s="304" t="s">
        <v>555</v>
      </c>
      <c r="P132" s="300">
        <v>44798</v>
      </c>
      <c r="Q132" s="1"/>
      <c r="R132" s="6" t="s">
        <v>829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88"/>
    </row>
    <row r="133" spans="1:38" s="389" customFormat="1" ht="12" customHeight="1">
      <c r="A133" s="423">
        <v>27</v>
      </c>
      <c r="B133" s="478">
        <v>44798</v>
      </c>
      <c r="C133" s="424"/>
      <c r="D133" s="425" t="s">
        <v>1125</v>
      </c>
      <c r="E133" s="423" t="s">
        <v>557</v>
      </c>
      <c r="F133" s="423">
        <v>76.5</v>
      </c>
      <c r="G133" s="423">
        <v>40</v>
      </c>
      <c r="H133" s="426">
        <v>96.5</v>
      </c>
      <c r="I133" s="448" t="s">
        <v>1126</v>
      </c>
      <c r="J133" s="304" t="s">
        <v>832</v>
      </c>
      <c r="K133" s="303">
        <f t="shared" si="134"/>
        <v>20</v>
      </c>
      <c r="L133" s="305">
        <v>100</v>
      </c>
      <c r="M133" s="306">
        <f t="shared" si="135"/>
        <v>900</v>
      </c>
      <c r="N133" s="303">
        <v>50</v>
      </c>
      <c r="O133" s="304" t="s">
        <v>555</v>
      </c>
      <c r="P133" s="300">
        <v>44798</v>
      </c>
      <c r="Q133" s="1"/>
      <c r="R133" s="6" t="s">
        <v>556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88"/>
    </row>
    <row r="134" spans="1:38" s="389" customFormat="1" ht="12" customHeight="1">
      <c r="A134" s="430">
        <v>28</v>
      </c>
      <c r="B134" s="479">
        <v>44798</v>
      </c>
      <c r="C134" s="431"/>
      <c r="D134" s="432" t="s">
        <v>1127</v>
      </c>
      <c r="E134" s="430" t="s">
        <v>557</v>
      </c>
      <c r="F134" s="430">
        <v>112.5</v>
      </c>
      <c r="G134" s="430">
        <v>80</v>
      </c>
      <c r="H134" s="433">
        <v>80</v>
      </c>
      <c r="I134" s="480" t="s">
        <v>1128</v>
      </c>
      <c r="J134" s="338" t="s">
        <v>1129</v>
      </c>
      <c r="K134" s="339">
        <f t="shared" si="134"/>
        <v>-32.5</v>
      </c>
      <c r="L134" s="340">
        <v>100</v>
      </c>
      <c r="M134" s="341">
        <f t="shared" si="135"/>
        <v>-1725</v>
      </c>
      <c r="N134" s="339">
        <v>50</v>
      </c>
      <c r="O134" s="338" t="s">
        <v>567</v>
      </c>
      <c r="P134" s="342">
        <v>44798</v>
      </c>
      <c r="Q134" s="1"/>
      <c r="R134" s="6" t="s">
        <v>829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88"/>
    </row>
    <row r="135" spans="1:38" s="389" customFormat="1" ht="12" customHeight="1">
      <c r="A135" s="470"/>
      <c r="B135" s="471"/>
      <c r="C135" s="472"/>
      <c r="D135" s="473"/>
      <c r="E135" s="470"/>
      <c r="F135" s="470"/>
      <c r="G135" s="470"/>
      <c r="H135" s="474"/>
      <c r="I135" s="475"/>
      <c r="J135" s="474"/>
      <c r="K135" s="474"/>
      <c r="L135" s="476"/>
      <c r="M135" s="477"/>
      <c r="N135" s="474"/>
      <c r="O135" s="474"/>
      <c r="P135" s="471"/>
      <c r="Q135" s="1"/>
      <c r="R135" s="6"/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88"/>
    </row>
    <row r="136" spans="1:38" ht="15" customHeight="1">
      <c r="A136" s="289"/>
      <c r="B136" s="343"/>
      <c r="C136" s="290"/>
      <c r="D136" s="291"/>
      <c r="E136" s="289"/>
      <c r="F136" s="289"/>
      <c r="G136" s="289"/>
      <c r="H136" s="292"/>
      <c r="I136" s="293"/>
      <c r="J136" s="255"/>
      <c r="K136" s="225"/>
      <c r="L136" s="244"/>
      <c r="M136" s="245"/>
      <c r="N136" s="225"/>
      <c r="O136" s="255"/>
      <c r="P136" s="221"/>
      <c r="Q136" s="1"/>
      <c r="R136" s="6"/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1"/>
    </row>
    <row r="137" spans="1:38" ht="12.75" customHeight="1">
      <c r="A137" s="142"/>
      <c r="B137" s="147"/>
      <c r="C137" s="147"/>
      <c r="D137" s="148"/>
      <c r="E137" s="142"/>
      <c r="F137" s="149"/>
      <c r="G137" s="142"/>
      <c r="H137" s="142"/>
      <c r="I137" s="142"/>
      <c r="J137" s="147"/>
      <c r="K137" s="150"/>
      <c r="L137" s="142"/>
      <c r="M137" s="142"/>
      <c r="N137" s="142"/>
      <c r="O137" s="151"/>
      <c r="P137" s="1"/>
      <c r="Q137" s="1"/>
      <c r="R137" s="6"/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</row>
    <row r="138" spans="1:38" ht="38.25" customHeight="1">
      <c r="A138" s="94" t="s">
        <v>579</v>
      </c>
      <c r="B138" s="152"/>
      <c r="C138" s="152"/>
      <c r="D138" s="153"/>
      <c r="E138" s="127"/>
      <c r="F138" s="6"/>
      <c r="G138" s="6"/>
      <c r="H138" s="128"/>
      <c r="I138" s="154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</row>
    <row r="139" spans="1:38" s="220" customFormat="1" ht="14.25" customHeight="1">
      <c r="A139" s="95" t="s">
        <v>16</v>
      </c>
      <c r="B139" s="96" t="s">
        <v>532</v>
      </c>
      <c r="C139" s="96"/>
      <c r="D139" s="97" t="s">
        <v>543</v>
      </c>
      <c r="E139" s="96" t="s">
        <v>544</v>
      </c>
      <c r="F139" s="96" t="s">
        <v>545</v>
      </c>
      <c r="G139" s="96" t="s">
        <v>546</v>
      </c>
      <c r="H139" s="96" t="s">
        <v>547</v>
      </c>
      <c r="I139" s="96" t="s">
        <v>548</v>
      </c>
      <c r="J139" s="95" t="s">
        <v>549</v>
      </c>
      <c r="K139" s="131" t="s">
        <v>566</v>
      </c>
      <c r="L139" s="132" t="s">
        <v>551</v>
      </c>
      <c r="M139" s="98" t="s">
        <v>552</v>
      </c>
      <c r="N139" s="96" t="s">
        <v>553</v>
      </c>
      <c r="O139" s="97" t="s">
        <v>554</v>
      </c>
      <c r="P139" s="96" t="s">
        <v>785</v>
      </c>
      <c r="Q139" s="219"/>
      <c r="R139" s="6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</row>
    <row r="140" spans="1:38" s="220" customFormat="1" ht="12.75" customHeight="1">
      <c r="A140" s="343"/>
      <c r="B140" s="343"/>
      <c r="C140" s="343"/>
      <c r="D140" s="343"/>
      <c r="E140" s="360"/>
      <c r="F140" s="360"/>
      <c r="G140" s="360"/>
      <c r="H140" s="360"/>
      <c r="I140" s="360"/>
      <c r="J140" s="255"/>
      <c r="K140" s="225"/>
      <c r="L140" s="244"/>
      <c r="M140" s="245"/>
      <c r="N140" s="225"/>
      <c r="O140" s="255"/>
      <c r="P140" s="221"/>
      <c r="Q140" s="219"/>
      <c r="R140" s="1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</row>
    <row r="141" spans="1:38" ht="14.25" customHeight="1">
      <c r="A141" s="360"/>
      <c r="B141" s="358"/>
      <c r="C141" s="359"/>
      <c r="D141" s="359"/>
      <c r="E141" s="360"/>
      <c r="F141" s="360"/>
      <c r="G141" s="360"/>
      <c r="H141" s="360"/>
      <c r="I141" s="360"/>
      <c r="J141" s="255"/>
      <c r="K141" s="225"/>
      <c r="L141" s="244"/>
      <c r="M141" s="245"/>
      <c r="N141" s="225"/>
      <c r="O141" s="255"/>
      <c r="P141" s="221"/>
      <c r="R141" s="219"/>
      <c r="S141" s="41"/>
      <c r="T141" s="1"/>
      <c r="U141" s="1"/>
      <c r="V141" s="1"/>
      <c r="W141" s="1"/>
      <c r="X141" s="1"/>
      <c r="Y141" s="1"/>
      <c r="Z141" s="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</row>
    <row r="142" spans="1:38" ht="12.75" customHeight="1">
      <c r="A142" s="360"/>
      <c r="B142" s="358"/>
      <c r="C142" s="359"/>
      <c r="D142" s="359"/>
      <c r="E142" s="360"/>
      <c r="F142" s="360"/>
      <c r="G142" s="360"/>
      <c r="H142" s="360"/>
      <c r="I142" s="360"/>
      <c r="J142" s="255"/>
      <c r="K142" s="225"/>
      <c r="L142" s="244"/>
      <c r="M142" s="245"/>
      <c r="N142" s="225"/>
      <c r="O142" s="255"/>
      <c r="P142" s="221"/>
      <c r="R142" s="6"/>
      <c r="S142" s="1"/>
      <c r="T142" s="1"/>
      <c r="U142" s="1"/>
      <c r="V142" s="1"/>
      <c r="W142" s="1"/>
      <c r="X142" s="1"/>
      <c r="Y142" s="1"/>
    </row>
    <row r="143" spans="1:38" ht="12.75" customHeight="1">
      <c r="A143" s="111" t="s">
        <v>559</v>
      </c>
      <c r="B143" s="111"/>
      <c r="C143" s="111"/>
      <c r="D143" s="111"/>
      <c r="E143" s="41"/>
      <c r="F143" s="119" t="s">
        <v>561</v>
      </c>
      <c r="G143" s="56"/>
      <c r="H143" s="56"/>
      <c r="I143" s="56"/>
      <c r="J143" s="6"/>
      <c r="K143" s="136"/>
      <c r="L143" s="137"/>
      <c r="M143" s="6"/>
      <c r="N143" s="101"/>
      <c r="O143" s="155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18" t="s">
        <v>560</v>
      </c>
      <c r="B144" s="111"/>
      <c r="C144" s="111"/>
      <c r="D144" s="111"/>
      <c r="E144" s="6"/>
      <c r="F144" s="119" t="s">
        <v>563</v>
      </c>
      <c r="G144" s="6"/>
      <c r="H144" s="6" t="s">
        <v>781</v>
      </c>
      <c r="I144" s="6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18"/>
      <c r="B145" s="111"/>
      <c r="C145" s="111"/>
      <c r="D145" s="111"/>
      <c r="E145" s="6"/>
      <c r="F145" s="119"/>
      <c r="G145" s="6"/>
      <c r="H145" s="6"/>
      <c r="I145" s="6"/>
      <c r="J145" s="1"/>
      <c r="K145" s="6"/>
      <c r="L145" s="6"/>
      <c r="M145" s="6"/>
      <c r="N145" s="1"/>
      <c r="O145" s="1"/>
      <c r="Q145" s="1"/>
      <c r="R145" s="5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18"/>
      <c r="B146" s="111"/>
      <c r="C146" s="111"/>
      <c r="D146" s="111"/>
      <c r="E146" s="6"/>
      <c r="F146" s="119"/>
      <c r="G146" s="56"/>
      <c r="H146" s="41"/>
      <c r="I146" s="56"/>
      <c r="J146" s="6"/>
      <c r="K146" s="136"/>
      <c r="L146" s="137"/>
      <c r="M146" s="6"/>
      <c r="N146" s="101"/>
      <c r="O146" s="138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56"/>
      <c r="B147" s="100"/>
      <c r="C147" s="100"/>
      <c r="D147" s="41"/>
      <c r="E147" s="56"/>
      <c r="F147" s="56"/>
      <c r="G147" s="56"/>
      <c r="H147" s="41"/>
      <c r="I147" s="56"/>
      <c r="J147" s="6"/>
      <c r="K147" s="136"/>
      <c r="L147" s="137"/>
      <c r="M147" s="6"/>
      <c r="N147" s="101"/>
      <c r="O147" s="138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41"/>
      <c r="B148" s="156" t="s">
        <v>580</v>
      </c>
      <c r="C148" s="156"/>
      <c r="D148" s="156"/>
      <c r="E148" s="156"/>
      <c r="F148" s="6"/>
      <c r="G148" s="6"/>
      <c r="H148" s="129"/>
      <c r="I148" s="6"/>
      <c r="J148" s="129"/>
      <c r="K148" s="130"/>
      <c r="L148" s="6"/>
      <c r="M148" s="6"/>
      <c r="N148" s="1"/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95" t="s">
        <v>16</v>
      </c>
      <c r="B149" s="96" t="s">
        <v>532</v>
      </c>
      <c r="C149" s="96"/>
      <c r="D149" s="97" t="s">
        <v>543</v>
      </c>
      <c r="E149" s="96" t="s">
        <v>544</v>
      </c>
      <c r="F149" s="96" t="s">
        <v>545</v>
      </c>
      <c r="G149" s="96" t="s">
        <v>581</v>
      </c>
      <c r="H149" s="96" t="s">
        <v>582</v>
      </c>
      <c r="I149" s="96" t="s">
        <v>548</v>
      </c>
      <c r="J149" s="157" t="s">
        <v>549</v>
      </c>
      <c r="K149" s="96" t="s">
        <v>550</v>
      </c>
      <c r="L149" s="96" t="s">
        <v>583</v>
      </c>
      <c r="M149" s="96" t="s">
        <v>553</v>
      </c>
      <c r="N149" s="97" t="s">
        <v>554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1</v>
      </c>
      <c r="B150" s="159">
        <v>41579</v>
      </c>
      <c r="C150" s="159"/>
      <c r="D150" s="160" t="s">
        <v>584</v>
      </c>
      <c r="E150" s="161" t="s">
        <v>585</v>
      </c>
      <c r="F150" s="162">
        <v>82</v>
      </c>
      <c r="G150" s="161" t="s">
        <v>586</v>
      </c>
      <c r="H150" s="161">
        <v>100</v>
      </c>
      <c r="I150" s="163">
        <v>100</v>
      </c>
      <c r="J150" s="164" t="s">
        <v>587</v>
      </c>
      <c r="K150" s="165">
        <f t="shared" ref="K150:K202" si="136">H150-F150</f>
        <v>18</v>
      </c>
      <c r="L150" s="166">
        <f t="shared" ref="L150:L202" si="137">K150/F150</f>
        <v>0.21951219512195122</v>
      </c>
      <c r="M150" s="161" t="s">
        <v>555</v>
      </c>
      <c r="N150" s="167">
        <v>42657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2</v>
      </c>
      <c r="B151" s="159">
        <v>41794</v>
      </c>
      <c r="C151" s="159"/>
      <c r="D151" s="160" t="s">
        <v>588</v>
      </c>
      <c r="E151" s="161" t="s">
        <v>557</v>
      </c>
      <c r="F151" s="162">
        <v>257</v>
      </c>
      <c r="G151" s="161" t="s">
        <v>586</v>
      </c>
      <c r="H151" s="161">
        <v>300</v>
      </c>
      <c r="I151" s="163">
        <v>300</v>
      </c>
      <c r="J151" s="164" t="s">
        <v>587</v>
      </c>
      <c r="K151" s="165">
        <f t="shared" si="136"/>
        <v>43</v>
      </c>
      <c r="L151" s="166">
        <f t="shared" si="137"/>
        <v>0.16731517509727625</v>
      </c>
      <c r="M151" s="161" t="s">
        <v>555</v>
      </c>
      <c r="N151" s="167">
        <v>41822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3</v>
      </c>
      <c r="B152" s="159">
        <v>41828</v>
      </c>
      <c r="C152" s="159"/>
      <c r="D152" s="160" t="s">
        <v>589</v>
      </c>
      <c r="E152" s="161" t="s">
        <v>557</v>
      </c>
      <c r="F152" s="162">
        <v>393</v>
      </c>
      <c r="G152" s="161" t="s">
        <v>586</v>
      </c>
      <c r="H152" s="161">
        <v>468</v>
      </c>
      <c r="I152" s="163">
        <v>468</v>
      </c>
      <c r="J152" s="164" t="s">
        <v>587</v>
      </c>
      <c r="K152" s="165">
        <f t="shared" si="136"/>
        <v>75</v>
      </c>
      <c r="L152" s="166">
        <f t="shared" si="137"/>
        <v>0.19083969465648856</v>
      </c>
      <c r="M152" s="161" t="s">
        <v>555</v>
      </c>
      <c r="N152" s="167">
        <v>41863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4</v>
      </c>
      <c r="B153" s="159">
        <v>41857</v>
      </c>
      <c r="C153" s="159"/>
      <c r="D153" s="160" t="s">
        <v>590</v>
      </c>
      <c r="E153" s="161" t="s">
        <v>557</v>
      </c>
      <c r="F153" s="162">
        <v>205</v>
      </c>
      <c r="G153" s="161" t="s">
        <v>586</v>
      </c>
      <c r="H153" s="161">
        <v>275</v>
      </c>
      <c r="I153" s="163">
        <v>250</v>
      </c>
      <c r="J153" s="164" t="s">
        <v>587</v>
      </c>
      <c r="K153" s="165">
        <f t="shared" si="136"/>
        <v>70</v>
      </c>
      <c r="L153" s="166">
        <f t="shared" si="137"/>
        <v>0.34146341463414637</v>
      </c>
      <c r="M153" s="161" t="s">
        <v>555</v>
      </c>
      <c r="N153" s="167">
        <v>41962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5</v>
      </c>
      <c r="B154" s="159">
        <v>41886</v>
      </c>
      <c r="C154" s="159"/>
      <c r="D154" s="160" t="s">
        <v>591</v>
      </c>
      <c r="E154" s="161" t="s">
        <v>557</v>
      </c>
      <c r="F154" s="162">
        <v>162</v>
      </c>
      <c r="G154" s="161" t="s">
        <v>586</v>
      </c>
      <c r="H154" s="161">
        <v>190</v>
      </c>
      <c r="I154" s="163">
        <v>190</v>
      </c>
      <c r="J154" s="164" t="s">
        <v>587</v>
      </c>
      <c r="K154" s="165">
        <f t="shared" si="136"/>
        <v>28</v>
      </c>
      <c r="L154" s="166">
        <f t="shared" si="137"/>
        <v>0.1728395061728395</v>
      </c>
      <c r="M154" s="161" t="s">
        <v>555</v>
      </c>
      <c r="N154" s="167">
        <v>42006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6</v>
      </c>
      <c r="B155" s="159">
        <v>41886</v>
      </c>
      <c r="C155" s="159"/>
      <c r="D155" s="160" t="s">
        <v>592</v>
      </c>
      <c r="E155" s="161" t="s">
        <v>557</v>
      </c>
      <c r="F155" s="162">
        <v>75</v>
      </c>
      <c r="G155" s="161" t="s">
        <v>586</v>
      </c>
      <c r="H155" s="161">
        <v>91.5</v>
      </c>
      <c r="I155" s="163" t="s">
        <v>593</v>
      </c>
      <c r="J155" s="164" t="s">
        <v>594</v>
      </c>
      <c r="K155" s="165">
        <f t="shared" si="136"/>
        <v>16.5</v>
      </c>
      <c r="L155" s="166">
        <f t="shared" si="137"/>
        <v>0.22</v>
      </c>
      <c r="M155" s="161" t="s">
        <v>555</v>
      </c>
      <c r="N155" s="167">
        <v>41954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7</v>
      </c>
      <c r="B156" s="159">
        <v>41913</v>
      </c>
      <c r="C156" s="159"/>
      <c r="D156" s="160" t="s">
        <v>595</v>
      </c>
      <c r="E156" s="161" t="s">
        <v>557</v>
      </c>
      <c r="F156" s="162">
        <v>850</v>
      </c>
      <c r="G156" s="161" t="s">
        <v>586</v>
      </c>
      <c r="H156" s="161">
        <v>982.5</v>
      </c>
      <c r="I156" s="163">
        <v>1050</v>
      </c>
      <c r="J156" s="164" t="s">
        <v>596</v>
      </c>
      <c r="K156" s="165">
        <f t="shared" si="136"/>
        <v>132.5</v>
      </c>
      <c r="L156" s="166">
        <f t="shared" si="137"/>
        <v>0.15588235294117647</v>
      </c>
      <c r="M156" s="161" t="s">
        <v>555</v>
      </c>
      <c r="N156" s="167">
        <v>42039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8</v>
      </c>
      <c r="B157" s="159">
        <v>41913</v>
      </c>
      <c r="C157" s="159"/>
      <c r="D157" s="160" t="s">
        <v>597</v>
      </c>
      <c r="E157" s="161" t="s">
        <v>557</v>
      </c>
      <c r="F157" s="162">
        <v>475</v>
      </c>
      <c r="G157" s="161" t="s">
        <v>586</v>
      </c>
      <c r="H157" s="161">
        <v>515</v>
      </c>
      <c r="I157" s="163">
        <v>600</v>
      </c>
      <c r="J157" s="164" t="s">
        <v>598</v>
      </c>
      <c r="K157" s="165">
        <f t="shared" si="136"/>
        <v>40</v>
      </c>
      <c r="L157" s="166">
        <f t="shared" si="137"/>
        <v>8.4210526315789472E-2</v>
      </c>
      <c r="M157" s="161" t="s">
        <v>555</v>
      </c>
      <c r="N157" s="167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9</v>
      </c>
      <c r="B158" s="159">
        <v>41913</v>
      </c>
      <c r="C158" s="159"/>
      <c r="D158" s="160" t="s">
        <v>599</v>
      </c>
      <c r="E158" s="161" t="s">
        <v>557</v>
      </c>
      <c r="F158" s="162">
        <v>86</v>
      </c>
      <c r="G158" s="161" t="s">
        <v>586</v>
      </c>
      <c r="H158" s="161">
        <v>99</v>
      </c>
      <c r="I158" s="163">
        <v>140</v>
      </c>
      <c r="J158" s="164" t="s">
        <v>600</v>
      </c>
      <c r="K158" s="165">
        <f t="shared" si="136"/>
        <v>13</v>
      </c>
      <c r="L158" s="166">
        <f t="shared" si="137"/>
        <v>0.15116279069767441</v>
      </c>
      <c r="M158" s="161" t="s">
        <v>555</v>
      </c>
      <c r="N158" s="167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10</v>
      </c>
      <c r="B159" s="159">
        <v>41926</v>
      </c>
      <c r="C159" s="159"/>
      <c r="D159" s="160" t="s">
        <v>601</v>
      </c>
      <c r="E159" s="161" t="s">
        <v>557</v>
      </c>
      <c r="F159" s="162">
        <v>496.6</v>
      </c>
      <c r="G159" s="161" t="s">
        <v>586</v>
      </c>
      <c r="H159" s="161">
        <v>621</v>
      </c>
      <c r="I159" s="163">
        <v>580</v>
      </c>
      <c r="J159" s="164" t="s">
        <v>587</v>
      </c>
      <c r="K159" s="165">
        <f t="shared" si="136"/>
        <v>124.39999999999998</v>
      </c>
      <c r="L159" s="166">
        <f t="shared" si="137"/>
        <v>0.25050342327829234</v>
      </c>
      <c r="M159" s="161" t="s">
        <v>555</v>
      </c>
      <c r="N159" s="167">
        <v>42605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11</v>
      </c>
      <c r="B160" s="159">
        <v>41926</v>
      </c>
      <c r="C160" s="159"/>
      <c r="D160" s="160" t="s">
        <v>602</v>
      </c>
      <c r="E160" s="161" t="s">
        <v>557</v>
      </c>
      <c r="F160" s="162">
        <v>2481.9</v>
      </c>
      <c r="G160" s="161" t="s">
        <v>586</v>
      </c>
      <c r="H160" s="161">
        <v>2840</v>
      </c>
      <c r="I160" s="163">
        <v>2870</v>
      </c>
      <c r="J160" s="164" t="s">
        <v>603</v>
      </c>
      <c r="K160" s="165">
        <f t="shared" si="136"/>
        <v>358.09999999999991</v>
      </c>
      <c r="L160" s="166">
        <f t="shared" si="137"/>
        <v>0.14428462065353154</v>
      </c>
      <c r="M160" s="161" t="s">
        <v>555</v>
      </c>
      <c r="N160" s="167">
        <v>42017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12</v>
      </c>
      <c r="B161" s="159">
        <v>41928</v>
      </c>
      <c r="C161" s="159"/>
      <c r="D161" s="160" t="s">
        <v>604</v>
      </c>
      <c r="E161" s="161" t="s">
        <v>557</v>
      </c>
      <c r="F161" s="162">
        <v>84.5</v>
      </c>
      <c r="G161" s="161" t="s">
        <v>586</v>
      </c>
      <c r="H161" s="161">
        <v>93</v>
      </c>
      <c r="I161" s="163">
        <v>110</v>
      </c>
      <c r="J161" s="164" t="s">
        <v>605</v>
      </c>
      <c r="K161" s="165">
        <f t="shared" si="136"/>
        <v>8.5</v>
      </c>
      <c r="L161" s="166">
        <f t="shared" si="137"/>
        <v>0.10059171597633136</v>
      </c>
      <c r="M161" s="161" t="s">
        <v>555</v>
      </c>
      <c r="N161" s="167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13</v>
      </c>
      <c r="B162" s="159">
        <v>41928</v>
      </c>
      <c r="C162" s="159"/>
      <c r="D162" s="160" t="s">
        <v>606</v>
      </c>
      <c r="E162" s="161" t="s">
        <v>557</v>
      </c>
      <c r="F162" s="162">
        <v>401</v>
      </c>
      <c r="G162" s="161" t="s">
        <v>586</v>
      </c>
      <c r="H162" s="161">
        <v>428</v>
      </c>
      <c r="I162" s="163">
        <v>450</v>
      </c>
      <c r="J162" s="164" t="s">
        <v>607</v>
      </c>
      <c r="K162" s="165">
        <f t="shared" si="136"/>
        <v>27</v>
      </c>
      <c r="L162" s="166">
        <f t="shared" si="137"/>
        <v>6.7331670822942641E-2</v>
      </c>
      <c r="M162" s="161" t="s">
        <v>555</v>
      </c>
      <c r="N162" s="167">
        <v>42020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14</v>
      </c>
      <c r="B163" s="159">
        <v>41928</v>
      </c>
      <c r="C163" s="159"/>
      <c r="D163" s="160" t="s">
        <v>608</v>
      </c>
      <c r="E163" s="161" t="s">
        <v>557</v>
      </c>
      <c r="F163" s="162">
        <v>101</v>
      </c>
      <c r="G163" s="161" t="s">
        <v>586</v>
      </c>
      <c r="H163" s="161">
        <v>112</v>
      </c>
      <c r="I163" s="163">
        <v>120</v>
      </c>
      <c r="J163" s="164" t="s">
        <v>609</v>
      </c>
      <c r="K163" s="165">
        <f t="shared" si="136"/>
        <v>11</v>
      </c>
      <c r="L163" s="166">
        <f t="shared" si="137"/>
        <v>0.10891089108910891</v>
      </c>
      <c r="M163" s="161" t="s">
        <v>555</v>
      </c>
      <c r="N163" s="167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15</v>
      </c>
      <c r="B164" s="159">
        <v>41954</v>
      </c>
      <c r="C164" s="159"/>
      <c r="D164" s="160" t="s">
        <v>610</v>
      </c>
      <c r="E164" s="161" t="s">
        <v>557</v>
      </c>
      <c r="F164" s="162">
        <v>59</v>
      </c>
      <c r="G164" s="161" t="s">
        <v>586</v>
      </c>
      <c r="H164" s="161">
        <v>76</v>
      </c>
      <c r="I164" s="163">
        <v>76</v>
      </c>
      <c r="J164" s="164" t="s">
        <v>587</v>
      </c>
      <c r="K164" s="165">
        <f t="shared" si="136"/>
        <v>17</v>
      </c>
      <c r="L164" s="166">
        <f t="shared" si="137"/>
        <v>0.28813559322033899</v>
      </c>
      <c r="M164" s="161" t="s">
        <v>555</v>
      </c>
      <c r="N164" s="167">
        <v>43032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16</v>
      </c>
      <c r="B165" s="159">
        <v>41954</v>
      </c>
      <c r="C165" s="159"/>
      <c r="D165" s="160" t="s">
        <v>599</v>
      </c>
      <c r="E165" s="161" t="s">
        <v>557</v>
      </c>
      <c r="F165" s="162">
        <v>99</v>
      </c>
      <c r="G165" s="161" t="s">
        <v>586</v>
      </c>
      <c r="H165" s="161">
        <v>120</v>
      </c>
      <c r="I165" s="163">
        <v>120</v>
      </c>
      <c r="J165" s="164" t="s">
        <v>568</v>
      </c>
      <c r="K165" s="165">
        <f t="shared" si="136"/>
        <v>21</v>
      </c>
      <c r="L165" s="166">
        <f t="shared" si="137"/>
        <v>0.21212121212121213</v>
      </c>
      <c r="M165" s="161" t="s">
        <v>555</v>
      </c>
      <c r="N165" s="167">
        <v>41960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17</v>
      </c>
      <c r="B166" s="159">
        <v>41956</v>
      </c>
      <c r="C166" s="159"/>
      <c r="D166" s="160" t="s">
        <v>611</v>
      </c>
      <c r="E166" s="161" t="s">
        <v>557</v>
      </c>
      <c r="F166" s="162">
        <v>22</v>
      </c>
      <c r="G166" s="161" t="s">
        <v>586</v>
      </c>
      <c r="H166" s="161">
        <v>33.549999999999997</v>
      </c>
      <c r="I166" s="163">
        <v>32</v>
      </c>
      <c r="J166" s="164" t="s">
        <v>612</v>
      </c>
      <c r="K166" s="165">
        <f t="shared" si="136"/>
        <v>11.549999999999997</v>
      </c>
      <c r="L166" s="166">
        <f t="shared" si="137"/>
        <v>0.52499999999999991</v>
      </c>
      <c r="M166" s="161" t="s">
        <v>555</v>
      </c>
      <c r="N166" s="167">
        <v>42188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18</v>
      </c>
      <c r="B167" s="159">
        <v>41976</v>
      </c>
      <c r="C167" s="159"/>
      <c r="D167" s="160" t="s">
        <v>613</v>
      </c>
      <c r="E167" s="161" t="s">
        <v>557</v>
      </c>
      <c r="F167" s="162">
        <v>440</v>
      </c>
      <c r="G167" s="161" t="s">
        <v>586</v>
      </c>
      <c r="H167" s="161">
        <v>520</v>
      </c>
      <c r="I167" s="163">
        <v>520</v>
      </c>
      <c r="J167" s="164" t="s">
        <v>614</v>
      </c>
      <c r="K167" s="165">
        <f t="shared" si="136"/>
        <v>80</v>
      </c>
      <c r="L167" s="166">
        <f t="shared" si="137"/>
        <v>0.18181818181818182</v>
      </c>
      <c r="M167" s="161" t="s">
        <v>555</v>
      </c>
      <c r="N167" s="167">
        <v>42208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19</v>
      </c>
      <c r="B168" s="159">
        <v>41976</v>
      </c>
      <c r="C168" s="159"/>
      <c r="D168" s="160" t="s">
        <v>615</v>
      </c>
      <c r="E168" s="161" t="s">
        <v>557</v>
      </c>
      <c r="F168" s="162">
        <v>360</v>
      </c>
      <c r="G168" s="161" t="s">
        <v>586</v>
      </c>
      <c r="H168" s="161">
        <v>427</v>
      </c>
      <c r="I168" s="163">
        <v>425</v>
      </c>
      <c r="J168" s="164" t="s">
        <v>616</v>
      </c>
      <c r="K168" s="165">
        <f t="shared" si="136"/>
        <v>67</v>
      </c>
      <c r="L168" s="166">
        <f t="shared" si="137"/>
        <v>0.18611111111111112</v>
      </c>
      <c r="M168" s="161" t="s">
        <v>555</v>
      </c>
      <c r="N168" s="167">
        <v>42058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20</v>
      </c>
      <c r="B169" s="159">
        <v>42012</v>
      </c>
      <c r="C169" s="159"/>
      <c r="D169" s="160" t="s">
        <v>617</v>
      </c>
      <c r="E169" s="161" t="s">
        <v>557</v>
      </c>
      <c r="F169" s="162">
        <v>360</v>
      </c>
      <c r="G169" s="161" t="s">
        <v>586</v>
      </c>
      <c r="H169" s="161">
        <v>455</v>
      </c>
      <c r="I169" s="163">
        <v>420</v>
      </c>
      <c r="J169" s="164" t="s">
        <v>618</v>
      </c>
      <c r="K169" s="165">
        <f t="shared" si="136"/>
        <v>95</v>
      </c>
      <c r="L169" s="166">
        <f t="shared" si="137"/>
        <v>0.2638888888888889</v>
      </c>
      <c r="M169" s="161" t="s">
        <v>555</v>
      </c>
      <c r="N169" s="167">
        <v>42024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21</v>
      </c>
      <c r="B170" s="159">
        <v>42012</v>
      </c>
      <c r="C170" s="159"/>
      <c r="D170" s="160" t="s">
        <v>619</v>
      </c>
      <c r="E170" s="161" t="s">
        <v>557</v>
      </c>
      <c r="F170" s="162">
        <v>130</v>
      </c>
      <c r="G170" s="161"/>
      <c r="H170" s="161">
        <v>175.5</v>
      </c>
      <c r="I170" s="163">
        <v>165</v>
      </c>
      <c r="J170" s="164" t="s">
        <v>620</v>
      </c>
      <c r="K170" s="165">
        <f t="shared" si="136"/>
        <v>45.5</v>
      </c>
      <c r="L170" s="166">
        <f t="shared" si="137"/>
        <v>0.35</v>
      </c>
      <c r="M170" s="161" t="s">
        <v>555</v>
      </c>
      <c r="N170" s="167">
        <v>43088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22</v>
      </c>
      <c r="B171" s="159">
        <v>42040</v>
      </c>
      <c r="C171" s="159"/>
      <c r="D171" s="160" t="s">
        <v>371</v>
      </c>
      <c r="E171" s="161" t="s">
        <v>585</v>
      </c>
      <c r="F171" s="162">
        <v>98</v>
      </c>
      <c r="G171" s="161"/>
      <c r="H171" s="161">
        <v>120</v>
      </c>
      <c r="I171" s="163">
        <v>120</v>
      </c>
      <c r="J171" s="164" t="s">
        <v>587</v>
      </c>
      <c r="K171" s="165">
        <f t="shared" si="136"/>
        <v>22</v>
      </c>
      <c r="L171" s="166">
        <f t="shared" si="137"/>
        <v>0.22448979591836735</v>
      </c>
      <c r="M171" s="161" t="s">
        <v>555</v>
      </c>
      <c r="N171" s="167">
        <v>42753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23</v>
      </c>
      <c r="B172" s="159">
        <v>42040</v>
      </c>
      <c r="C172" s="159"/>
      <c r="D172" s="160" t="s">
        <v>621</v>
      </c>
      <c r="E172" s="161" t="s">
        <v>585</v>
      </c>
      <c r="F172" s="162">
        <v>196</v>
      </c>
      <c r="G172" s="161"/>
      <c r="H172" s="161">
        <v>262</v>
      </c>
      <c r="I172" s="163">
        <v>255</v>
      </c>
      <c r="J172" s="164" t="s">
        <v>587</v>
      </c>
      <c r="K172" s="165">
        <f t="shared" si="136"/>
        <v>66</v>
      </c>
      <c r="L172" s="166">
        <f t="shared" si="137"/>
        <v>0.33673469387755101</v>
      </c>
      <c r="M172" s="161" t="s">
        <v>555</v>
      </c>
      <c r="N172" s="167">
        <v>42599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8">
        <v>24</v>
      </c>
      <c r="B173" s="169">
        <v>42067</v>
      </c>
      <c r="C173" s="169"/>
      <c r="D173" s="170" t="s">
        <v>370</v>
      </c>
      <c r="E173" s="171" t="s">
        <v>585</v>
      </c>
      <c r="F173" s="172">
        <v>235</v>
      </c>
      <c r="G173" s="172"/>
      <c r="H173" s="173">
        <v>77</v>
      </c>
      <c r="I173" s="173" t="s">
        <v>622</v>
      </c>
      <c r="J173" s="174" t="s">
        <v>623</v>
      </c>
      <c r="K173" s="175">
        <f t="shared" si="136"/>
        <v>-158</v>
      </c>
      <c r="L173" s="176">
        <f t="shared" si="137"/>
        <v>-0.67234042553191486</v>
      </c>
      <c r="M173" s="172" t="s">
        <v>567</v>
      </c>
      <c r="N173" s="169">
        <v>43522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25</v>
      </c>
      <c r="B174" s="159">
        <v>42067</v>
      </c>
      <c r="C174" s="159"/>
      <c r="D174" s="160" t="s">
        <v>624</v>
      </c>
      <c r="E174" s="161" t="s">
        <v>585</v>
      </c>
      <c r="F174" s="162">
        <v>185</v>
      </c>
      <c r="G174" s="161"/>
      <c r="H174" s="161">
        <v>224</v>
      </c>
      <c r="I174" s="163" t="s">
        <v>625</v>
      </c>
      <c r="J174" s="164" t="s">
        <v>587</v>
      </c>
      <c r="K174" s="165">
        <f t="shared" si="136"/>
        <v>39</v>
      </c>
      <c r="L174" s="166">
        <f t="shared" si="137"/>
        <v>0.21081081081081082</v>
      </c>
      <c r="M174" s="161" t="s">
        <v>555</v>
      </c>
      <c r="N174" s="167">
        <v>42647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8">
        <v>26</v>
      </c>
      <c r="B175" s="169">
        <v>42090</v>
      </c>
      <c r="C175" s="169"/>
      <c r="D175" s="177" t="s">
        <v>626</v>
      </c>
      <c r="E175" s="172" t="s">
        <v>585</v>
      </c>
      <c r="F175" s="172">
        <v>49.5</v>
      </c>
      <c r="G175" s="173"/>
      <c r="H175" s="173">
        <v>15.85</v>
      </c>
      <c r="I175" s="173">
        <v>67</v>
      </c>
      <c r="J175" s="174" t="s">
        <v>627</v>
      </c>
      <c r="K175" s="173">
        <f t="shared" si="136"/>
        <v>-33.65</v>
      </c>
      <c r="L175" s="178">
        <f t="shared" si="137"/>
        <v>-0.67979797979797973</v>
      </c>
      <c r="M175" s="172" t="s">
        <v>567</v>
      </c>
      <c r="N175" s="179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27</v>
      </c>
      <c r="B176" s="159">
        <v>42093</v>
      </c>
      <c r="C176" s="159"/>
      <c r="D176" s="160" t="s">
        <v>628</v>
      </c>
      <c r="E176" s="161" t="s">
        <v>585</v>
      </c>
      <c r="F176" s="162">
        <v>183.5</v>
      </c>
      <c r="G176" s="161"/>
      <c r="H176" s="161">
        <v>219</v>
      </c>
      <c r="I176" s="163">
        <v>218</v>
      </c>
      <c r="J176" s="164" t="s">
        <v>629</v>
      </c>
      <c r="K176" s="165">
        <f t="shared" si="136"/>
        <v>35.5</v>
      </c>
      <c r="L176" s="166">
        <f t="shared" si="137"/>
        <v>0.19346049046321526</v>
      </c>
      <c r="M176" s="161" t="s">
        <v>555</v>
      </c>
      <c r="N176" s="167">
        <v>42103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28</v>
      </c>
      <c r="B177" s="159">
        <v>42114</v>
      </c>
      <c r="C177" s="159"/>
      <c r="D177" s="160" t="s">
        <v>630</v>
      </c>
      <c r="E177" s="161" t="s">
        <v>585</v>
      </c>
      <c r="F177" s="162">
        <f>(227+237)/2</f>
        <v>232</v>
      </c>
      <c r="G177" s="161"/>
      <c r="H177" s="161">
        <v>298</v>
      </c>
      <c r="I177" s="163">
        <v>298</v>
      </c>
      <c r="J177" s="164" t="s">
        <v>587</v>
      </c>
      <c r="K177" s="165">
        <f t="shared" si="136"/>
        <v>66</v>
      </c>
      <c r="L177" s="166">
        <f t="shared" si="137"/>
        <v>0.28448275862068967</v>
      </c>
      <c r="M177" s="161" t="s">
        <v>555</v>
      </c>
      <c r="N177" s="167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29</v>
      </c>
      <c r="B178" s="159">
        <v>42128</v>
      </c>
      <c r="C178" s="159"/>
      <c r="D178" s="160" t="s">
        <v>631</v>
      </c>
      <c r="E178" s="161" t="s">
        <v>557</v>
      </c>
      <c r="F178" s="162">
        <v>385</v>
      </c>
      <c r="G178" s="161"/>
      <c r="H178" s="161">
        <f>212.5+331</f>
        <v>543.5</v>
      </c>
      <c r="I178" s="163">
        <v>510</v>
      </c>
      <c r="J178" s="164" t="s">
        <v>632</v>
      </c>
      <c r="K178" s="165">
        <f t="shared" si="136"/>
        <v>158.5</v>
      </c>
      <c r="L178" s="166">
        <f t="shared" si="137"/>
        <v>0.41168831168831171</v>
      </c>
      <c r="M178" s="161" t="s">
        <v>555</v>
      </c>
      <c r="N178" s="167">
        <v>42235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30</v>
      </c>
      <c r="B179" s="159">
        <v>42128</v>
      </c>
      <c r="C179" s="159"/>
      <c r="D179" s="160" t="s">
        <v>633</v>
      </c>
      <c r="E179" s="161" t="s">
        <v>557</v>
      </c>
      <c r="F179" s="162">
        <v>115.5</v>
      </c>
      <c r="G179" s="161"/>
      <c r="H179" s="161">
        <v>146</v>
      </c>
      <c r="I179" s="163">
        <v>142</v>
      </c>
      <c r="J179" s="164" t="s">
        <v>634</v>
      </c>
      <c r="K179" s="165">
        <f t="shared" si="136"/>
        <v>30.5</v>
      </c>
      <c r="L179" s="166">
        <f t="shared" si="137"/>
        <v>0.26406926406926406</v>
      </c>
      <c r="M179" s="161" t="s">
        <v>555</v>
      </c>
      <c r="N179" s="167">
        <v>42202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31</v>
      </c>
      <c r="B180" s="159">
        <v>42151</v>
      </c>
      <c r="C180" s="159"/>
      <c r="D180" s="160" t="s">
        <v>635</v>
      </c>
      <c r="E180" s="161" t="s">
        <v>557</v>
      </c>
      <c r="F180" s="162">
        <v>237.5</v>
      </c>
      <c r="G180" s="161"/>
      <c r="H180" s="161">
        <v>279.5</v>
      </c>
      <c r="I180" s="163">
        <v>278</v>
      </c>
      <c r="J180" s="164" t="s">
        <v>587</v>
      </c>
      <c r="K180" s="165">
        <f t="shared" si="136"/>
        <v>42</v>
      </c>
      <c r="L180" s="166">
        <f t="shared" si="137"/>
        <v>0.17684210526315788</v>
      </c>
      <c r="M180" s="161" t="s">
        <v>555</v>
      </c>
      <c r="N180" s="167">
        <v>42222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32</v>
      </c>
      <c r="B181" s="159">
        <v>42174</v>
      </c>
      <c r="C181" s="159"/>
      <c r="D181" s="160" t="s">
        <v>606</v>
      </c>
      <c r="E181" s="161" t="s">
        <v>585</v>
      </c>
      <c r="F181" s="162">
        <v>340</v>
      </c>
      <c r="G181" s="161"/>
      <c r="H181" s="161">
        <v>448</v>
      </c>
      <c r="I181" s="163">
        <v>448</v>
      </c>
      <c r="J181" s="164" t="s">
        <v>587</v>
      </c>
      <c r="K181" s="165">
        <f t="shared" si="136"/>
        <v>108</v>
      </c>
      <c r="L181" s="166">
        <f t="shared" si="137"/>
        <v>0.31764705882352939</v>
      </c>
      <c r="M181" s="161" t="s">
        <v>555</v>
      </c>
      <c r="N181" s="167">
        <v>43018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33</v>
      </c>
      <c r="B182" s="159">
        <v>42191</v>
      </c>
      <c r="C182" s="159"/>
      <c r="D182" s="160" t="s">
        <v>636</v>
      </c>
      <c r="E182" s="161" t="s">
        <v>585</v>
      </c>
      <c r="F182" s="162">
        <v>390</v>
      </c>
      <c r="G182" s="161"/>
      <c r="H182" s="161">
        <v>460</v>
      </c>
      <c r="I182" s="163">
        <v>460</v>
      </c>
      <c r="J182" s="164" t="s">
        <v>587</v>
      </c>
      <c r="K182" s="165">
        <f t="shared" si="136"/>
        <v>70</v>
      </c>
      <c r="L182" s="166">
        <f t="shared" si="137"/>
        <v>0.17948717948717949</v>
      </c>
      <c r="M182" s="161" t="s">
        <v>555</v>
      </c>
      <c r="N182" s="167">
        <v>42478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8">
        <v>34</v>
      </c>
      <c r="B183" s="169">
        <v>42195</v>
      </c>
      <c r="C183" s="169"/>
      <c r="D183" s="170" t="s">
        <v>637</v>
      </c>
      <c r="E183" s="171" t="s">
        <v>585</v>
      </c>
      <c r="F183" s="172">
        <v>122.5</v>
      </c>
      <c r="G183" s="172"/>
      <c r="H183" s="173">
        <v>61</v>
      </c>
      <c r="I183" s="173">
        <v>172</v>
      </c>
      <c r="J183" s="174" t="s">
        <v>638</v>
      </c>
      <c r="K183" s="175">
        <f t="shared" si="136"/>
        <v>-61.5</v>
      </c>
      <c r="L183" s="176">
        <f t="shared" si="137"/>
        <v>-0.50204081632653064</v>
      </c>
      <c r="M183" s="172" t="s">
        <v>567</v>
      </c>
      <c r="N183" s="169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35</v>
      </c>
      <c r="B184" s="159">
        <v>42219</v>
      </c>
      <c r="C184" s="159"/>
      <c r="D184" s="160" t="s">
        <v>639</v>
      </c>
      <c r="E184" s="161" t="s">
        <v>585</v>
      </c>
      <c r="F184" s="162">
        <v>297.5</v>
      </c>
      <c r="G184" s="161"/>
      <c r="H184" s="161">
        <v>350</v>
      </c>
      <c r="I184" s="163">
        <v>360</v>
      </c>
      <c r="J184" s="164" t="s">
        <v>640</v>
      </c>
      <c r="K184" s="165">
        <f t="shared" si="136"/>
        <v>52.5</v>
      </c>
      <c r="L184" s="166">
        <f t="shared" si="137"/>
        <v>0.17647058823529413</v>
      </c>
      <c r="M184" s="161" t="s">
        <v>555</v>
      </c>
      <c r="N184" s="167">
        <v>42232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36</v>
      </c>
      <c r="B185" s="159">
        <v>42219</v>
      </c>
      <c r="C185" s="159"/>
      <c r="D185" s="160" t="s">
        <v>641</v>
      </c>
      <c r="E185" s="161" t="s">
        <v>585</v>
      </c>
      <c r="F185" s="162">
        <v>115.5</v>
      </c>
      <c r="G185" s="161"/>
      <c r="H185" s="161">
        <v>149</v>
      </c>
      <c r="I185" s="163">
        <v>140</v>
      </c>
      <c r="J185" s="164" t="s">
        <v>642</v>
      </c>
      <c r="K185" s="165">
        <f t="shared" si="136"/>
        <v>33.5</v>
      </c>
      <c r="L185" s="166">
        <f t="shared" si="137"/>
        <v>0.29004329004329005</v>
      </c>
      <c r="M185" s="161" t="s">
        <v>555</v>
      </c>
      <c r="N185" s="167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37</v>
      </c>
      <c r="B186" s="159">
        <v>42251</v>
      </c>
      <c r="C186" s="159"/>
      <c r="D186" s="160" t="s">
        <v>635</v>
      </c>
      <c r="E186" s="161" t="s">
        <v>585</v>
      </c>
      <c r="F186" s="162">
        <v>226</v>
      </c>
      <c r="G186" s="161"/>
      <c r="H186" s="161">
        <v>292</v>
      </c>
      <c r="I186" s="163">
        <v>292</v>
      </c>
      <c r="J186" s="164" t="s">
        <v>643</v>
      </c>
      <c r="K186" s="165">
        <f t="shared" si="136"/>
        <v>66</v>
      </c>
      <c r="L186" s="166">
        <f t="shared" si="137"/>
        <v>0.29203539823008851</v>
      </c>
      <c r="M186" s="161" t="s">
        <v>555</v>
      </c>
      <c r="N186" s="167">
        <v>42286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38</v>
      </c>
      <c r="B187" s="159">
        <v>42254</v>
      </c>
      <c r="C187" s="159"/>
      <c r="D187" s="160" t="s">
        <v>630</v>
      </c>
      <c r="E187" s="161" t="s">
        <v>585</v>
      </c>
      <c r="F187" s="162">
        <v>232.5</v>
      </c>
      <c r="G187" s="161"/>
      <c r="H187" s="161">
        <v>312.5</v>
      </c>
      <c r="I187" s="163">
        <v>310</v>
      </c>
      <c r="J187" s="164" t="s">
        <v>587</v>
      </c>
      <c r="K187" s="165">
        <f t="shared" si="136"/>
        <v>80</v>
      </c>
      <c r="L187" s="166">
        <f t="shared" si="137"/>
        <v>0.34408602150537637</v>
      </c>
      <c r="M187" s="161" t="s">
        <v>555</v>
      </c>
      <c r="N187" s="167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39</v>
      </c>
      <c r="B188" s="159">
        <v>42268</v>
      </c>
      <c r="C188" s="159"/>
      <c r="D188" s="160" t="s">
        <v>644</v>
      </c>
      <c r="E188" s="161" t="s">
        <v>585</v>
      </c>
      <c r="F188" s="162">
        <v>196.5</v>
      </c>
      <c r="G188" s="161"/>
      <c r="H188" s="161">
        <v>238</v>
      </c>
      <c r="I188" s="163">
        <v>238</v>
      </c>
      <c r="J188" s="164" t="s">
        <v>643</v>
      </c>
      <c r="K188" s="165">
        <f t="shared" si="136"/>
        <v>41.5</v>
      </c>
      <c r="L188" s="166">
        <f t="shared" si="137"/>
        <v>0.21119592875318066</v>
      </c>
      <c r="M188" s="161" t="s">
        <v>555</v>
      </c>
      <c r="N188" s="167">
        <v>42291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40</v>
      </c>
      <c r="B189" s="159">
        <v>42271</v>
      </c>
      <c r="C189" s="159"/>
      <c r="D189" s="160" t="s">
        <v>584</v>
      </c>
      <c r="E189" s="161" t="s">
        <v>585</v>
      </c>
      <c r="F189" s="162">
        <v>65</v>
      </c>
      <c r="G189" s="161"/>
      <c r="H189" s="161">
        <v>82</v>
      </c>
      <c r="I189" s="163">
        <v>82</v>
      </c>
      <c r="J189" s="164" t="s">
        <v>643</v>
      </c>
      <c r="K189" s="165">
        <f t="shared" si="136"/>
        <v>17</v>
      </c>
      <c r="L189" s="166">
        <f t="shared" si="137"/>
        <v>0.26153846153846155</v>
      </c>
      <c r="M189" s="161" t="s">
        <v>555</v>
      </c>
      <c r="N189" s="167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41</v>
      </c>
      <c r="B190" s="159">
        <v>42291</v>
      </c>
      <c r="C190" s="159"/>
      <c r="D190" s="160" t="s">
        <v>645</v>
      </c>
      <c r="E190" s="161" t="s">
        <v>585</v>
      </c>
      <c r="F190" s="162">
        <v>144</v>
      </c>
      <c r="G190" s="161"/>
      <c r="H190" s="161">
        <v>182.5</v>
      </c>
      <c r="I190" s="163">
        <v>181</v>
      </c>
      <c r="J190" s="164" t="s">
        <v>643</v>
      </c>
      <c r="K190" s="165">
        <f t="shared" si="136"/>
        <v>38.5</v>
      </c>
      <c r="L190" s="166">
        <f t="shared" si="137"/>
        <v>0.2673611111111111</v>
      </c>
      <c r="M190" s="161" t="s">
        <v>555</v>
      </c>
      <c r="N190" s="167">
        <v>42817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42</v>
      </c>
      <c r="B191" s="159">
        <v>42291</v>
      </c>
      <c r="C191" s="159"/>
      <c r="D191" s="160" t="s">
        <v>646</v>
      </c>
      <c r="E191" s="161" t="s">
        <v>585</v>
      </c>
      <c r="F191" s="162">
        <v>264</v>
      </c>
      <c r="G191" s="161"/>
      <c r="H191" s="161">
        <v>311</v>
      </c>
      <c r="I191" s="163">
        <v>311</v>
      </c>
      <c r="J191" s="164" t="s">
        <v>643</v>
      </c>
      <c r="K191" s="165">
        <f t="shared" si="136"/>
        <v>47</v>
      </c>
      <c r="L191" s="166">
        <f t="shared" si="137"/>
        <v>0.17803030303030304</v>
      </c>
      <c r="M191" s="161" t="s">
        <v>555</v>
      </c>
      <c r="N191" s="167">
        <v>42604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43</v>
      </c>
      <c r="B192" s="159">
        <v>42318</v>
      </c>
      <c r="C192" s="159"/>
      <c r="D192" s="160" t="s">
        <v>647</v>
      </c>
      <c r="E192" s="161" t="s">
        <v>557</v>
      </c>
      <c r="F192" s="162">
        <v>549.5</v>
      </c>
      <c r="G192" s="161"/>
      <c r="H192" s="161">
        <v>630</v>
      </c>
      <c r="I192" s="163">
        <v>630</v>
      </c>
      <c r="J192" s="164" t="s">
        <v>643</v>
      </c>
      <c r="K192" s="165">
        <f t="shared" si="136"/>
        <v>80.5</v>
      </c>
      <c r="L192" s="166">
        <f t="shared" si="137"/>
        <v>0.1464968152866242</v>
      </c>
      <c r="M192" s="161" t="s">
        <v>555</v>
      </c>
      <c r="N192" s="167">
        <v>42419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44</v>
      </c>
      <c r="B193" s="159">
        <v>42342</v>
      </c>
      <c r="C193" s="159"/>
      <c r="D193" s="160" t="s">
        <v>648</v>
      </c>
      <c r="E193" s="161" t="s">
        <v>585</v>
      </c>
      <c r="F193" s="162">
        <v>1027.5</v>
      </c>
      <c r="G193" s="161"/>
      <c r="H193" s="161">
        <v>1315</v>
      </c>
      <c r="I193" s="163">
        <v>1250</v>
      </c>
      <c r="J193" s="164" t="s">
        <v>643</v>
      </c>
      <c r="K193" s="165">
        <f t="shared" si="136"/>
        <v>287.5</v>
      </c>
      <c r="L193" s="166">
        <f t="shared" si="137"/>
        <v>0.27980535279805352</v>
      </c>
      <c r="M193" s="161" t="s">
        <v>555</v>
      </c>
      <c r="N193" s="167">
        <v>43244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45</v>
      </c>
      <c r="B194" s="159">
        <v>42367</v>
      </c>
      <c r="C194" s="159"/>
      <c r="D194" s="160" t="s">
        <v>649</v>
      </c>
      <c r="E194" s="161" t="s">
        <v>585</v>
      </c>
      <c r="F194" s="162">
        <v>465</v>
      </c>
      <c r="G194" s="161"/>
      <c r="H194" s="161">
        <v>540</v>
      </c>
      <c r="I194" s="163">
        <v>540</v>
      </c>
      <c r="J194" s="164" t="s">
        <v>643</v>
      </c>
      <c r="K194" s="165">
        <f t="shared" si="136"/>
        <v>75</v>
      </c>
      <c r="L194" s="166">
        <f t="shared" si="137"/>
        <v>0.16129032258064516</v>
      </c>
      <c r="M194" s="161" t="s">
        <v>555</v>
      </c>
      <c r="N194" s="167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46</v>
      </c>
      <c r="B195" s="159">
        <v>42380</v>
      </c>
      <c r="C195" s="159"/>
      <c r="D195" s="160" t="s">
        <v>371</v>
      </c>
      <c r="E195" s="161" t="s">
        <v>557</v>
      </c>
      <c r="F195" s="162">
        <v>81</v>
      </c>
      <c r="G195" s="161"/>
      <c r="H195" s="161">
        <v>110</v>
      </c>
      <c r="I195" s="163">
        <v>110</v>
      </c>
      <c r="J195" s="164" t="s">
        <v>643</v>
      </c>
      <c r="K195" s="165">
        <f t="shared" si="136"/>
        <v>29</v>
      </c>
      <c r="L195" s="166">
        <f t="shared" si="137"/>
        <v>0.35802469135802467</v>
      </c>
      <c r="M195" s="161" t="s">
        <v>555</v>
      </c>
      <c r="N195" s="167">
        <v>42745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47</v>
      </c>
      <c r="B196" s="159">
        <v>42382</v>
      </c>
      <c r="C196" s="159"/>
      <c r="D196" s="160" t="s">
        <v>650</v>
      </c>
      <c r="E196" s="161" t="s">
        <v>557</v>
      </c>
      <c r="F196" s="162">
        <v>417.5</v>
      </c>
      <c r="G196" s="161"/>
      <c r="H196" s="161">
        <v>547</v>
      </c>
      <c r="I196" s="163">
        <v>535</v>
      </c>
      <c r="J196" s="164" t="s">
        <v>643</v>
      </c>
      <c r="K196" s="165">
        <f t="shared" si="136"/>
        <v>129.5</v>
      </c>
      <c r="L196" s="166">
        <f t="shared" si="137"/>
        <v>0.31017964071856285</v>
      </c>
      <c r="M196" s="161" t="s">
        <v>555</v>
      </c>
      <c r="N196" s="167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48</v>
      </c>
      <c r="B197" s="159">
        <v>42408</v>
      </c>
      <c r="C197" s="159"/>
      <c r="D197" s="160" t="s">
        <v>651</v>
      </c>
      <c r="E197" s="161" t="s">
        <v>585</v>
      </c>
      <c r="F197" s="162">
        <v>650</v>
      </c>
      <c r="G197" s="161"/>
      <c r="H197" s="161">
        <v>800</v>
      </c>
      <c r="I197" s="163">
        <v>800</v>
      </c>
      <c r="J197" s="164" t="s">
        <v>643</v>
      </c>
      <c r="K197" s="165">
        <f t="shared" si="136"/>
        <v>150</v>
      </c>
      <c r="L197" s="166">
        <f t="shared" si="137"/>
        <v>0.23076923076923078</v>
      </c>
      <c r="M197" s="161" t="s">
        <v>555</v>
      </c>
      <c r="N197" s="167">
        <v>43154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49</v>
      </c>
      <c r="B198" s="159">
        <v>42433</v>
      </c>
      <c r="C198" s="159"/>
      <c r="D198" s="160" t="s">
        <v>209</v>
      </c>
      <c r="E198" s="161" t="s">
        <v>585</v>
      </c>
      <c r="F198" s="162">
        <v>437.5</v>
      </c>
      <c r="G198" s="161"/>
      <c r="H198" s="161">
        <v>504.5</v>
      </c>
      <c r="I198" s="163">
        <v>522</v>
      </c>
      <c r="J198" s="164" t="s">
        <v>652</v>
      </c>
      <c r="K198" s="165">
        <f t="shared" si="136"/>
        <v>67</v>
      </c>
      <c r="L198" s="166">
        <f t="shared" si="137"/>
        <v>0.15314285714285714</v>
      </c>
      <c r="M198" s="161" t="s">
        <v>555</v>
      </c>
      <c r="N198" s="167">
        <v>42480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50</v>
      </c>
      <c r="B199" s="159">
        <v>42438</v>
      </c>
      <c r="C199" s="159"/>
      <c r="D199" s="160" t="s">
        <v>653</v>
      </c>
      <c r="E199" s="161" t="s">
        <v>585</v>
      </c>
      <c r="F199" s="162">
        <v>189.5</v>
      </c>
      <c r="G199" s="161"/>
      <c r="H199" s="161">
        <v>218</v>
      </c>
      <c r="I199" s="163">
        <v>218</v>
      </c>
      <c r="J199" s="164" t="s">
        <v>643</v>
      </c>
      <c r="K199" s="165">
        <f t="shared" si="136"/>
        <v>28.5</v>
      </c>
      <c r="L199" s="166">
        <f t="shared" si="137"/>
        <v>0.15039577836411611</v>
      </c>
      <c r="M199" s="161" t="s">
        <v>555</v>
      </c>
      <c r="N199" s="167">
        <v>43034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8">
        <v>51</v>
      </c>
      <c r="B200" s="169">
        <v>42471</v>
      </c>
      <c r="C200" s="169"/>
      <c r="D200" s="177" t="s">
        <v>654</v>
      </c>
      <c r="E200" s="172" t="s">
        <v>585</v>
      </c>
      <c r="F200" s="172">
        <v>36.5</v>
      </c>
      <c r="G200" s="173"/>
      <c r="H200" s="173">
        <v>15.85</v>
      </c>
      <c r="I200" s="173">
        <v>60</v>
      </c>
      <c r="J200" s="174" t="s">
        <v>655</v>
      </c>
      <c r="K200" s="175">
        <f t="shared" si="136"/>
        <v>-20.65</v>
      </c>
      <c r="L200" s="176">
        <f t="shared" si="137"/>
        <v>-0.5657534246575342</v>
      </c>
      <c r="M200" s="172" t="s">
        <v>567</v>
      </c>
      <c r="N200" s="180">
        <v>43627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52</v>
      </c>
      <c r="B201" s="159">
        <v>42472</v>
      </c>
      <c r="C201" s="159"/>
      <c r="D201" s="160" t="s">
        <v>656</v>
      </c>
      <c r="E201" s="161" t="s">
        <v>585</v>
      </c>
      <c r="F201" s="162">
        <v>93</v>
      </c>
      <c r="G201" s="161"/>
      <c r="H201" s="161">
        <v>149</v>
      </c>
      <c r="I201" s="163">
        <v>140</v>
      </c>
      <c r="J201" s="164" t="s">
        <v>657</v>
      </c>
      <c r="K201" s="165">
        <f t="shared" si="136"/>
        <v>56</v>
      </c>
      <c r="L201" s="166">
        <f t="shared" si="137"/>
        <v>0.60215053763440862</v>
      </c>
      <c r="M201" s="161" t="s">
        <v>555</v>
      </c>
      <c r="N201" s="167">
        <v>42740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53</v>
      </c>
      <c r="B202" s="159">
        <v>42472</v>
      </c>
      <c r="C202" s="159"/>
      <c r="D202" s="160" t="s">
        <v>658</v>
      </c>
      <c r="E202" s="161" t="s">
        <v>585</v>
      </c>
      <c r="F202" s="162">
        <v>130</v>
      </c>
      <c r="G202" s="161"/>
      <c r="H202" s="161">
        <v>150</v>
      </c>
      <c r="I202" s="163" t="s">
        <v>659</v>
      </c>
      <c r="J202" s="164" t="s">
        <v>643</v>
      </c>
      <c r="K202" s="165">
        <f t="shared" si="136"/>
        <v>20</v>
      </c>
      <c r="L202" s="166">
        <f t="shared" si="137"/>
        <v>0.15384615384615385</v>
      </c>
      <c r="M202" s="161" t="s">
        <v>555</v>
      </c>
      <c r="N202" s="167">
        <v>42564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54</v>
      </c>
      <c r="B203" s="159">
        <v>42473</v>
      </c>
      <c r="C203" s="159"/>
      <c r="D203" s="160" t="s">
        <v>660</v>
      </c>
      <c r="E203" s="161" t="s">
        <v>585</v>
      </c>
      <c r="F203" s="162">
        <v>196</v>
      </c>
      <c r="G203" s="161"/>
      <c r="H203" s="161">
        <v>299</v>
      </c>
      <c r="I203" s="163">
        <v>299</v>
      </c>
      <c r="J203" s="164" t="s">
        <v>643</v>
      </c>
      <c r="K203" s="165">
        <v>103</v>
      </c>
      <c r="L203" s="166">
        <v>0.52551020408163296</v>
      </c>
      <c r="M203" s="161" t="s">
        <v>555</v>
      </c>
      <c r="N203" s="167">
        <v>42620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55</v>
      </c>
      <c r="B204" s="159">
        <v>42473</v>
      </c>
      <c r="C204" s="159"/>
      <c r="D204" s="160" t="s">
        <v>661</v>
      </c>
      <c r="E204" s="161" t="s">
        <v>585</v>
      </c>
      <c r="F204" s="162">
        <v>88</v>
      </c>
      <c r="G204" s="161"/>
      <c r="H204" s="161">
        <v>103</v>
      </c>
      <c r="I204" s="163">
        <v>103</v>
      </c>
      <c r="J204" s="164" t="s">
        <v>643</v>
      </c>
      <c r="K204" s="165">
        <v>15</v>
      </c>
      <c r="L204" s="166">
        <v>0.170454545454545</v>
      </c>
      <c r="M204" s="161" t="s">
        <v>555</v>
      </c>
      <c r="N204" s="167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56</v>
      </c>
      <c r="B205" s="159">
        <v>42492</v>
      </c>
      <c r="C205" s="159"/>
      <c r="D205" s="160" t="s">
        <v>662</v>
      </c>
      <c r="E205" s="161" t="s">
        <v>585</v>
      </c>
      <c r="F205" s="162">
        <v>127.5</v>
      </c>
      <c r="G205" s="161"/>
      <c r="H205" s="161">
        <v>148</v>
      </c>
      <c r="I205" s="163" t="s">
        <v>663</v>
      </c>
      <c r="J205" s="164" t="s">
        <v>643</v>
      </c>
      <c r="K205" s="165">
        <f>H205-F205</f>
        <v>20.5</v>
      </c>
      <c r="L205" s="166">
        <f>K205/F205</f>
        <v>0.16078431372549021</v>
      </c>
      <c r="M205" s="161" t="s">
        <v>555</v>
      </c>
      <c r="N205" s="167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57</v>
      </c>
      <c r="B206" s="159">
        <v>42493</v>
      </c>
      <c r="C206" s="159"/>
      <c r="D206" s="160" t="s">
        <v>664</v>
      </c>
      <c r="E206" s="161" t="s">
        <v>585</v>
      </c>
      <c r="F206" s="162">
        <v>675</v>
      </c>
      <c r="G206" s="161"/>
      <c r="H206" s="161">
        <v>815</v>
      </c>
      <c r="I206" s="163" t="s">
        <v>665</v>
      </c>
      <c r="J206" s="164" t="s">
        <v>643</v>
      </c>
      <c r="K206" s="165">
        <f>H206-F206</f>
        <v>140</v>
      </c>
      <c r="L206" s="166">
        <f>K206/F206</f>
        <v>0.2074074074074074</v>
      </c>
      <c r="M206" s="161" t="s">
        <v>555</v>
      </c>
      <c r="N206" s="167">
        <v>43154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58</v>
      </c>
      <c r="B207" s="169">
        <v>42522</v>
      </c>
      <c r="C207" s="169"/>
      <c r="D207" s="170" t="s">
        <v>666</v>
      </c>
      <c r="E207" s="171" t="s">
        <v>585</v>
      </c>
      <c r="F207" s="172">
        <v>500</v>
      </c>
      <c r="G207" s="172"/>
      <c r="H207" s="173">
        <v>232.5</v>
      </c>
      <c r="I207" s="173" t="s">
        <v>667</v>
      </c>
      <c r="J207" s="174" t="s">
        <v>668</v>
      </c>
      <c r="K207" s="175">
        <f>H207-F207</f>
        <v>-267.5</v>
      </c>
      <c r="L207" s="176">
        <f>K207/F207</f>
        <v>-0.53500000000000003</v>
      </c>
      <c r="M207" s="172" t="s">
        <v>567</v>
      </c>
      <c r="N207" s="169">
        <v>43735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59</v>
      </c>
      <c r="B208" s="159">
        <v>42527</v>
      </c>
      <c r="C208" s="159"/>
      <c r="D208" s="160" t="s">
        <v>510</v>
      </c>
      <c r="E208" s="161" t="s">
        <v>585</v>
      </c>
      <c r="F208" s="162">
        <v>110</v>
      </c>
      <c r="G208" s="161"/>
      <c r="H208" s="161">
        <v>126.5</v>
      </c>
      <c r="I208" s="163">
        <v>125</v>
      </c>
      <c r="J208" s="164" t="s">
        <v>594</v>
      </c>
      <c r="K208" s="165">
        <f>H208-F208</f>
        <v>16.5</v>
      </c>
      <c r="L208" s="166">
        <f>K208/F208</f>
        <v>0.15</v>
      </c>
      <c r="M208" s="161" t="s">
        <v>555</v>
      </c>
      <c r="N208" s="167">
        <v>42552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60</v>
      </c>
      <c r="B209" s="159">
        <v>42538</v>
      </c>
      <c r="C209" s="159"/>
      <c r="D209" s="160" t="s">
        <v>669</v>
      </c>
      <c r="E209" s="161" t="s">
        <v>585</v>
      </c>
      <c r="F209" s="162">
        <v>44</v>
      </c>
      <c r="G209" s="161"/>
      <c r="H209" s="161">
        <v>69.5</v>
      </c>
      <c r="I209" s="163">
        <v>69.5</v>
      </c>
      <c r="J209" s="164" t="s">
        <v>670</v>
      </c>
      <c r="K209" s="165">
        <f>H209-F209</f>
        <v>25.5</v>
      </c>
      <c r="L209" s="166">
        <f>K209/F209</f>
        <v>0.57954545454545459</v>
      </c>
      <c r="M209" s="161" t="s">
        <v>555</v>
      </c>
      <c r="N209" s="167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61</v>
      </c>
      <c r="B210" s="159">
        <v>42549</v>
      </c>
      <c r="C210" s="159"/>
      <c r="D210" s="160" t="s">
        <v>671</v>
      </c>
      <c r="E210" s="161" t="s">
        <v>585</v>
      </c>
      <c r="F210" s="162">
        <v>262.5</v>
      </c>
      <c r="G210" s="161"/>
      <c r="H210" s="161">
        <v>340</v>
      </c>
      <c r="I210" s="163">
        <v>333</v>
      </c>
      <c r="J210" s="164" t="s">
        <v>672</v>
      </c>
      <c r="K210" s="165">
        <v>77.5</v>
      </c>
      <c r="L210" s="166">
        <v>0.29523809523809502</v>
      </c>
      <c r="M210" s="161" t="s">
        <v>555</v>
      </c>
      <c r="N210" s="167">
        <v>43017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62</v>
      </c>
      <c r="B211" s="159">
        <v>42549</v>
      </c>
      <c r="C211" s="159"/>
      <c r="D211" s="160" t="s">
        <v>673</v>
      </c>
      <c r="E211" s="161" t="s">
        <v>585</v>
      </c>
      <c r="F211" s="162">
        <v>840</v>
      </c>
      <c r="G211" s="161"/>
      <c r="H211" s="161">
        <v>1230</v>
      </c>
      <c r="I211" s="163">
        <v>1230</v>
      </c>
      <c r="J211" s="164" t="s">
        <v>643</v>
      </c>
      <c r="K211" s="165">
        <v>390</v>
      </c>
      <c r="L211" s="166">
        <v>0.46428571428571402</v>
      </c>
      <c r="M211" s="161" t="s">
        <v>555</v>
      </c>
      <c r="N211" s="167">
        <v>42649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1">
        <v>63</v>
      </c>
      <c r="B212" s="182">
        <v>42556</v>
      </c>
      <c r="C212" s="182"/>
      <c r="D212" s="183" t="s">
        <v>674</v>
      </c>
      <c r="E212" s="184" t="s">
        <v>585</v>
      </c>
      <c r="F212" s="184">
        <v>395</v>
      </c>
      <c r="G212" s="185"/>
      <c r="H212" s="185">
        <f>(468.5+342.5)/2</f>
        <v>405.5</v>
      </c>
      <c r="I212" s="185">
        <v>510</v>
      </c>
      <c r="J212" s="186" t="s">
        <v>675</v>
      </c>
      <c r="K212" s="187">
        <f t="shared" ref="K212:K218" si="138">H212-F212</f>
        <v>10.5</v>
      </c>
      <c r="L212" s="188">
        <f t="shared" ref="L212:L218" si="139">K212/F212</f>
        <v>2.6582278481012658E-2</v>
      </c>
      <c r="M212" s="184" t="s">
        <v>676</v>
      </c>
      <c r="N212" s="182">
        <v>43606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8">
        <v>64</v>
      </c>
      <c r="B213" s="169">
        <v>42584</v>
      </c>
      <c r="C213" s="169"/>
      <c r="D213" s="170" t="s">
        <v>677</v>
      </c>
      <c r="E213" s="171" t="s">
        <v>557</v>
      </c>
      <c r="F213" s="172">
        <f>169.5-12.8</f>
        <v>156.69999999999999</v>
      </c>
      <c r="G213" s="172"/>
      <c r="H213" s="173">
        <v>77</v>
      </c>
      <c r="I213" s="173" t="s">
        <v>678</v>
      </c>
      <c r="J213" s="174" t="s">
        <v>679</v>
      </c>
      <c r="K213" s="175">
        <f t="shared" si="138"/>
        <v>-79.699999999999989</v>
      </c>
      <c r="L213" s="176">
        <f t="shared" si="139"/>
        <v>-0.50861518825781749</v>
      </c>
      <c r="M213" s="172" t="s">
        <v>567</v>
      </c>
      <c r="N213" s="169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8">
        <v>65</v>
      </c>
      <c r="B214" s="169">
        <v>42586</v>
      </c>
      <c r="C214" s="169"/>
      <c r="D214" s="170" t="s">
        <v>680</v>
      </c>
      <c r="E214" s="171" t="s">
        <v>585</v>
      </c>
      <c r="F214" s="172">
        <v>400</v>
      </c>
      <c r="G214" s="172"/>
      <c r="H214" s="173">
        <v>305</v>
      </c>
      <c r="I214" s="173">
        <v>475</v>
      </c>
      <c r="J214" s="174" t="s">
        <v>681</v>
      </c>
      <c r="K214" s="175">
        <f t="shared" si="138"/>
        <v>-95</v>
      </c>
      <c r="L214" s="176">
        <f t="shared" si="139"/>
        <v>-0.23749999999999999</v>
      </c>
      <c r="M214" s="172" t="s">
        <v>567</v>
      </c>
      <c r="N214" s="169">
        <v>43606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66</v>
      </c>
      <c r="B215" s="159">
        <v>42593</v>
      </c>
      <c r="C215" s="159"/>
      <c r="D215" s="160" t="s">
        <v>682</v>
      </c>
      <c r="E215" s="161" t="s">
        <v>585</v>
      </c>
      <c r="F215" s="162">
        <v>86.5</v>
      </c>
      <c r="G215" s="161"/>
      <c r="H215" s="161">
        <v>130</v>
      </c>
      <c r="I215" s="163">
        <v>130</v>
      </c>
      <c r="J215" s="164" t="s">
        <v>683</v>
      </c>
      <c r="K215" s="165">
        <f t="shared" si="138"/>
        <v>43.5</v>
      </c>
      <c r="L215" s="166">
        <f t="shared" si="139"/>
        <v>0.50289017341040465</v>
      </c>
      <c r="M215" s="161" t="s">
        <v>555</v>
      </c>
      <c r="N215" s="167">
        <v>43091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8">
        <v>67</v>
      </c>
      <c r="B216" s="169">
        <v>42600</v>
      </c>
      <c r="C216" s="169"/>
      <c r="D216" s="170" t="s">
        <v>109</v>
      </c>
      <c r="E216" s="171" t="s">
        <v>585</v>
      </c>
      <c r="F216" s="172">
        <v>133.5</v>
      </c>
      <c r="G216" s="172"/>
      <c r="H216" s="173">
        <v>126.5</v>
      </c>
      <c r="I216" s="173">
        <v>178</v>
      </c>
      <c r="J216" s="174" t="s">
        <v>684</v>
      </c>
      <c r="K216" s="175">
        <f t="shared" si="138"/>
        <v>-7</v>
      </c>
      <c r="L216" s="176">
        <f t="shared" si="139"/>
        <v>-5.2434456928838954E-2</v>
      </c>
      <c r="M216" s="172" t="s">
        <v>567</v>
      </c>
      <c r="N216" s="169">
        <v>42615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68</v>
      </c>
      <c r="B217" s="159">
        <v>42613</v>
      </c>
      <c r="C217" s="159"/>
      <c r="D217" s="160" t="s">
        <v>685</v>
      </c>
      <c r="E217" s="161" t="s">
        <v>585</v>
      </c>
      <c r="F217" s="162">
        <v>560</v>
      </c>
      <c r="G217" s="161"/>
      <c r="H217" s="161">
        <v>725</v>
      </c>
      <c r="I217" s="163">
        <v>725</v>
      </c>
      <c r="J217" s="164" t="s">
        <v>587</v>
      </c>
      <c r="K217" s="165">
        <f t="shared" si="138"/>
        <v>165</v>
      </c>
      <c r="L217" s="166">
        <f t="shared" si="139"/>
        <v>0.29464285714285715</v>
      </c>
      <c r="M217" s="161" t="s">
        <v>555</v>
      </c>
      <c r="N217" s="167">
        <v>42456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69</v>
      </c>
      <c r="B218" s="159">
        <v>42614</v>
      </c>
      <c r="C218" s="159"/>
      <c r="D218" s="160" t="s">
        <v>686</v>
      </c>
      <c r="E218" s="161" t="s">
        <v>585</v>
      </c>
      <c r="F218" s="162">
        <v>160.5</v>
      </c>
      <c r="G218" s="161"/>
      <c r="H218" s="161">
        <v>210</v>
      </c>
      <c r="I218" s="163">
        <v>210</v>
      </c>
      <c r="J218" s="164" t="s">
        <v>587</v>
      </c>
      <c r="K218" s="165">
        <f t="shared" si="138"/>
        <v>49.5</v>
      </c>
      <c r="L218" s="166">
        <f t="shared" si="139"/>
        <v>0.30841121495327101</v>
      </c>
      <c r="M218" s="161" t="s">
        <v>555</v>
      </c>
      <c r="N218" s="167">
        <v>42871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70</v>
      </c>
      <c r="B219" s="159">
        <v>42646</v>
      </c>
      <c r="C219" s="159"/>
      <c r="D219" s="160" t="s">
        <v>385</v>
      </c>
      <c r="E219" s="161" t="s">
        <v>585</v>
      </c>
      <c r="F219" s="162">
        <v>430</v>
      </c>
      <c r="G219" s="161"/>
      <c r="H219" s="161">
        <v>596</v>
      </c>
      <c r="I219" s="163">
        <v>575</v>
      </c>
      <c r="J219" s="164" t="s">
        <v>687</v>
      </c>
      <c r="K219" s="165">
        <v>166</v>
      </c>
      <c r="L219" s="166">
        <v>0.38604651162790699</v>
      </c>
      <c r="M219" s="161" t="s">
        <v>555</v>
      </c>
      <c r="N219" s="167">
        <v>42769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71</v>
      </c>
      <c r="B220" s="159">
        <v>42657</v>
      </c>
      <c r="C220" s="159"/>
      <c r="D220" s="160" t="s">
        <v>688</v>
      </c>
      <c r="E220" s="161" t="s">
        <v>585</v>
      </c>
      <c r="F220" s="162">
        <v>280</v>
      </c>
      <c r="G220" s="161"/>
      <c r="H220" s="161">
        <v>345</v>
      </c>
      <c r="I220" s="163">
        <v>345</v>
      </c>
      <c r="J220" s="164" t="s">
        <v>587</v>
      </c>
      <c r="K220" s="165">
        <f t="shared" ref="K220:K225" si="140">H220-F220</f>
        <v>65</v>
      </c>
      <c r="L220" s="166">
        <f>K220/F220</f>
        <v>0.23214285714285715</v>
      </c>
      <c r="M220" s="161" t="s">
        <v>555</v>
      </c>
      <c r="N220" s="167">
        <v>42814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72</v>
      </c>
      <c r="B221" s="159">
        <v>42657</v>
      </c>
      <c r="C221" s="159"/>
      <c r="D221" s="160" t="s">
        <v>689</v>
      </c>
      <c r="E221" s="161" t="s">
        <v>585</v>
      </c>
      <c r="F221" s="162">
        <v>245</v>
      </c>
      <c r="G221" s="161"/>
      <c r="H221" s="161">
        <v>325.5</v>
      </c>
      <c r="I221" s="163">
        <v>330</v>
      </c>
      <c r="J221" s="164" t="s">
        <v>690</v>
      </c>
      <c r="K221" s="165">
        <f t="shared" si="140"/>
        <v>80.5</v>
      </c>
      <c r="L221" s="166">
        <f>K221/F221</f>
        <v>0.32857142857142857</v>
      </c>
      <c r="M221" s="161" t="s">
        <v>555</v>
      </c>
      <c r="N221" s="167">
        <v>42769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73</v>
      </c>
      <c r="B222" s="159">
        <v>42660</v>
      </c>
      <c r="C222" s="159"/>
      <c r="D222" s="160" t="s">
        <v>338</v>
      </c>
      <c r="E222" s="161" t="s">
        <v>585</v>
      </c>
      <c r="F222" s="162">
        <v>125</v>
      </c>
      <c r="G222" s="161"/>
      <c r="H222" s="161">
        <v>160</v>
      </c>
      <c r="I222" s="163">
        <v>160</v>
      </c>
      <c r="J222" s="164" t="s">
        <v>643</v>
      </c>
      <c r="K222" s="165">
        <f t="shared" si="140"/>
        <v>35</v>
      </c>
      <c r="L222" s="166">
        <v>0.28000000000000003</v>
      </c>
      <c r="M222" s="161" t="s">
        <v>555</v>
      </c>
      <c r="N222" s="167">
        <v>42803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74</v>
      </c>
      <c r="B223" s="159">
        <v>42660</v>
      </c>
      <c r="C223" s="159"/>
      <c r="D223" s="160" t="s">
        <v>444</v>
      </c>
      <c r="E223" s="161" t="s">
        <v>585</v>
      </c>
      <c r="F223" s="162">
        <v>114</v>
      </c>
      <c r="G223" s="161"/>
      <c r="H223" s="161">
        <v>145</v>
      </c>
      <c r="I223" s="163">
        <v>145</v>
      </c>
      <c r="J223" s="164" t="s">
        <v>643</v>
      </c>
      <c r="K223" s="165">
        <f t="shared" si="140"/>
        <v>31</v>
      </c>
      <c r="L223" s="166">
        <f>K223/F223</f>
        <v>0.27192982456140352</v>
      </c>
      <c r="M223" s="161" t="s">
        <v>555</v>
      </c>
      <c r="N223" s="167">
        <v>42859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75</v>
      </c>
      <c r="B224" s="159">
        <v>42660</v>
      </c>
      <c r="C224" s="159"/>
      <c r="D224" s="160" t="s">
        <v>691</v>
      </c>
      <c r="E224" s="161" t="s">
        <v>585</v>
      </c>
      <c r="F224" s="162">
        <v>212</v>
      </c>
      <c r="G224" s="161"/>
      <c r="H224" s="161">
        <v>280</v>
      </c>
      <c r="I224" s="163">
        <v>276</v>
      </c>
      <c r="J224" s="164" t="s">
        <v>692</v>
      </c>
      <c r="K224" s="165">
        <f t="shared" si="140"/>
        <v>68</v>
      </c>
      <c r="L224" s="166">
        <f>K224/F224</f>
        <v>0.32075471698113206</v>
      </c>
      <c r="M224" s="161" t="s">
        <v>555</v>
      </c>
      <c r="N224" s="167">
        <v>42858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76</v>
      </c>
      <c r="B225" s="159">
        <v>42678</v>
      </c>
      <c r="C225" s="159"/>
      <c r="D225" s="160" t="s">
        <v>434</v>
      </c>
      <c r="E225" s="161" t="s">
        <v>585</v>
      </c>
      <c r="F225" s="162">
        <v>155</v>
      </c>
      <c r="G225" s="161"/>
      <c r="H225" s="161">
        <v>210</v>
      </c>
      <c r="I225" s="163">
        <v>210</v>
      </c>
      <c r="J225" s="164" t="s">
        <v>693</v>
      </c>
      <c r="K225" s="165">
        <f t="shared" si="140"/>
        <v>55</v>
      </c>
      <c r="L225" s="166">
        <f>K225/F225</f>
        <v>0.35483870967741937</v>
      </c>
      <c r="M225" s="161" t="s">
        <v>555</v>
      </c>
      <c r="N225" s="167">
        <v>42944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8">
        <v>77</v>
      </c>
      <c r="B226" s="169">
        <v>42710</v>
      </c>
      <c r="C226" s="169"/>
      <c r="D226" s="170" t="s">
        <v>694</v>
      </c>
      <c r="E226" s="171" t="s">
        <v>585</v>
      </c>
      <c r="F226" s="172">
        <v>150.5</v>
      </c>
      <c r="G226" s="172"/>
      <c r="H226" s="173">
        <v>72.5</v>
      </c>
      <c r="I226" s="173">
        <v>174</v>
      </c>
      <c r="J226" s="174" t="s">
        <v>695</v>
      </c>
      <c r="K226" s="175">
        <v>-78</v>
      </c>
      <c r="L226" s="176">
        <v>-0.51827242524916906</v>
      </c>
      <c r="M226" s="172" t="s">
        <v>567</v>
      </c>
      <c r="N226" s="169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78</v>
      </c>
      <c r="B227" s="159">
        <v>42712</v>
      </c>
      <c r="C227" s="159"/>
      <c r="D227" s="160" t="s">
        <v>696</v>
      </c>
      <c r="E227" s="161" t="s">
        <v>585</v>
      </c>
      <c r="F227" s="162">
        <v>380</v>
      </c>
      <c r="G227" s="161"/>
      <c r="H227" s="161">
        <v>478</v>
      </c>
      <c r="I227" s="163">
        <v>468</v>
      </c>
      <c r="J227" s="164" t="s">
        <v>643</v>
      </c>
      <c r="K227" s="165">
        <f>H227-F227</f>
        <v>98</v>
      </c>
      <c r="L227" s="166">
        <f>K227/F227</f>
        <v>0.25789473684210529</v>
      </c>
      <c r="M227" s="161" t="s">
        <v>555</v>
      </c>
      <c r="N227" s="167">
        <v>43025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79</v>
      </c>
      <c r="B228" s="159">
        <v>42734</v>
      </c>
      <c r="C228" s="159"/>
      <c r="D228" s="160" t="s">
        <v>108</v>
      </c>
      <c r="E228" s="161" t="s">
        <v>585</v>
      </c>
      <c r="F228" s="162">
        <v>305</v>
      </c>
      <c r="G228" s="161"/>
      <c r="H228" s="161">
        <v>375</v>
      </c>
      <c r="I228" s="163">
        <v>375</v>
      </c>
      <c r="J228" s="164" t="s">
        <v>643</v>
      </c>
      <c r="K228" s="165">
        <f>H228-F228</f>
        <v>70</v>
      </c>
      <c r="L228" s="166">
        <f>K228/F228</f>
        <v>0.22950819672131148</v>
      </c>
      <c r="M228" s="161" t="s">
        <v>555</v>
      </c>
      <c r="N228" s="167">
        <v>42768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80</v>
      </c>
      <c r="B229" s="159">
        <v>42739</v>
      </c>
      <c r="C229" s="159"/>
      <c r="D229" s="160" t="s">
        <v>94</v>
      </c>
      <c r="E229" s="161" t="s">
        <v>585</v>
      </c>
      <c r="F229" s="162">
        <v>99.5</v>
      </c>
      <c r="G229" s="161"/>
      <c r="H229" s="161">
        <v>158</v>
      </c>
      <c r="I229" s="163">
        <v>158</v>
      </c>
      <c r="J229" s="164" t="s">
        <v>643</v>
      </c>
      <c r="K229" s="165">
        <f>H229-F229</f>
        <v>58.5</v>
      </c>
      <c r="L229" s="166">
        <f>K229/F229</f>
        <v>0.5879396984924623</v>
      </c>
      <c r="M229" s="161" t="s">
        <v>555</v>
      </c>
      <c r="N229" s="167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81</v>
      </c>
      <c r="B230" s="159">
        <v>42739</v>
      </c>
      <c r="C230" s="159"/>
      <c r="D230" s="160" t="s">
        <v>94</v>
      </c>
      <c r="E230" s="161" t="s">
        <v>585</v>
      </c>
      <c r="F230" s="162">
        <v>99.5</v>
      </c>
      <c r="G230" s="161"/>
      <c r="H230" s="161">
        <v>158</v>
      </c>
      <c r="I230" s="163">
        <v>158</v>
      </c>
      <c r="J230" s="164" t="s">
        <v>643</v>
      </c>
      <c r="K230" s="165">
        <v>58.5</v>
      </c>
      <c r="L230" s="166">
        <v>0.58793969849246197</v>
      </c>
      <c r="M230" s="161" t="s">
        <v>555</v>
      </c>
      <c r="N230" s="167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82</v>
      </c>
      <c r="B231" s="159">
        <v>42786</v>
      </c>
      <c r="C231" s="159"/>
      <c r="D231" s="160" t="s">
        <v>184</v>
      </c>
      <c r="E231" s="161" t="s">
        <v>585</v>
      </c>
      <c r="F231" s="162">
        <v>140.5</v>
      </c>
      <c r="G231" s="161"/>
      <c r="H231" s="161">
        <v>220</v>
      </c>
      <c r="I231" s="163">
        <v>220</v>
      </c>
      <c r="J231" s="164" t="s">
        <v>643</v>
      </c>
      <c r="K231" s="165">
        <f>H231-F231</f>
        <v>79.5</v>
      </c>
      <c r="L231" s="166">
        <f>K231/F231</f>
        <v>0.5658362989323843</v>
      </c>
      <c r="M231" s="161" t="s">
        <v>555</v>
      </c>
      <c r="N231" s="167">
        <v>42864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83</v>
      </c>
      <c r="B232" s="159">
        <v>42786</v>
      </c>
      <c r="C232" s="159"/>
      <c r="D232" s="160" t="s">
        <v>697</v>
      </c>
      <c r="E232" s="161" t="s">
        <v>585</v>
      </c>
      <c r="F232" s="162">
        <v>202.5</v>
      </c>
      <c r="G232" s="161"/>
      <c r="H232" s="161">
        <v>234</v>
      </c>
      <c r="I232" s="163">
        <v>234</v>
      </c>
      <c r="J232" s="164" t="s">
        <v>643</v>
      </c>
      <c r="K232" s="165">
        <v>31.5</v>
      </c>
      <c r="L232" s="166">
        <v>0.155555555555556</v>
      </c>
      <c r="M232" s="161" t="s">
        <v>555</v>
      </c>
      <c r="N232" s="167">
        <v>42836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84</v>
      </c>
      <c r="B233" s="159">
        <v>42818</v>
      </c>
      <c r="C233" s="159"/>
      <c r="D233" s="160" t="s">
        <v>698</v>
      </c>
      <c r="E233" s="161" t="s">
        <v>585</v>
      </c>
      <c r="F233" s="162">
        <v>300.5</v>
      </c>
      <c r="G233" s="161"/>
      <c r="H233" s="161">
        <v>417.5</v>
      </c>
      <c r="I233" s="163">
        <v>420</v>
      </c>
      <c r="J233" s="164" t="s">
        <v>699</v>
      </c>
      <c r="K233" s="165">
        <f>H233-F233</f>
        <v>117</v>
      </c>
      <c r="L233" s="166">
        <f>K233/F233</f>
        <v>0.38935108153078202</v>
      </c>
      <c r="M233" s="161" t="s">
        <v>555</v>
      </c>
      <c r="N233" s="167">
        <v>43070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85</v>
      </c>
      <c r="B234" s="159">
        <v>42818</v>
      </c>
      <c r="C234" s="159"/>
      <c r="D234" s="160" t="s">
        <v>673</v>
      </c>
      <c r="E234" s="161" t="s">
        <v>585</v>
      </c>
      <c r="F234" s="162">
        <v>850</v>
      </c>
      <c r="G234" s="161"/>
      <c r="H234" s="161">
        <v>1042.5</v>
      </c>
      <c r="I234" s="163">
        <v>1023</v>
      </c>
      <c r="J234" s="164" t="s">
        <v>700</v>
      </c>
      <c r="K234" s="165">
        <v>192.5</v>
      </c>
      <c r="L234" s="166">
        <v>0.22647058823529401</v>
      </c>
      <c r="M234" s="161" t="s">
        <v>555</v>
      </c>
      <c r="N234" s="167">
        <v>42830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86</v>
      </c>
      <c r="B235" s="159">
        <v>42830</v>
      </c>
      <c r="C235" s="159"/>
      <c r="D235" s="160" t="s">
        <v>463</v>
      </c>
      <c r="E235" s="161" t="s">
        <v>585</v>
      </c>
      <c r="F235" s="162">
        <v>785</v>
      </c>
      <c r="G235" s="161"/>
      <c r="H235" s="161">
        <v>930</v>
      </c>
      <c r="I235" s="163">
        <v>920</v>
      </c>
      <c r="J235" s="164" t="s">
        <v>701</v>
      </c>
      <c r="K235" s="165">
        <f>H235-F235</f>
        <v>145</v>
      </c>
      <c r="L235" s="166">
        <f>K235/F235</f>
        <v>0.18471337579617833</v>
      </c>
      <c r="M235" s="161" t="s">
        <v>555</v>
      </c>
      <c r="N235" s="167">
        <v>42976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8">
        <v>87</v>
      </c>
      <c r="B236" s="169">
        <v>42831</v>
      </c>
      <c r="C236" s="169"/>
      <c r="D236" s="170" t="s">
        <v>702</v>
      </c>
      <c r="E236" s="171" t="s">
        <v>585</v>
      </c>
      <c r="F236" s="172">
        <v>40</v>
      </c>
      <c r="G236" s="172"/>
      <c r="H236" s="173">
        <v>13.1</v>
      </c>
      <c r="I236" s="173">
        <v>60</v>
      </c>
      <c r="J236" s="174" t="s">
        <v>703</v>
      </c>
      <c r="K236" s="175">
        <v>-26.9</v>
      </c>
      <c r="L236" s="176">
        <v>-0.67249999999999999</v>
      </c>
      <c r="M236" s="172" t="s">
        <v>567</v>
      </c>
      <c r="N236" s="169">
        <v>43138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88</v>
      </c>
      <c r="B237" s="159">
        <v>42837</v>
      </c>
      <c r="C237" s="159"/>
      <c r="D237" s="160" t="s">
        <v>93</v>
      </c>
      <c r="E237" s="161" t="s">
        <v>585</v>
      </c>
      <c r="F237" s="162">
        <v>289.5</v>
      </c>
      <c r="G237" s="161"/>
      <c r="H237" s="161">
        <v>354</v>
      </c>
      <c r="I237" s="163">
        <v>360</v>
      </c>
      <c r="J237" s="164" t="s">
        <v>704</v>
      </c>
      <c r="K237" s="165">
        <f t="shared" ref="K237:K245" si="141">H237-F237</f>
        <v>64.5</v>
      </c>
      <c r="L237" s="166">
        <f t="shared" ref="L237:L245" si="142">K237/F237</f>
        <v>0.22279792746113988</v>
      </c>
      <c r="M237" s="161" t="s">
        <v>555</v>
      </c>
      <c r="N237" s="167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8">
        <v>89</v>
      </c>
      <c r="B238" s="159">
        <v>42845</v>
      </c>
      <c r="C238" s="159"/>
      <c r="D238" s="160" t="s">
        <v>410</v>
      </c>
      <c r="E238" s="161" t="s">
        <v>585</v>
      </c>
      <c r="F238" s="162">
        <v>700</v>
      </c>
      <c r="G238" s="161"/>
      <c r="H238" s="161">
        <v>840</v>
      </c>
      <c r="I238" s="163">
        <v>840</v>
      </c>
      <c r="J238" s="164" t="s">
        <v>705</v>
      </c>
      <c r="K238" s="165">
        <f t="shared" si="141"/>
        <v>140</v>
      </c>
      <c r="L238" s="166">
        <f t="shared" si="142"/>
        <v>0.2</v>
      </c>
      <c r="M238" s="161" t="s">
        <v>555</v>
      </c>
      <c r="N238" s="167">
        <v>42893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90</v>
      </c>
      <c r="B239" s="159">
        <v>42887</v>
      </c>
      <c r="C239" s="159"/>
      <c r="D239" s="160" t="s">
        <v>706</v>
      </c>
      <c r="E239" s="161" t="s">
        <v>585</v>
      </c>
      <c r="F239" s="162">
        <v>130</v>
      </c>
      <c r="G239" s="161"/>
      <c r="H239" s="161">
        <v>144.25</v>
      </c>
      <c r="I239" s="163">
        <v>170</v>
      </c>
      <c r="J239" s="164" t="s">
        <v>707</v>
      </c>
      <c r="K239" s="165">
        <f t="shared" si="141"/>
        <v>14.25</v>
      </c>
      <c r="L239" s="166">
        <f t="shared" si="142"/>
        <v>0.10961538461538461</v>
      </c>
      <c r="M239" s="161" t="s">
        <v>555</v>
      </c>
      <c r="N239" s="167">
        <v>43675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91</v>
      </c>
      <c r="B240" s="159">
        <v>42901</v>
      </c>
      <c r="C240" s="159"/>
      <c r="D240" s="160" t="s">
        <v>708</v>
      </c>
      <c r="E240" s="161" t="s">
        <v>585</v>
      </c>
      <c r="F240" s="162">
        <v>214.5</v>
      </c>
      <c r="G240" s="161"/>
      <c r="H240" s="161">
        <v>262</v>
      </c>
      <c r="I240" s="163">
        <v>262</v>
      </c>
      <c r="J240" s="164" t="s">
        <v>709</v>
      </c>
      <c r="K240" s="165">
        <f t="shared" si="141"/>
        <v>47.5</v>
      </c>
      <c r="L240" s="166">
        <f t="shared" si="142"/>
        <v>0.22144522144522144</v>
      </c>
      <c r="M240" s="161" t="s">
        <v>555</v>
      </c>
      <c r="N240" s="167">
        <v>42977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92</v>
      </c>
      <c r="B241" s="190">
        <v>42933</v>
      </c>
      <c r="C241" s="190"/>
      <c r="D241" s="191" t="s">
        <v>710</v>
      </c>
      <c r="E241" s="192" t="s">
        <v>585</v>
      </c>
      <c r="F241" s="193">
        <v>370</v>
      </c>
      <c r="G241" s="192"/>
      <c r="H241" s="192">
        <v>447.5</v>
      </c>
      <c r="I241" s="194">
        <v>450</v>
      </c>
      <c r="J241" s="195" t="s">
        <v>643</v>
      </c>
      <c r="K241" s="165">
        <f t="shared" si="141"/>
        <v>77.5</v>
      </c>
      <c r="L241" s="196">
        <f t="shared" si="142"/>
        <v>0.20945945945945946</v>
      </c>
      <c r="M241" s="192" t="s">
        <v>555</v>
      </c>
      <c r="N241" s="197">
        <v>43035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93</v>
      </c>
      <c r="B242" s="190">
        <v>42943</v>
      </c>
      <c r="C242" s="190"/>
      <c r="D242" s="191" t="s">
        <v>182</v>
      </c>
      <c r="E242" s="192" t="s">
        <v>585</v>
      </c>
      <c r="F242" s="193">
        <v>657.5</v>
      </c>
      <c r="G242" s="192"/>
      <c r="H242" s="192">
        <v>825</v>
      </c>
      <c r="I242" s="194">
        <v>820</v>
      </c>
      <c r="J242" s="195" t="s">
        <v>643</v>
      </c>
      <c r="K242" s="165">
        <f t="shared" si="141"/>
        <v>167.5</v>
      </c>
      <c r="L242" s="196">
        <f t="shared" si="142"/>
        <v>0.25475285171102663</v>
      </c>
      <c r="M242" s="192" t="s">
        <v>555</v>
      </c>
      <c r="N242" s="197">
        <v>43090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94</v>
      </c>
      <c r="B243" s="159">
        <v>42964</v>
      </c>
      <c r="C243" s="159"/>
      <c r="D243" s="160" t="s">
        <v>353</v>
      </c>
      <c r="E243" s="161" t="s">
        <v>585</v>
      </c>
      <c r="F243" s="162">
        <v>605</v>
      </c>
      <c r="G243" s="161"/>
      <c r="H243" s="161">
        <v>750</v>
      </c>
      <c r="I243" s="163">
        <v>750</v>
      </c>
      <c r="J243" s="164" t="s">
        <v>701</v>
      </c>
      <c r="K243" s="165">
        <f t="shared" si="141"/>
        <v>145</v>
      </c>
      <c r="L243" s="166">
        <f t="shared" si="142"/>
        <v>0.23966942148760331</v>
      </c>
      <c r="M243" s="161" t="s">
        <v>555</v>
      </c>
      <c r="N243" s="167">
        <v>43027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8">
        <v>95</v>
      </c>
      <c r="B244" s="169">
        <v>42979</v>
      </c>
      <c r="C244" s="169"/>
      <c r="D244" s="177" t="s">
        <v>711</v>
      </c>
      <c r="E244" s="172" t="s">
        <v>585</v>
      </c>
      <c r="F244" s="172">
        <v>255</v>
      </c>
      <c r="G244" s="173"/>
      <c r="H244" s="173">
        <v>217.25</v>
      </c>
      <c r="I244" s="173">
        <v>320</v>
      </c>
      <c r="J244" s="174" t="s">
        <v>712</v>
      </c>
      <c r="K244" s="175">
        <f t="shared" si="141"/>
        <v>-37.75</v>
      </c>
      <c r="L244" s="178">
        <f t="shared" si="142"/>
        <v>-0.14803921568627451</v>
      </c>
      <c r="M244" s="172" t="s">
        <v>567</v>
      </c>
      <c r="N244" s="169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8">
        <v>96</v>
      </c>
      <c r="B245" s="159">
        <v>42997</v>
      </c>
      <c r="C245" s="159"/>
      <c r="D245" s="160" t="s">
        <v>713</v>
      </c>
      <c r="E245" s="161" t="s">
        <v>585</v>
      </c>
      <c r="F245" s="162">
        <v>215</v>
      </c>
      <c r="G245" s="161"/>
      <c r="H245" s="161">
        <v>258</v>
      </c>
      <c r="I245" s="163">
        <v>258</v>
      </c>
      <c r="J245" s="164" t="s">
        <v>643</v>
      </c>
      <c r="K245" s="165">
        <f t="shared" si="141"/>
        <v>43</v>
      </c>
      <c r="L245" s="166">
        <f t="shared" si="142"/>
        <v>0.2</v>
      </c>
      <c r="M245" s="161" t="s">
        <v>555</v>
      </c>
      <c r="N245" s="167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8">
        <v>97</v>
      </c>
      <c r="B246" s="159">
        <v>42997</v>
      </c>
      <c r="C246" s="159"/>
      <c r="D246" s="160" t="s">
        <v>713</v>
      </c>
      <c r="E246" s="161" t="s">
        <v>585</v>
      </c>
      <c r="F246" s="162">
        <v>215</v>
      </c>
      <c r="G246" s="161"/>
      <c r="H246" s="161">
        <v>258</v>
      </c>
      <c r="I246" s="163">
        <v>258</v>
      </c>
      <c r="J246" s="195" t="s">
        <v>643</v>
      </c>
      <c r="K246" s="165">
        <v>43</v>
      </c>
      <c r="L246" s="166">
        <v>0.2</v>
      </c>
      <c r="M246" s="161" t="s">
        <v>555</v>
      </c>
      <c r="N246" s="167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98</v>
      </c>
      <c r="B247" s="190">
        <v>42998</v>
      </c>
      <c r="C247" s="190"/>
      <c r="D247" s="191" t="s">
        <v>714</v>
      </c>
      <c r="E247" s="192" t="s">
        <v>585</v>
      </c>
      <c r="F247" s="162">
        <v>75</v>
      </c>
      <c r="G247" s="192"/>
      <c r="H247" s="192">
        <v>90</v>
      </c>
      <c r="I247" s="194">
        <v>90</v>
      </c>
      <c r="J247" s="164" t="s">
        <v>715</v>
      </c>
      <c r="K247" s="165">
        <f t="shared" ref="K247:K252" si="143">H247-F247</f>
        <v>15</v>
      </c>
      <c r="L247" s="166">
        <f t="shared" ref="L247:L252" si="144">K247/F247</f>
        <v>0.2</v>
      </c>
      <c r="M247" s="161" t="s">
        <v>555</v>
      </c>
      <c r="N247" s="167">
        <v>43019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99</v>
      </c>
      <c r="B248" s="190">
        <v>43011</v>
      </c>
      <c r="C248" s="190"/>
      <c r="D248" s="191" t="s">
        <v>569</v>
      </c>
      <c r="E248" s="192" t="s">
        <v>585</v>
      </c>
      <c r="F248" s="193">
        <v>315</v>
      </c>
      <c r="G248" s="192"/>
      <c r="H248" s="192">
        <v>392</v>
      </c>
      <c r="I248" s="194">
        <v>384</v>
      </c>
      <c r="J248" s="195" t="s">
        <v>716</v>
      </c>
      <c r="K248" s="165">
        <f t="shared" si="143"/>
        <v>77</v>
      </c>
      <c r="L248" s="196">
        <f t="shared" si="144"/>
        <v>0.24444444444444444</v>
      </c>
      <c r="M248" s="192" t="s">
        <v>555</v>
      </c>
      <c r="N248" s="197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100</v>
      </c>
      <c r="B249" s="190">
        <v>43013</v>
      </c>
      <c r="C249" s="190"/>
      <c r="D249" s="191" t="s">
        <v>439</v>
      </c>
      <c r="E249" s="192" t="s">
        <v>585</v>
      </c>
      <c r="F249" s="193">
        <v>145</v>
      </c>
      <c r="G249" s="192"/>
      <c r="H249" s="192">
        <v>179</v>
      </c>
      <c r="I249" s="194">
        <v>180</v>
      </c>
      <c r="J249" s="195" t="s">
        <v>717</v>
      </c>
      <c r="K249" s="165">
        <f t="shared" si="143"/>
        <v>34</v>
      </c>
      <c r="L249" s="196">
        <f t="shared" si="144"/>
        <v>0.23448275862068965</v>
      </c>
      <c r="M249" s="192" t="s">
        <v>555</v>
      </c>
      <c r="N249" s="197">
        <v>43025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101</v>
      </c>
      <c r="B250" s="190">
        <v>43014</v>
      </c>
      <c r="C250" s="190"/>
      <c r="D250" s="191" t="s">
        <v>328</v>
      </c>
      <c r="E250" s="192" t="s">
        <v>585</v>
      </c>
      <c r="F250" s="193">
        <v>256</v>
      </c>
      <c r="G250" s="192"/>
      <c r="H250" s="192">
        <v>323</v>
      </c>
      <c r="I250" s="194">
        <v>320</v>
      </c>
      <c r="J250" s="195" t="s">
        <v>643</v>
      </c>
      <c r="K250" s="165">
        <f t="shared" si="143"/>
        <v>67</v>
      </c>
      <c r="L250" s="196">
        <f t="shared" si="144"/>
        <v>0.26171875</v>
      </c>
      <c r="M250" s="192" t="s">
        <v>555</v>
      </c>
      <c r="N250" s="197">
        <v>43067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102</v>
      </c>
      <c r="B251" s="190">
        <v>43017</v>
      </c>
      <c r="C251" s="190"/>
      <c r="D251" s="191" t="s">
        <v>343</v>
      </c>
      <c r="E251" s="192" t="s">
        <v>585</v>
      </c>
      <c r="F251" s="193">
        <v>137.5</v>
      </c>
      <c r="G251" s="192"/>
      <c r="H251" s="192">
        <v>184</v>
      </c>
      <c r="I251" s="194">
        <v>183</v>
      </c>
      <c r="J251" s="195" t="s">
        <v>718</v>
      </c>
      <c r="K251" s="165">
        <f t="shared" si="143"/>
        <v>46.5</v>
      </c>
      <c r="L251" s="196">
        <f t="shared" si="144"/>
        <v>0.33818181818181819</v>
      </c>
      <c r="M251" s="192" t="s">
        <v>555</v>
      </c>
      <c r="N251" s="197">
        <v>43108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103</v>
      </c>
      <c r="B252" s="190">
        <v>43018</v>
      </c>
      <c r="C252" s="190"/>
      <c r="D252" s="191" t="s">
        <v>719</v>
      </c>
      <c r="E252" s="192" t="s">
        <v>585</v>
      </c>
      <c r="F252" s="193">
        <v>125.5</v>
      </c>
      <c r="G252" s="192"/>
      <c r="H252" s="192">
        <v>158</v>
      </c>
      <c r="I252" s="194">
        <v>155</v>
      </c>
      <c r="J252" s="195" t="s">
        <v>720</v>
      </c>
      <c r="K252" s="165">
        <f t="shared" si="143"/>
        <v>32.5</v>
      </c>
      <c r="L252" s="196">
        <f t="shared" si="144"/>
        <v>0.25896414342629481</v>
      </c>
      <c r="M252" s="192" t="s">
        <v>555</v>
      </c>
      <c r="N252" s="197">
        <v>43067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104</v>
      </c>
      <c r="B253" s="190">
        <v>43018</v>
      </c>
      <c r="C253" s="190"/>
      <c r="D253" s="191" t="s">
        <v>721</v>
      </c>
      <c r="E253" s="192" t="s">
        <v>585</v>
      </c>
      <c r="F253" s="193">
        <v>895</v>
      </c>
      <c r="G253" s="192"/>
      <c r="H253" s="192">
        <v>1122.5</v>
      </c>
      <c r="I253" s="194">
        <v>1078</v>
      </c>
      <c r="J253" s="195" t="s">
        <v>722</v>
      </c>
      <c r="K253" s="165">
        <v>227.5</v>
      </c>
      <c r="L253" s="196">
        <v>0.25418994413407803</v>
      </c>
      <c r="M253" s="192" t="s">
        <v>555</v>
      </c>
      <c r="N253" s="197">
        <v>43117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105</v>
      </c>
      <c r="B254" s="190">
        <v>43020</v>
      </c>
      <c r="C254" s="190"/>
      <c r="D254" s="191" t="s">
        <v>337</v>
      </c>
      <c r="E254" s="192" t="s">
        <v>585</v>
      </c>
      <c r="F254" s="193">
        <v>525</v>
      </c>
      <c r="G254" s="192"/>
      <c r="H254" s="192">
        <v>629</v>
      </c>
      <c r="I254" s="194">
        <v>629</v>
      </c>
      <c r="J254" s="195" t="s">
        <v>643</v>
      </c>
      <c r="K254" s="165">
        <v>104</v>
      </c>
      <c r="L254" s="196">
        <v>0.19809523809523799</v>
      </c>
      <c r="M254" s="192" t="s">
        <v>555</v>
      </c>
      <c r="N254" s="197">
        <v>43119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106</v>
      </c>
      <c r="B255" s="190">
        <v>43046</v>
      </c>
      <c r="C255" s="190"/>
      <c r="D255" s="191" t="s">
        <v>376</v>
      </c>
      <c r="E255" s="192" t="s">
        <v>585</v>
      </c>
      <c r="F255" s="193">
        <v>740</v>
      </c>
      <c r="G255" s="192"/>
      <c r="H255" s="192">
        <v>892.5</v>
      </c>
      <c r="I255" s="194">
        <v>900</v>
      </c>
      <c r="J255" s="195" t="s">
        <v>723</v>
      </c>
      <c r="K255" s="165">
        <f>H255-F255</f>
        <v>152.5</v>
      </c>
      <c r="L255" s="196">
        <f>K255/F255</f>
        <v>0.20608108108108109</v>
      </c>
      <c r="M255" s="192" t="s">
        <v>555</v>
      </c>
      <c r="N255" s="197">
        <v>43052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8">
        <v>107</v>
      </c>
      <c r="B256" s="159">
        <v>43073</v>
      </c>
      <c r="C256" s="159"/>
      <c r="D256" s="160" t="s">
        <v>724</v>
      </c>
      <c r="E256" s="161" t="s">
        <v>585</v>
      </c>
      <c r="F256" s="162">
        <v>118.5</v>
      </c>
      <c r="G256" s="161"/>
      <c r="H256" s="161">
        <v>143.5</v>
      </c>
      <c r="I256" s="163">
        <v>145</v>
      </c>
      <c r="J256" s="164" t="s">
        <v>576</v>
      </c>
      <c r="K256" s="165">
        <f>H256-F256</f>
        <v>25</v>
      </c>
      <c r="L256" s="166">
        <f>K256/F256</f>
        <v>0.2109704641350211</v>
      </c>
      <c r="M256" s="161" t="s">
        <v>555</v>
      </c>
      <c r="N256" s="167">
        <v>43097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8">
        <v>108</v>
      </c>
      <c r="B257" s="169">
        <v>43090</v>
      </c>
      <c r="C257" s="169"/>
      <c r="D257" s="170" t="s">
        <v>415</v>
      </c>
      <c r="E257" s="171" t="s">
        <v>585</v>
      </c>
      <c r="F257" s="172">
        <v>715</v>
      </c>
      <c r="G257" s="172"/>
      <c r="H257" s="173">
        <v>500</v>
      </c>
      <c r="I257" s="173">
        <v>872</v>
      </c>
      <c r="J257" s="174" t="s">
        <v>725</v>
      </c>
      <c r="K257" s="175">
        <f>H257-F257</f>
        <v>-215</v>
      </c>
      <c r="L257" s="176">
        <f>K257/F257</f>
        <v>-0.30069930069930068</v>
      </c>
      <c r="M257" s="172" t="s">
        <v>567</v>
      </c>
      <c r="N257" s="169">
        <v>43670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8">
        <v>109</v>
      </c>
      <c r="B258" s="159">
        <v>43098</v>
      </c>
      <c r="C258" s="159"/>
      <c r="D258" s="160" t="s">
        <v>569</v>
      </c>
      <c r="E258" s="161" t="s">
        <v>585</v>
      </c>
      <c r="F258" s="162">
        <v>435</v>
      </c>
      <c r="G258" s="161"/>
      <c r="H258" s="161">
        <v>542.5</v>
      </c>
      <c r="I258" s="163">
        <v>539</v>
      </c>
      <c r="J258" s="164" t="s">
        <v>643</v>
      </c>
      <c r="K258" s="165">
        <v>107.5</v>
      </c>
      <c r="L258" s="166">
        <v>0.247126436781609</v>
      </c>
      <c r="M258" s="161" t="s">
        <v>555</v>
      </c>
      <c r="N258" s="167">
        <v>43206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8">
        <v>110</v>
      </c>
      <c r="B259" s="159">
        <v>43098</v>
      </c>
      <c r="C259" s="159"/>
      <c r="D259" s="160" t="s">
        <v>527</v>
      </c>
      <c r="E259" s="161" t="s">
        <v>585</v>
      </c>
      <c r="F259" s="162">
        <v>885</v>
      </c>
      <c r="G259" s="161"/>
      <c r="H259" s="161">
        <v>1090</v>
      </c>
      <c r="I259" s="163">
        <v>1084</v>
      </c>
      <c r="J259" s="164" t="s">
        <v>643</v>
      </c>
      <c r="K259" s="165">
        <v>205</v>
      </c>
      <c r="L259" s="166">
        <v>0.23163841807909599</v>
      </c>
      <c r="M259" s="161" t="s">
        <v>555</v>
      </c>
      <c r="N259" s="167">
        <v>43213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111</v>
      </c>
      <c r="B260" s="199">
        <v>43192</v>
      </c>
      <c r="C260" s="199"/>
      <c r="D260" s="177" t="s">
        <v>726</v>
      </c>
      <c r="E260" s="172" t="s">
        <v>585</v>
      </c>
      <c r="F260" s="200">
        <v>478.5</v>
      </c>
      <c r="G260" s="172"/>
      <c r="H260" s="172">
        <v>442</v>
      </c>
      <c r="I260" s="173">
        <v>613</v>
      </c>
      <c r="J260" s="174" t="s">
        <v>727</v>
      </c>
      <c r="K260" s="175">
        <f>H260-F260</f>
        <v>-36.5</v>
      </c>
      <c r="L260" s="176">
        <f>K260/F260</f>
        <v>-7.6280041797283177E-2</v>
      </c>
      <c r="M260" s="172" t="s">
        <v>567</v>
      </c>
      <c r="N260" s="169">
        <v>43762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68">
        <v>112</v>
      </c>
      <c r="B261" s="169">
        <v>43194</v>
      </c>
      <c r="C261" s="169"/>
      <c r="D261" s="170" t="s">
        <v>728</v>
      </c>
      <c r="E261" s="171" t="s">
        <v>585</v>
      </c>
      <c r="F261" s="172">
        <f>141.5-7.3</f>
        <v>134.19999999999999</v>
      </c>
      <c r="G261" s="172"/>
      <c r="H261" s="173">
        <v>77</v>
      </c>
      <c r="I261" s="173">
        <v>180</v>
      </c>
      <c r="J261" s="174" t="s">
        <v>729</v>
      </c>
      <c r="K261" s="175">
        <f>H261-F261</f>
        <v>-57.199999999999989</v>
      </c>
      <c r="L261" s="176">
        <f>K261/F261</f>
        <v>-0.42622950819672129</v>
      </c>
      <c r="M261" s="172" t="s">
        <v>567</v>
      </c>
      <c r="N261" s="169">
        <v>43522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68">
        <v>113</v>
      </c>
      <c r="B262" s="169">
        <v>43209</v>
      </c>
      <c r="C262" s="169"/>
      <c r="D262" s="170" t="s">
        <v>730</v>
      </c>
      <c r="E262" s="171" t="s">
        <v>585</v>
      </c>
      <c r="F262" s="172">
        <v>430</v>
      </c>
      <c r="G262" s="172"/>
      <c r="H262" s="173">
        <v>220</v>
      </c>
      <c r="I262" s="173">
        <v>537</v>
      </c>
      <c r="J262" s="174" t="s">
        <v>731</v>
      </c>
      <c r="K262" s="175">
        <f>H262-F262</f>
        <v>-210</v>
      </c>
      <c r="L262" s="176">
        <f>K262/F262</f>
        <v>-0.48837209302325579</v>
      </c>
      <c r="M262" s="172" t="s">
        <v>567</v>
      </c>
      <c r="N262" s="169">
        <v>43252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114</v>
      </c>
      <c r="B263" s="190">
        <v>43220</v>
      </c>
      <c r="C263" s="190"/>
      <c r="D263" s="191" t="s">
        <v>377</v>
      </c>
      <c r="E263" s="192" t="s">
        <v>585</v>
      </c>
      <c r="F263" s="192">
        <v>153.5</v>
      </c>
      <c r="G263" s="192"/>
      <c r="H263" s="192">
        <v>196</v>
      </c>
      <c r="I263" s="194">
        <v>196</v>
      </c>
      <c r="J263" s="164" t="s">
        <v>732</v>
      </c>
      <c r="K263" s="165">
        <f>H263-F263</f>
        <v>42.5</v>
      </c>
      <c r="L263" s="166">
        <f>K263/F263</f>
        <v>0.27687296416938112</v>
      </c>
      <c r="M263" s="161" t="s">
        <v>555</v>
      </c>
      <c r="N263" s="167">
        <v>43605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68">
        <v>115</v>
      </c>
      <c r="B264" s="169">
        <v>43306</v>
      </c>
      <c r="C264" s="169"/>
      <c r="D264" s="170" t="s">
        <v>702</v>
      </c>
      <c r="E264" s="171" t="s">
        <v>585</v>
      </c>
      <c r="F264" s="172">
        <v>27.5</v>
      </c>
      <c r="G264" s="172"/>
      <c r="H264" s="173">
        <v>13.1</v>
      </c>
      <c r="I264" s="173">
        <v>60</v>
      </c>
      <c r="J264" s="174" t="s">
        <v>733</v>
      </c>
      <c r="K264" s="175">
        <v>-14.4</v>
      </c>
      <c r="L264" s="176">
        <v>-0.52363636363636401</v>
      </c>
      <c r="M264" s="172" t="s">
        <v>567</v>
      </c>
      <c r="N264" s="169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116</v>
      </c>
      <c r="B265" s="199">
        <v>43318</v>
      </c>
      <c r="C265" s="199"/>
      <c r="D265" s="177" t="s">
        <v>734</v>
      </c>
      <c r="E265" s="172" t="s">
        <v>585</v>
      </c>
      <c r="F265" s="172">
        <v>148.5</v>
      </c>
      <c r="G265" s="172"/>
      <c r="H265" s="172">
        <v>102</v>
      </c>
      <c r="I265" s="173">
        <v>182</v>
      </c>
      <c r="J265" s="174" t="s">
        <v>735</v>
      </c>
      <c r="K265" s="175">
        <f>H265-F265</f>
        <v>-46.5</v>
      </c>
      <c r="L265" s="176">
        <f>K265/F265</f>
        <v>-0.31313131313131315</v>
      </c>
      <c r="M265" s="172" t="s">
        <v>567</v>
      </c>
      <c r="N265" s="169">
        <v>43661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8">
        <v>117</v>
      </c>
      <c r="B266" s="159">
        <v>43335</v>
      </c>
      <c r="C266" s="159"/>
      <c r="D266" s="160" t="s">
        <v>736</v>
      </c>
      <c r="E266" s="161" t="s">
        <v>585</v>
      </c>
      <c r="F266" s="192">
        <v>285</v>
      </c>
      <c r="G266" s="161"/>
      <c r="H266" s="161">
        <v>355</v>
      </c>
      <c r="I266" s="163">
        <v>364</v>
      </c>
      <c r="J266" s="164" t="s">
        <v>737</v>
      </c>
      <c r="K266" s="165">
        <v>70</v>
      </c>
      <c r="L266" s="166">
        <v>0.24561403508771901</v>
      </c>
      <c r="M266" s="161" t="s">
        <v>555</v>
      </c>
      <c r="N266" s="167">
        <v>43455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8">
        <v>118</v>
      </c>
      <c r="B267" s="159">
        <v>43341</v>
      </c>
      <c r="C267" s="159"/>
      <c r="D267" s="160" t="s">
        <v>365</v>
      </c>
      <c r="E267" s="161" t="s">
        <v>585</v>
      </c>
      <c r="F267" s="192">
        <v>525</v>
      </c>
      <c r="G267" s="161"/>
      <c r="H267" s="161">
        <v>585</v>
      </c>
      <c r="I267" s="163">
        <v>635</v>
      </c>
      <c r="J267" s="164" t="s">
        <v>738</v>
      </c>
      <c r="K267" s="165">
        <f t="shared" ref="K267:K284" si="145">H267-F267</f>
        <v>60</v>
      </c>
      <c r="L267" s="166">
        <f t="shared" ref="L267:L284" si="146">K267/F267</f>
        <v>0.11428571428571428</v>
      </c>
      <c r="M267" s="161" t="s">
        <v>555</v>
      </c>
      <c r="N267" s="167">
        <v>43662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8">
        <v>119</v>
      </c>
      <c r="B268" s="159">
        <v>43395</v>
      </c>
      <c r="C268" s="159"/>
      <c r="D268" s="160" t="s">
        <v>353</v>
      </c>
      <c r="E268" s="161" t="s">
        <v>585</v>
      </c>
      <c r="F268" s="192">
        <v>475</v>
      </c>
      <c r="G268" s="161"/>
      <c r="H268" s="161">
        <v>574</v>
      </c>
      <c r="I268" s="163">
        <v>570</v>
      </c>
      <c r="J268" s="164" t="s">
        <v>643</v>
      </c>
      <c r="K268" s="165">
        <f t="shared" si="145"/>
        <v>99</v>
      </c>
      <c r="L268" s="166">
        <f t="shared" si="146"/>
        <v>0.20842105263157895</v>
      </c>
      <c r="M268" s="161" t="s">
        <v>555</v>
      </c>
      <c r="N268" s="167">
        <v>43403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120</v>
      </c>
      <c r="B269" s="190">
        <v>43397</v>
      </c>
      <c r="C269" s="190"/>
      <c r="D269" s="191" t="s">
        <v>372</v>
      </c>
      <c r="E269" s="192" t="s">
        <v>585</v>
      </c>
      <c r="F269" s="192">
        <v>707.5</v>
      </c>
      <c r="G269" s="192"/>
      <c r="H269" s="192">
        <v>872</v>
      </c>
      <c r="I269" s="194">
        <v>872</v>
      </c>
      <c r="J269" s="195" t="s">
        <v>643</v>
      </c>
      <c r="K269" s="165">
        <f t="shared" si="145"/>
        <v>164.5</v>
      </c>
      <c r="L269" s="196">
        <f t="shared" si="146"/>
        <v>0.23250883392226149</v>
      </c>
      <c r="M269" s="192" t="s">
        <v>555</v>
      </c>
      <c r="N269" s="197">
        <v>43482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121</v>
      </c>
      <c r="B270" s="190">
        <v>43398</v>
      </c>
      <c r="C270" s="190"/>
      <c r="D270" s="191" t="s">
        <v>739</v>
      </c>
      <c r="E270" s="192" t="s">
        <v>585</v>
      </c>
      <c r="F270" s="192">
        <v>162</v>
      </c>
      <c r="G270" s="192"/>
      <c r="H270" s="192">
        <v>204</v>
      </c>
      <c r="I270" s="194">
        <v>209</v>
      </c>
      <c r="J270" s="195" t="s">
        <v>740</v>
      </c>
      <c r="K270" s="165">
        <f t="shared" si="145"/>
        <v>42</v>
      </c>
      <c r="L270" s="196">
        <f t="shared" si="146"/>
        <v>0.25925925925925924</v>
      </c>
      <c r="M270" s="192" t="s">
        <v>555</v>
      </c>
      <c r="N270" s="197">
        <v>43539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122</v>
      </c>
      <c r="B271" s="190">
        <v>43399</v>
      </c>
      <c r="C271" s="190"/>
      <c r="D271" s="191" t="s">
        <v>456</v>
      </c>
      <c r="E271" s="192" t="s">
        <v>585</v>
      </c>
      <c r="F271" s="192">
        <v>240</v>
      </c>
      <c r="G271" s="192"/>
      <c r="H271" s="192">
        <v>297</v>
      </c>
      <c r="I271" s="194">
        <v>297</v>
      </c>
      <c r="J271" s="195" t="s">
        <v>643</v>
      </c>
      <c r="K271" s="201">
        <f t="shared" si="145"/>
        <v>57</v>
      </c>
      <c r="L271" s="196">
        <f t="shared" si="146"/>
        <v>0.23749999999999999</v>
      </c>
      <c r="M271" s="192" t="s">
        <v>555</v>
      </c>
      <c r="N271" s="197">
        <v>43417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8">
        <v>123</v>
      </c>
      <c r="B272" s="159">
        <v>43439</v>
      </c>
      <c r="C272" s="159"/>
      <c r="D272" s="160" t="s">
        <v>741</v>
      </c>
      <c r="E272" s="161" t="s">
        <v>585</v>
      </c>
      <c r="F272" s="161">
        <v>202.5</v>
      </c>
      <c r="G272" s="161"/>
      <c r="H272" s="161">
        <v>255</v>
      </c>
      <c r="I272" s="163">
        <v>252</v>
      </c>
      <c r="J272" s="164" t="s">
        <v>643</v>
      </c>
      <c r="K272" s="165">
        <f t="shared" si="145"/>
        <v>52.5</v>
      </c>
      <c r="L272" s="166">
        <f t="shared" si="146"/>
        <v>0.25925925925925924</v>
      </c>
      <c r="M272" s="161" t="s">
        <v>555</v>
      </c>
      <c r="N272" s="167">
        <v>43542</v>
      </c>
      <c r="O272" s="1"/>
      <c r="P272" s="1"/>
      <c r="Q272" s="1"/>
      <c r="R272" s="6" t="s">
        <v>742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124</v>
      </c>
      <c r="B273" s="190">
        <v>43465</v>
      </c>
      <c r="C273" s="159"/>
      <c r="D273" s="191" t="s">
        <v>402</v>
      </c>
      <c r="E273" s="192" t="s">
        <v>585</v>
      </c>
      <c r="F273" s="192">
        <v>710</v>
      </c>
      <c r="G273" s="192"/>
      <c r="H273" s="192">
        <v>866</v>
      </c>
      <c r="I273" s="194">
        <v>866</v>
      </c>
      <c r="J273" s="195" t="s">
        <v>643</v>
      </c>
      <c r="K273" s="165">
        <f t="shared" si="145"/>
        <v>156</v>
      </c>
      <c r="L273" s="166">
        <f t="shared" si="146"/>
        <v>0.21971830985915494</v>
      </c>
      <c r="M273" s="161" t="s">
        <v>555</v>
      </c>
      <c r="N273" s="167">
        <v>43553</v>
      </c>
      <c r="O273" s="1"/>
      <c r="P273" s="1"/>
      <c r="Q273" s="1"/>
      <c r="R273" s="6" t="s">
        <v>742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125</v>
      </c>
      <c r="B274" s="190">
        <v>43522</v>
      </c>
      <c r="C274" s="190"/>
      <c r="D274" s="191" t="s">
        <v>152</v>
      </c>
      <c r="E274" s="192" t="s">
        <v>585</v>
      </c>
      <c r="F274" s="192">
        <v>337.25</v>
      </c>
      <c r="G274" s="192"/>
      <c r="H274" s="192">
        <v>398.5</v>
      </c>
      <c r="I274" s="194">
        <v>411</v>
      </c>
      <c r="J274" s="164" t="s">
        <v>743</v>
      </c>
      <c r="K274" s="165">
        <f t="shared" si="145"/>
        <v>61.25</v>
      </c>
      <c r="L274" s="166">
        <f t="shared" si="146"/>
        <v>0.1816160118606375</v>
      </c>
      <c r="M274" s="161" t="s">
        <v>555</v>
      </c>
      <c r="N274" s="167">
        <v>43760</v>
      </c>
      <c r="O274" s="1"/>
      <c r="P274" s="1"/>
      <c r="Q274" s="1"/>
      <c r="R274" s="6" t="s">
        <v>742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2">
        <v>126</v>
      </c>
      <c r="B275" s="203">
        <v>43559</v>
      </c>
      <c r="C275" s="203"/>
      <c r="D275" s="204" t="s">
        <v>744</v>
      </c>
      <c r="E275" s="205" t="s">
        <v>585</v>
      </c>
      <c r="F275" s="205">
        <v>130</v>
      </c>
      <c r="G275" s="205"/>
      <c r="H275" s="205">
        <v>65</v>
      </c>
      <c r="I275" s="206">
        <v>158</v>
      </c>
      <c r="J275" s="174" t="s">
        <v>745</v>
      </c>
      <c r="K275" s="175">
        <f t="shared" si="145"/>
        <v>-65</v>
      </c>
      <c r="L275" s="176">
        <f t="shared" si="146"/>
        <v>-0.5</v>
      </c>
      <c r="M275" s="172" t="s">
        <v>567</v>
      </c>
      <c r="N275" s="169">
        <v>43726</v>
      </c>
      <c r="O275" s="1"/>
      <c r="P275" s="1"/>
      <c r="Q275" s="1"/>
      <c r="R275" s="6" t="s">
        <v>746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127</v>
      </c>
      <c r="B276" s="190">
        <v>43017</v>
      </c>
      <c r="C276" s="190"/>
      <c r="D276" s="191" t="s">
        <v>184</v>
      </c>
      <c r="E276" s="192" t="s">
        <v>585</v>
      </c>
      <c r="F276" s="192">
        <v>141.5</v>
      </c>
      <c r="G276" s="192"/>
      <c r="H276" s="192">
        <v>183.5</v>
      </c>
      <c r="I276" s="194">
        <v>210</v>
      </c>
      <c r="J276" s="164" t="s">
        <v>740</v>
      </c>
      <c r="K276" s="165">
        <f t="shared" si="145"/>
        <v>42</v>
      </c>
      <c r="L276" s="166">
        <f t="shared" si="146"/>
        <v>0.29681978798586572</v>
      </c>
      <c r="M276" s="161" t="s">
        <v>555</v>
      </c>
      <c r="N276" s="167">
        <v>43042</v>
      </c>
      <c r="O276" s="1"/>
      <c r="P276" s="1"/>
      <c r="Q276" s="1"/>
      <c r="R276" s="6" t="s">
        <v>746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02">
        <v>128</v>
      </c>
      <c r="B277" s="203">
        <v>43074</v>
      </c>
      <c r="C277" s="203"/>
      <c r="D277" s="204" t="s">
        <v>747</v>
      </c>
      <c r="E277" s="205" t="s">
        <v>585</v>
      </c>
      <c r="F277" s="200">
        <v>172</v>
      </c>
      <c r="G277" s="205"/>
      <c r="H277" s="205">
        <v>155.25</v>
      </c>
      <c r="I277" s="206">
        <v>230</v>
      </c>
      <c r="J277" s="174" t="s">
        <v>748</v>
      </c>
      <c r="K277" s="175">
        <f t="shared" si="145"/>
        <v>-16.75</v>
      </c>
      <c r="L277" s="176">
        <f t="shared" si="146"/>
        <v>-9.7383720930232565E-2</v>
      </c>
      <c r="M277" s="172" t="s">
        <v>567</v>
      </c>
      <c r="N277" s="169">
        <v>43787</v>
      </c>
      <c r="O277" s="1"/>
      <c r="P277" s="1"/>
      <c r="Q277" s="1"/>
      <c r="R277" s="6" t="s">
        <v>746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129</v>
      </c>
      <c r="B278" s="190">
        <v>43398</v>
      </c>
      <c r="C278" s="190"/>
      <c r="D278" s="191" t="s">
        <v>107</v>
      </c>
      <c r="E278" s="192" t="s">
        <v>585</v>
      </c>
      <c r="F278" s="192">
        <v>698.5</v>
      </c>
      <c r="G278" s="192"/>
      <c r="H278" s="192">
        <v>890</v>
      </c>
      <c r="I278" s="194">
        <v>890</v>
      </c>
      <c r="J278" s="164" t="s">
        <v>815</v>
      </c>
      <c r="K278" s="165">
        <f t="shared" si="145"/>
        <v>191.5</v>
      </c>
      <c r="L278" s="166">
        <f t="shared" si="146"/>
        <v>0.27415891195418757</v>
      </c>
      <c r="M278" s="161" t="s">
        <v>555</v>
      </c>
      <c r="N278" s="167">
        <v>44328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130</v>
      </c>
      <c r="B279" s="190">
        <v>42877</v>
      </c>
      <c r="C279" s="190"/>
      <c r="D279" s="191" t="s">
        <v>364</v>
      </c>
      <c r="E279" s="192" t="s">
        <v>585</v>
      </c>
      <c r="F279" s="192">
        <v>127.6</v>
      </c>
      <c r="G279" s="192"/>
      <c r="H279" s="192">
        <v>138</v>
      </c>
      <c r="I279" s="194">
        <v>190</v>
      </c>
      <c r="J279" s="164" t="s">
        <v>749</v>
      </c>
      <c r="K279" s="165">
        <f t="shared" si="145"/>
        <v>10.400000000000006</v>
      </c>
      <c r="L279" s="166">
        <f t="shared" si="146"/>
        <v>8.1504702194357417E-2</v>
      </c>
      <c r="M279" s="161" t="s">
        <v>555</v>
      </c>
      <c r="N279" s="167">
        <v>43774</v>
      </c>
      <c r="O279" s="1"/>
      <c r="P279" s="1"/>
      <c r="Q279" s="1"/>
      <c r="R279" s="6" t="s">
        <v>746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131</v>
      </c>
      <c r="B280" s="190">
        <v>43158</v>
      </c>
      <c r="C280" s="190"/>
      <c r="D280" s="191" t="s">
        <v>750</v>
      </c>
      <c r="E280" s="192" t="s">
        <v>585</v>
      </c>
      <c r="F280" s="192">
        <v>317</v>
      </c>
      <c r="G280" s="192"/>
      <c r="H280" s="192">
        <v>382.5</v>
      </c>
      <c r="I280" s="194">
        <v>398</v>
      </c>
      <c r="J280" s="164" t="s">
        <v>751</v>
      </c>
      <c r="K280" s="165">
        <f t="shared" si="145"/>
        <v>65.5</v>
      </c>
      <c r="L280" s="166">
        <f t="shared" si="146"/>
        <v>0.20662460567823343</v>
      </c>
      <c r="M280" s="161" t="s">
        <v>555</v>
      </c>
      <c r="N280" s="167">
        <v>44238</v>
      </c>
      <c r="O280" s="1"/>
      <c r="P280" s="1"/>
      <c r="Q280" s="1"/>
      <c r="R280" s="6" t="s">
        <v>746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2">
        <v>132</v>
      </c>
      <c r="B281" s="203">
        <v>43164</v>
      </c>
      <c r="C281" s="203"/>
      <c r="D281" s="204" t="s">
        <v>144</v>
      </c>
      <c r="E281" s="205" t="s">
        <v>585</v>
      </c>
      <c r="F281" s="200">
        <f>510-14.4</f>
        <v>495.6</v>
      </c>
      <c r="G281" s="205"/>
      <c r="H281" s="205">
        <v>350</v>
      </c>
      <c r="I281" s="206">
        <v>672</v>
      </c>
      <c r="J281" s="174" t="s">
        <v>752</v>
      </c>
      <c r="K281" s="175">
        <f t="shared" si="145"/>
        <v>-145.60000000000002</v>
      </c>
      <c r="L281" s="176">
        <f t="shared" si="146"/>
        <v>-0.29378531073446329</v>
      </c>
      <c r="M281" s="172" t="s">
        <v>567</v>
      </c>
      <c r="N281" s="169">
        <v>43887</v>
      </c>
      <c r="O281" s="1"/>
      <c r="P281" s="1"/>
      <c r="Q281" s="1"/>
      <c r="R281" s="6" t="s">
        <v>742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2">
        <v>133</v>
      </c>
      <c r="B282" s="203">
        <v>43237</v>
      </c>
      <c r="C282" s="203"/>
      <c r="D282" s="204" t="s">
        <v>448</v>
      </c>
      <c r="E282" s="205" t="s">
        <v>585</v>
      </c>
      <c r="F282" s="200">
        <v>230.3</v>
      </c>
      <c r="G282" s="205"/>
      <c r="H282" s="205">
        <v>102.5</v>
      </c>
      <c r="I282" s="206">
        <v>348</v>
      </c>
      <c r="J282" s="174" t="s">
        <v>753</v>
      </c>
      <c r="K282" s="175">
        <f t="shared" si="145"/>
        <v>-127.80000000000001</v>
      </c>
      <c r="L282" s="176">
        <f t="shared" si="146"/>
        <v>-0.55492835432045162</v>
      </c>
      <c r="M282" s="172" t="s">
        <v>567</v>
      </c>
      <c r="N282" s="169">
        <v>43896</v>
      </c>
      <c r="O282" s="1"/>
      <c r="P282" s="1"/>
      <c r="Q282" s="1"/>
      <c r="R282" s="6" t="s">
        <v>742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134</v>
      </c>
      <c r="B283" s="190">
        <v>43258</v>
      </c>
      <c r="C283" s="190"/>
      <c r="D283" s="191" t="s">
        <v>419</v>
      </c>
      <c r="E283" s="192" t="s">
        <v>585</v>
      </c>
      <c r="F283" s="192">
        <f>342.5-5.1</f>
        <v>337.4</v>
      </c>
      <c r="G283" s="192"/>
      <c r="H283" s="192">
        <v>412.5</v>
      </c>
      <c r="I283" s="194">
        <v>439</v>
      </c>
      <c r="J283" s="164" t="s">
        <v>754</v>
      </c>
      <c r="K283" s="165">
        <f t="shared" si="145"/>
        <v>75.100000000000023</v>
      </c>
      <c r="L283" s="166">
        <f t="shared" si="146"/>
        <v>0.22258446947243635</v>
      </c>
      <c r="M283" s="161" t="s">
        <v>555</v>
      </c>
      <c r="N283" s="167">
        <v>44230</v>
      </c>
      <c r="O283" s="1"/>
      <c r="P283" s="1"/>
      <c r="Q283" s="1"/>
      <c r="R283" s="6" t="s">
        <v>746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3">
        <v>135</v>
      </c>
      <c r="B284" s="182">
        <v>43285</v>
      </c>
      <c r="C284" s="182"/>
      <c r="D284" s="183" t="s">
        <v>55</v>
      </c>
      <c r="E284" s="184" t="s">
        <v>585</v>
      </c>
      <c r="F284" s="184">
        <f>127.5-5.53</f>
        <v>121.97</v>
      </c>
      <c r="G284" s="185"/>
      <c r="H284" s="185">
        <v>122.5</v>
      </c>
      <c r="I284" s="185">
        <v>170</v>
      </c>
      <c r="J284" s="186" t="s">
        <v>783</v>
      </c>
      <c r="K284" s="187">
        <f t="shared" si="145"/>
        <v>0.53000000000000114</v>
      </c>
      <c r="L284" s="188">
        <f t="shared" si="146"/>
        <v>4.3453308190538747E-3</v>
      </c>
      <c r="M284" s="184" t="s">
        <v>676</v>
      </c>
      <c r="N284" s="182">
        <v>44431</v>
      </c>
      <c r="O284" s="1"/>
      <c r="P284" s="1"/>
      <c r="Q284" s="1"/>
      <c r="R284" s="6" t="s">
        <v>742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2">
        <v>136</v>
      </c>
      <c r="B285" s="203">
        <v>43294</v>
      </c>
      <c r="C285" s="203"/>
      <c r="D285" s="204" t="s">
        <v>355</v>
      </c>
      <c r="E285" s="205" t="s">
        <v>585</v>
      </c>
      <c r="F285" s="200">
        <v>46.5</v>
      </c>
      <c r="G285" s="205"/>
      <c r="H285" s="205">
        <v>17</v>
      </c>
      <c r="I285" s="206">
        <v>59</v>
      </c>
      <c r="J285" s="174" t="s">
        <v>755</v>
      </c>
      <c r="K285" s="175">
        <f t="shared" ref="K285:K293" si="147">H285-F285</f>
        <v>-29.5</v>
      </c>
      <c r="L285" s="176">
        <f t="shared" ref="L285:L293" si="148">K285/F285</f>
        <v>-0.63440860215053763</v>
      </c>
      <c r="M285" s="172" t="s">
        <v>567</v>
      </c>
      <c r="N285" s="169">
        <v>43887</v>
      </c>
      <c r="O285" s="1"/>
      <c r="P285" s="1"/>
      <c r="Q285" s="1"/>
      <c r="R285" s="6" t="s">
        <v>742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137</v>
      </c>
      <c r="B286" s="190">
        <v>43396</v>
      </c>
      <c r="C286" s="190"/>
      <c r="D286" s="191" t="s">
        <v>404</v>
      </c>
      <c r="E286" s="192" t="s">
        <v>585</v>
      </c>
      <c r="F286" s="192">
        <v>156.5</v>
      </c>
      <c r="G286" s="192"/>
      <c r="H286" s="192">
        <v>207.5</v>
      </c>
      <c r="I286" s="194">
        <v>191</v>
      </c>
      <c r="J286" s="164" t="s">
        <v>643</v>
      </c>
      <c r="K286" s="165">
        <f t="shared" si="147"/>
        <v>51</v>
      </c>
      <c r="L286" s="166">
        <f t="shared" si="148"/>
        <v>0.32587859424920129</v>
      </c>
      <c r="M286" s="161" t="s">
        <v>555</v>
      </c>
      <c r="N286" s="167">
        <v>44369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138</v>
      </c>
      <c r="B287" s="190">
        <v>43439</v>
      </c>
      <c r="C287" s="190"/>
      <c r="D287" s="191" t="s">
        <v>318</v>
      </c>
      <c r="E287" s="192" t="s">
        <v>585</v>
      </c>
      <c r="F287" s="192">
        <v>259.5</v>
      </c>
      <c r="G287" s="192"/>
      <c r="H287" s="192">
        <v>320</v>
      </c>
      <c r="I287" s="194">
        <v>320</v>
      </c>
      <c r="J287" s="164" t="s">
        <v>643</v>
      </c>
      <c r="K287" s="165">
        <f t="shared" si="147"/>
        <v>60.5</v>
      </c>
      <c r="L287" s="166">
        <f t="shared" si="148"/>
        <v>0.23314065510597304</v>
      </c>
      <c r="M287" s="161" t="s">
        <v>555</v>
      </c>
      <c r="N287" s="167">
        <v>44323</v>
      </c>
      <c r="O287" s="1"/>
      <c r="P287" s="1"/>
      <c r="Q287" s="1"/>
      <c r="R287" s="6" t="s">
        <v>742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2">
        <v>139</v>
      </c>
      <c r="B288" s="203">
        <v>43439</v>
      </c>
      <c r="C288" s="203"/>
      <c r="D288" s="204" t="s">
        <v>756</v>
      </c>
      <c r="E288" s="205" t="s">
        <v>585</v>
      </c>
      <c r="F288" s="205">
        <v>715</v>
      </c>
      <c r="G288" s="205"/>
      <c r="H288" s="205">
        <v>445</v>
      </c>
      <c r="I288" s="206">
        <v>840</v>
      </c>
      <c r="J288" s="174" t="s">
        <v>757</v>
      </c>
      <c r="K288" s="175">
        <f t="shared" si="147"/>
        <v>-270</v>
      </c>
      <c r="L288" s="176">
        <f t="shared" si="148"/>
        <v>-0.3776223776223776</v>
      </c>
      <c r="M288" s="172" t="s">
        <v>567</v>
      </c>
      <c r="N288" s="169">
        <v>43800</v>
      </c>
      <c r="O288" s="1"/>
      <c r="P288" s="1"/>
      <c r="Q288" s="1"/>
      <c r="R288" s="6" t="s">
        <v>742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140</v>
      </c>
      <c r="B289" s="190">
        <v>43469</v>
      </c>
      <c r="C289" s="190"/>
      <c r="D289" s="191" t="s">
        <v>157</v>
      </c>
      <c r="E289" s="192" t="s">
        <v>585</v>
      </c>
      <c r="F289" s="192">
        <v>875</v>
      </c>
      <c r="G289" s="192"/>
      <c r="H289" s="192">
        <v>1165</v>
      </c>
      <c r="I289" s="194">
        <v>1185</v>
      </c>
      <c r="J289" s="164" t="s">
        <v>758</v>
      </c>
      <c r="K289" s="165">
        <f t="shared" si="147"/>
        <v>290</v>
      </c>
      <c r="L289" s="166">
        <f t="shared" si="148"/>
        <v>0.33142857142857141</v>
      </c>
      <c r="M289" s="161" t="s">
        <v>555</v>
      </c>
      <c r="N289" s="167">
        <v>43847</v>
      </c>
      <c r="O289" s="1"/>
      <c r="P289" s="1"/>
      <c r="Q289" s="1"/>
      <c r="R289" s="6" t="s">
        <v>742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141</v>
      </c>
      <c r="B290" s="190">
        <v>43559</v>
      </c>
      <c r="C290" s="190"/>
      <c r="D290" s="191" t="s">
        <v>334</v>
      </c>
      <c r="E290" s="192" t="s">
        <v>585</v>
      </c>
      <c r="F290" s="192">
        <f>387-14.63</f>
        <v>372.37</v>
      </c>
      <c r="G290" s="192"/>
      <c r="H290" s="192">
        <v>490</v>
      </c>
      <c r="I290" s="194">
        <v>490</v>
      </c>
      <c r="J290" s="164" t="s">
        <v>643</v>
      </c>
      <c r="K290" s="165">
        <f t="shared" si="147"/>
        <v>117.63</v>
      </c>
      <c r="L290" s="166">
        <f t="shared" si="148"/>
        <v>0.31589548030185027</v>
      </c>
      <c r="M290" s="161" t="s">
        <v>555</v>
      </c>
      <c r="N290" s="167">
        <v>43850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2">
        <v>142</v>
      </c>
      <c r="B291" s="203">
        <v>43578</v>
      </c>
      <c r="C291" s="203"/>
      <c r="D291" s="204" t="s">
        <v>759</v>
      </c>
      <c r="E291" s="205" t="s">
        <v>557</v>
      </c>
      <c r="F291" s="205">
        <v>220</v>
      </c>
      <c r="G291" s="205"/>
      <c r="H291" s="205">
        <v>127.5</v>
      </c>
      <c r="I291" s="206">
        <v>284</v>
      </c>
      <c r="J291" s="174" t="s">
        <v>760</v>
      </c>
      <c r="K291" s="175">
        <f t="shared" si="147"/>
        <v>-92.5</v>
      </c>
      <c r="L291" s="176">
        <f t="shared" si="148"/>
        <v>-0.42045454545454547</v>
      </c>
      <c r="M291" s="172" t="s">
        <v>567</v>
      </c>
      <c r="N291" s="169">
        <v>43896</v>
      </c>
      <c r="O291" s="1"/>
      <c r="P291" s="1"/>
      <c r="Q291" s="1"/>
      <c r="R291" s="6" t="s">
        <v>742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143</v>
      </c>
      <c r="B292" s="190">
        <v>43622</v>
      </c>
      <c r="C292" s="190"/>
      <c r="D292" s="191" t="s">
        <v>457</v>
      </c>
      <c r="E292" s="192" t="s">
        <v>557</v>
      </c>
      <c r="F292" s="192">
        <v>332.8</v>
      </c>
      <c r="G292" s="192"/>
      <c r="H292" s="192">
        <v>405</v>
      </c>
      <c r="I292" s="194">
        <v>419</v>
      </c>
      <c r="J292" s="164" t="s">
        <v>761</v>
      </c>
      <c r="K292" s="165">
        <f t="shared" si="147"/>
        <v>72.199999999999989</v>
      </c>
      <c r="L292" s="166">
        <f t="shared" si="148"/>
        <v>0.21694711538461534</v>
      </c>
      <c r="M292" s="161" t="s">
        <v>555</v>
      </c>
      <c r="N292" s="167">
        <v>43860</v>
      </c>
      <c r="O292" s="1"/>
      <c r="P292" s="1"/>
      <c r="Q292" s="1"/>
      <c r="R292" s="6" t="s">
        <v>746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3">
        <v>144</v>
      </c>
      <c r="B293" s="182">
        <v>43641</v>
      </c>
      <c r="C293" s="182"/>
      <c r="D293" s="183" t="s">
        <v>150</v>
      </c>
      <c r="E293" s="184" t="s">
        <v>585</v>
      </c>
      <c r="F293" s="184">
        <v>386</v>
      </c>
      <c r="G293" s="185"/>
      <c r="H293" s="185">
        <v>395</v>
      </c>
      <c r="I293" s="185">
        <v>452</v>
      </c>
      <c r="J293" s="186" t="s">
        <v>762</v>
      </c>
      <c r="K293" s="187">
        <f t="shared" si="147"/>
        <v>9</v>
      </c>
      <c r="L293" s="188">
        <f t="shared" si="148"/>
        <v>2.3316062176165803E-2</v>
      </c>
      <c r="M293" s="184" t="s">
        <v>676</v>
      </c>
      <c r="N293" s="182">
        <v>43868</v>
      </c>
      <c r="O293" s="1"/>
      <c r="P293" s="1"/>
      <c r="Q293" s="1"/>
      <c r="R293" s="6" t="s">
        <v>746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3">
        <v>145</v>
      </c>
      <c r="B294" s="182">
        <v>43707</v>
      </c>
      <c r="C294" s="182"/>
      <c r="D294" s="183" t="s">
        <v>130</v>
      </c>
      <c r="E294" s="184" t="s">
        <v>585</v>
      </c>
      <c r="F294" s="184">
        <v>137.5</v>
      </c>
      <c r="G294" s="185"/>
      <c r="H294" s="185">
        <v>138.5</v>
      </c>
      <c r="I294" s="185">
        <v>190</v>
      </c>
      <c r="J294" s="186" t="s">
        <v>782</v>
      </c>
      <c r="K294" s="187">
        <f>H294-F294</f>
        <v>1</v>
      </c>
      <c r="L294" s="188">
        <f>K294/F294</f>
        <v>7.2727272727272727E-3</v>
      </c>
      <c r="M294" s="184" t="s">
        <v>676</v>
      </c>
      <c r="N294" s="182">
        <v>44432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146</v>
      </c>
      <c r="B295" s="190">
        <v>43731</v>
      </c>
      <c r="C295" s="190"/>
      <c r="D295" s="191" t="s">
        <v>412</v>
      </c>
      <c r="E295" s="192" t="s">
        <v>585</v>
      </c>
      <c r="F295" s="192">
        <v>235</v>
      </c>
      <c r="G295" s="192"/>
      <c r="H295" s="192">
        <v>295</v>
      </c>
      <c r="I295" s="194">
        <v>296</v>
      </c>
      <c r="J295" s="164" t="s">
        <v>763</v>
      </c>
      <c r="K295" s="165">
        <f t="shared" ref="K295:K301" si="149">H295-F295</f>
        <v>60</v>
      </c>
      <c r="L295" s="166">
        <f t="shared" ref="L295:L301" si="150">K295/F295</f>
        <v>0.25531914893617019</v>
      </c>
      <c r="M295" s="161" t="s">
        <v>555</v>
      </c>
      <c r="N295" s="167">
        <v>43844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147</v>
      </c>
      <c r="B296" s="190">
        <v>43752</v>
      </c>
      <c r="C296" s="190"/>
      <c r="D296" s="191" t="s">
        <v>764</v>
      </c>
      <c r="E296" s="192" t="s">
        <v>585</v>
      </c>
      <c r="F296" s="192">
        <v>277.5</v>
      </c>
      <c r="G296" s="192"/>
      <c r="H296" s="192">
        <v>333</v>
      </c>
      <c r="I296" s="194">
        <v>333</v>
      </c>
      <c r="J296" s="164" t="s">
        <v>765</v>
      </c>
      <c r="K296" s="165">
        <f t="shared" si="149"/>
        <v>55.5</v>
      </c>
      <c r="L296" s="166">
        <f t="shared" si="150"/>
        <v>0.2</v>
      </c>
      <c r="M296" s="161" t="s">
        <v>555</v>
      </c>
      <c r="N296" s="167">
        <v>43846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148</v>
      </c>
      <c r="B297" s="190">
        <v>43752</v>
      </c>
      <c r="C297" s="190"/>
      <c r="D297" s="191" t="s">
        <v>766</v>
      </c>
      <c r="E297" s="192" t="s">
        <v>585</v>
      </c>
      <c r="F297" s="192">
        <v>930</v>
      </c>
      <c r="G297" s="192"/>
      <c r="H297" s="192">
        <v>1165</v>
      </c>
      <c r="I297" s="194">
        <v>1200</v>
      </c>
      <c r="J297" s="164" t="s">
        <v>767</v>
      </c>
      <c r="K297" s="165">
        <f t="shared" si="149"/>
        <v>235</v>
      </c>
      <c r="L297" s="166">
        <f t="shared" si="150"/>
        <v>0.25268817204301075</v>
      </c>
      <c r="M297" s="161" t="s">
        <v>555</v>
      </c>
      <c r="N297" s="167">
        <v>43847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149</v>
      </c>
      <c r="B298" s="190">
        <v>43753</v>
      </c>
      <c r="C298" s="190"/>
      <c r="D298" s="191" t="s">
        <v>768</v>
      </c>
      <c r="E298" s="192" t="s">
        <v>585</v>
      </c>
      <c r="F298" s="162">
        <v>111</v>
      </c>
      <c r="G298" s="192"/>
      <c r="H298" s="192">
        <v>141</v>
      </c>
      <c r="I298" s="194">
        <v>141</v>
      </c>
      <c r="J298" s="164" t="s">
        <v>570</v>
      </c>
      <c r="K298" s="165">
        <f t="shared" si="149"/>
        <v>30</v>
      </c>
      <c r="L298" s="166">
        <f t="shared" si="150"/>
        <v>0.27027027027027029</v>
      </c>
      <c r="M298" s="161" t="s">
        <v>555</v>
      </c>
      <c r="N298" s="167">
        <v>44328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150</v>
      </c>
      <c r="B299" s="190">
        <v>43753</v>
      </c>
      <c r="C299" s="190"/>
      <c r="D299" s="191" t="s">
        <v>769</v>
      </c>
      <c r="E299" s="192" t="s">
        <v>585</v>
      </c>
      <c r="F299" s="162">
        <v>296</v>
      </c>
      <c r="G299" s="192"/>
      <c r="H299" s="192">
        <v>370</v>
      </c>
      <c r="I299" s="194">
        <v>370</v>
      </c>
      <c r="J299" s="164" t="s">
        <v>643</v>
      </c>
      <c r="K299" s="165">
        <f t="shared" si="149"/>
        <v>74</v>
      </c>
      <c r="L299" s="166">
        <f t="shared" si="150"/>
        <v>0.25</v>
      </c>
      <c r="M299" s="161" t="s">
        <v>555</v>
      </c>
      <c r="N299" s="167">
        <v>43853</v>
      </c>
      <c r="O299" s="1"/>
      <c r="P299" s="1"/>
      <c r="Q299" s="1"/>
      <c r="R299" s="6" t="s">
        <v>746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151</v>
      </c>
      <c r="B300" s="190">
        <v>43754</v>
      </c>
      <c r="C300" s="190"/>
      <c r="D300" s="191" t="s">
        <v>770</v>
      </c>
      <c r="E300" s="192" t="s">
        <v>585</v>
      </c>
      <c r="F300" s="162">
        <v>300</v>
      </c>
      <c r="G300" s="192"/>
      <c r="H300" s="192">
        <v>382.5</v>
      </c>
      <c r="I300" s="194">
        <v>344</v>
      </c>
      <c r="J300" s="164" t="s">
        <v>819</v>
      </c>
      <c r="K300" s="165">
        <f t="shared" si="149"/>
        <v>82.5</v>
      </c>
      <c r="L300" s="166">
        <f t="shared" si="150"/>
        <v>0.27500000000000002</v>
      </c>
      <c r="M300" s="161" t="s">
        <v>555</v>
      </c>
      <c r="N300" s="167">
        <v>44238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152</v>
      </c>
      <c r="B301" s="190">
        <v>43832</v>
      </c>
      <c r="C301" s="190"/>
      <c r="D301" s="191" t="s">
        <v>771</v>
      </c>
      <c r="E301" s="192" t="s">
        <v>585</v>
      </c>
      <c r="F301" s="162">
        <v>495</v>
      </c>
      <c r="G301" s="192"/>
      <c r="H301" s="192">
        <v>595</v>
      </c>
      <c r="I301" s="194">
        <v>590</v>
      </c>
      <c r="J301" s="164" t="s">
        <v>818</v>
      </c>
      <c r="K301" s="165">
        <f t="shared" si="149"/>
        <v>100</v>
      </c>
      <c r="L301" s="166">
        <f t="shared" si="150"/>
        <v>0.20202020202020202</v>
      </c>
      <c r="M301" s="161" t="s">
        <v>555</v>
      </c>
      <c r="N301" s="167">
        <v>44589</v>
      </c>
      <c r="O301" s="1"/>
      <c r="P301" s="1"/>
      <c r="Q301" s="1"/>
      <c r="R301" s="6" t="s">
        <v>746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153</v>
      </c>
      <c r="B302" s="190">
        <v>43966</v>
      </c>
      <c r="C302" s="190"/>
      <c r="D302" s="191" t="s">
        <v>71</v>
      </c>
      <c r="E302" s="192" t="s">
        <v>585</v>
      </c>
      <c r="F302" s="162">
        <v>67.5</v>
      </c>
      <c r="G302" s="192"/>
      <c r="H302" s="192">
        <v>86</v>
      </c>
      <c r="I302" s="194">
        <v>86</v>
      </c>
      <c r="J302" s="164" t="s">
        <v>772</v>
      </c>
      <c r="K302" s="165">
        <f t="shared" ref="K302:K309" si="151">H302-F302</f>
        <v>18.5</v>
      </c>
      <c r="L302" s="166">
        <f t="shared" ref="L302:L309" si="152">K302/F302</f>
        <v>0.27407407407407408</v>
      </c>
      <c r="M302" s="161" t="s">
        <v>555</v>
      </c>
      <c r="N302" s="167">
        <v>44008</v>
      </c>
      <c r="O302" s="1"/>
      <c r="P302" s="1"/>
      <c r="Q302" s="1"/>
      <c r="R302" s="6" t="s">
        <v>746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9">
        <v>154</v>
      </c>
      <c r="B303" s="190">
        <v>44035</v>
      </c>
      <c r="C303" s="190"/>
      <c r="D303" s="191" t="s">
        <v>456</v>
      </c>
      <c r="E303" s="192" t="s">
        <v>585</v>
      </c>
      <c r="F303" s="162">
        <v>231</v>
      </c>
      <c r="G303" s="192"/>
      <c r="H303" s="192">
        <v>281</v>
      </c>
      <c r="I303" s="194">
        <v>281</v>
      </c>
      <c r="J303" s="164" t="s">
        <v>643</v>
      </c>
      <c r="K303" s="165">
        <f t="shared" si="151"/>
        <v>50</v>
      </c>
      <c r="L303" s="166">
        <f t="shared" si="152"/>
        <v>0.21645021645021645</v>
      </c>
      <c r="M303" s="161" t="s">
        <v>555</v>
      </c>
      <c r="N303" s="167">
        <v>44358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155</v>
      </c>
      <c r="B304" s="190">
        <v>44092</v>
      </c>
      <c r="C304" s="190"/>
      <c r="D304" s="191" t="s">
        <v>394</v>
      </c>
      <c r="E304" s="192" t="s">
        <v>585</v>
      </c>
      <c r="F304" s="192">
        <v>206</v>
      </c>
      <c r="G304" s="192"/>
      <c r="H304" s="192">
        <v>248</v>
      </c>
      <c r="I304" s="194">
        <v>248</v>
      </c>
      <c r="J304" s="164" t="s">
        <v>643</v>
      </c>
      <c r="K304" s="165">
        <f t="shared" si="151"/>
        <v>42</v>
      </c>
      <c r="L304" s="166">
        <f t="shared" si="152"/>
        <v>0.20388349514563106</v>
      </c>
      <c r="M304" s="161" t="s">
        <v>555</v>
      </c>
      <c r="N304" s="167">
        <v>44214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156</v>
      </c>
      <c r="B305" s="190">
        <v>44140</v>
      </c>
      <c r="C305" s="190"/>
      <c r="D305" s="191" t="s">
        <v>394</v>
      </c>
      <c r="E305" s="192" t="s">
        <v>585</v>
      </c>
      <c r="F305" s="192">
        <v>182.5</v>
      </c>
      <c r="G305" s="192"/>
      <c r="H305" s="192">
        <v>248</v>
      </c>
      <c r="I305" s="194">
        <v>248</v>
      </c>
      <c r="J305" s="164" t="s">
        <v>643</v>
      </c>
      <c r="K305" s="165">
        <f t="shared" si="151"/>
        <v>65.5</v>
      </c>
      <c r="L305" s="166">
        <f t="shared" si="152"/>
        <v>0.35890410958904112</v>
      </c>
      <c r="M305" s="161" t="s">
        <v>555</v>
      </c>
      <c r="N305" s="167">
        <v>44214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9">
        <v>157</v>
      </c>
      <c r="B306" s="190">
        <v>44140</v>
      </c>
      <c r="C306" s="190"/>
      <c r="D306" s="191" t="s">
        <v>318</v>
      </c>
      <c r="E306" s="192" t="s">
        <v>585</v>
      </c>
      <c r="F306" s="192">
        <v>247.5</v>
      </c>
      <c r="G306" s="192"/>
      <c r="H306" s="192">
        <v>320</v>
      </c>
      <c r="I306" s="194">
        <v>320</v>
      </c>
      <c r="J306" s="164" t="s">
        <v>643</v>
      </c>
      <c r="K306" s="165">
        <f t="shared" si="151"/>
        <v>72.5</v>
      </c>
      <c r="L306" s="166">
        <f t="shared" si="152"/>
        <v>0.29292929292929293</v>
      </c>
      <c r="M306" s="161" t="s">
        <v>555</v>
      </c>
      <c r="N306" s="167">
        <v>44323</v>
      </c>
      <c r="O306" s="1"/>
      <c r="P306" s="1"/>
      <c r="Q306" s="1"/>
      <c r="R306" s="6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158</v>
      </c>
      <c r="B307" s="190">
        <v>44140</v>
      </c>
      <c r="C307" s="190"/>
      <c r="D307" s="191" t="s">
        <v>270</v>
      </c>
      <c r="E307" s="192" t="s">
        <v>585</v>
      </c>
      <c r="F307" s="162">
        <v>925</v>
      </c>
      <c r="G307" s="192"/>
      <c r="H307" s="192">
        <v>1095</v>
      </c>
      <c r="I307" s="194">
        <v>1093</v>
      </c>
      <c r="J307" s="164" t="s">
        <v>773</v>
      </c>
      <c r="K307" s="165">
        <f t="shared" si="151"/>
        <v>170</v>
      </c>
      <c r="L307" s="166">
        <f t="shared" si="152"/>
        <v>0.18378378378378379</v>
      </c>
      <c r="M307" s="161" t="s">
        <v>555</v>
      </c>
      <c r="N307" s="167">
        <v>44201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159</v>
      </c>
      <c r="B308" s="190">
        <v>44140</v>
      </c>
      <c r="C308" s="190"/>
      <c r="D308" s="191" t="s">
        <v>334</v>
      </c>
      <c r="E308" s="192" t="s">
        <v>585</v>
      </c>
      <c r="F308" s="162">
        <v>332.5</v>
      </c>
      <c r="G308" s="192"/>
      <c r="H308" s="192">
        <v>393</v>
      </c>
      <c r="I308" s="194">
        <v>406</v>
      </c>
      <c r="J308" s="164" t="s">
        <v>774</v>
      </c>
      <c r="K308" s="165">
        <f t="shared" si="151"/>
        <v>60.5</v>
      </c>
      <c r="L308" s="166">
        <f t="shared" si="152"/>
        <v>0.18195488721804512</v>
      </c>
      <c r="M308" s="161" t="s">
        <v>555</v>
      </c>
      <c r="N308" s="167">
        <v>44256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160</v>
      </c>
      <c r="B309" s="190">
        <v>44141</v>
      </c>
      <c r="C309" s="190"/>
      <c r="D309" s="191" t="s">
        <v>456</v>
      </c>
      <c r="E309" s="192" t="s">
        <v>585</v>
      </c>
      <c r="F309" s="162">
        <v>231</v>
      </c>
      <c r="G309" s="192"/>
      <c r="H309" s="192">
        <v>281</v>
      </c>
      <c r="I309" s="194">
        <v>281</v>
      </c>
      <c r="J309" s="164" t="s">
        <v>643</v>
      </c>
      <c r="K309" s="165">
        <f t="shared" si="151"/>
        <v>50</v>
      </c>
      <c r="L309" s="166">
        <f t="shared" si="152"/>
        <v>0.21645021645021645</v>
      </c>
      <c r="M309" s="161" t="s">
        <v>555</v>
      </c>
      <c r="N309" s="167">
        <v>44358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5">
        <v>161</v>
      </c>
      <c r="B310" s="208">
        <v>44187</v>
      </c>
      <c r="C310" s="208"/>
      <c r="D310" s="209" t="s">
        <v>431</v>
      </c>
      <c r="E310" s="53" t="s">
        <v>585</v>
      </c>
      <c r="F310" s="210" t="s">
        <v>775</v>
      </c>
      <c r="G310" s="53"/>
      <c r="H310" s="53"/>
      <c r="I310" s="211">
        <v>239</v>
      </c>
      <c r="J310" s="207" t="s">
        <v>558</v>
      </c>
      <c r="K310" s="207"/>
      <c r="L310" s="212"/>
      <c r="M310" s="213"/>
      <c r="N310" s="214"/>
      <c r="O310" s="1"/>
      <c r="P310" s="1"/>
      <c r="Q310" s="1"/>
      <c r="R310" s="6" t="s">
        <v>746</v>
      </c>
    </row>
    <row r="311" spans="1:26" ht="12.75" customHeight="1">
      <c r="A311" s="189">
        <v>162</v>
      </c>
      <c r="B311" s="190">
        <v>44258</v>
      </c>
      <c r="C311" s="190"/>
      <c r="D311" s="191" t="s">
        <v>771</v>
      </c>
      <c r="E311" s="192" t="s">
        <v>585</v>
      </c>
      <c r="F311" s="162">
        <v>495</v>
      </c>
      <c r="G311" s="192"/>
      <c r="H311" s="192">
        <v>595</v>
      </c>
      <c r="I311" s="194">
        <v>590</v>
      </c>
      <c r="J311" s="164" t="s">
        <v>818</v>
      </c>
      <c r="K311" s="165">
        <f>H311-F311</f>
        <v>100</v>
      </c>
      <c r="L311" s="166">
        <f>K311/F311</f>
        <v>0.20202020202020202</v>
      </c>
      <c r="M311" s="161" t="s">
        <v>555</v>
      </c>
      <c r="N311" s="167">
        <v>44589</v>
      </c>
      <c r="O311" s="1"/>
      <c r="P311" s="1"/>
      <c r="R311" s="6" t="s">
        <v>746</v>
      </c>
    </row>
    <row r="312" spans="1:26" ht="12.75" customHeight="1">
      <c r="A312" s="189">
        <v>163</v>
      </c>
      <c r="B312" s="190">
        <v>44274</v>
      </c>
      <c r="C312" s="190"/>
      <c r="D312" s="191" t="s">
        <v>334</v>
      </c>
      <c r="E312" s="192" t="s">
        <v>585</v>
      </c>
      <c r="F312" s="162">
        <v>355</v>
      </c>
      <c r="G312" s="192"/>
      <c r="H312" s="192">
        <v>422.5</v>
      </c>
      <c r="I312" s="194">
        <v>420</v>
      </c>
      <c r="J312" s="164" t="s">
        <v>776</v>
      </c>
      <c r="K312" s="165">
        <f>H312-F312</f>
        <v>67.5</v>
      </c>
      <c r="L312" s="166">
        <f>K312/F312</f>
        <v>0.19014084507042253</v>
      </c>
      <c r="M312" s="161" t="s">
        <v>555</v>
      </c>
      <c r="N312" s="167">
        <v>44361</v>
      </c>
      <c r="O312" s="1"/>
      <c r="R312" s="21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9">
        <v>164</v>
      </c>
      <c r="B313" s="190">
        <v>44295</v>
      </c>
      <c r="C313" s="190"/>
      <c r="D313" s="191" t="s">
        <v>777</v>
      </c>
      <c r="E313" s="192" t="s">
        <v>585</v>
      </c>
      <c r="F313" s="162">
        <v>555</v>
      </c>
      <c r="G313" s="192"/>
      <c r="H313" s="192">
        <v>663</v>
      </c>
      <c r="I313" s="194">
        <v>663</v>
      </c>
      <c r="J313" s="164" t="s">
        <v>778</v>
      </c>
      <c r="K313" s="165">
        <f>H313-F313</f>
        <v>108</v>
      </c>
      <c r="L313" s="166">
        <f>K313/F313</f>
        <v>0.19459459459459461</v>
      </c>
      <c r="M313" s="161" t="s">
        <v>555</v>
      </c>
      <c r="N313" s="167">
        <v>44321</v>
      </c>
      <c r="O313" s="1"/>
      <c r="P313" s="1"/>
      <c r="Q313" s="1"/>
      <c r="R313" s="216" t="s">
        <v>746</v>
      </c>
    </row>
    <row r="314" spans="1:26" ht="12.75" customHeight="1">
      <c r="A314" s="189">
        <v>165</v>
      </c>
      <c r="B314" s="190">
        <v>44308</v>
      </c>
      <c r="C314" s="190"/>
      <c r="D314" s="191" t="s">
        <v>364</v>
      </c>
      <c r="E314" s="192" t="s">
        <v>585</v>
      </c>
      <c r="F314" s="162">
        <v>126.5</v>
      </c>
      <c r="G314" s="192"/>
      <c r="H314" s="192">
        <v>155</v>
      </c>
      <c r="I314" s="194">
        <v>155</v>
      </c>
      <c r="J314" s="164" t="s">
        <v>643</v>
      </c>
      <c r="K314" s="165">
        <f>H314-F314</f>
        <v>28.5</v>
      </c>
      <c r="L314" s="166">
        <f>K314/F314</f>
        <v>0.22529644268774704</v>
      </c>
      <c r="M314" s="161" t="s">
        <v>555</v>
      </c>
      <c r="N314" s="167">
        <v>44362</v>
      </c>
      <c r="O314" s="1"/>
      <c r="R314" s="216" t="s">
        <v>746</v>
      </c>
    </row>
    <row r="315" spans="1:26" ht="12.75" customHeight="1">
      <c r="A315" s="246">
        <v>166</v>
      </c>
      <c r="B315" s="247">
        <v>44368</v>
      </c>
      <c r="C315" s="247"/>
      <c r="D315" s="248" t="s">
        <v>382</v>
      </c>
      <c r="E315" s="249" t="s">
        <v>585</v>
      </c>
      <c r="F315" s="250">
        <v>287.5</v>
      </c>
      <c r="G315" s="249"/>
      <c r="H315" s="249">
        <v>245</v>
      </c>
      <c r="I315" s="251">
        <v>344</v>
      </c>
      <c r="J315" s="174" t="s">
        <v>813</v>
      </c>
      <c r="K315" s="175">
        <f>H315-F315</f>
        <v>-42.5</v>
      </c>
      <c r="L315" s="176">
        <f>K315/F315</f>
        <v>-0.14782608695652175</v>
      </c>
      <c r="M315" s="172" t="s">
        <v>567</v>
      </c>
      <c r="N315" s="169">
        <v>44508</v>
      </c>
      <c r="O315" s="1"/>
      <c r="R315" s="216" t="s">
        <v>746</v>
      </c>
    </row>
    <row r="316" spans="1:26" ht="12.75" customHeight="1">
      <c r="A316" s="215">
        <v>167</v>
      </c>
      <c r="B316" s="208">
        <v>44368</v>
      </c>
      <c r="C316" s="208"/>
      <c r="D316" s="209" t="s">
        <v>456</v>
      </c>
      <c r="E316" s="53" t="s">
        <v>585</v>
      </c>
      <c r="F316" s="210" t="s">
        <v>779</v>
      </c>
      <c r="G316" s="53"/>
      <c r="H316" s="53"/>
      <c r="I316" s="211">
        <v>320</v>
      </c>
      <c r="J316" s="207" t="s">
        <v>558</v>
      </c>
      <c r="K316" s="215"/>
      <c r="L316" s="208"/>
      <c r="M316" s="208"/>
      <c r="N316" s="209"/>
      <c r="O316" s="41"/>
      <c r="R316" s="216" t="s">
        <v>746</v>
      </c>
    </row>
    <row r="317" spans="1:26" ht="12.75" customHeight="1">
      <c r="A317" s="189">
        <v>168</v>
      </c>
      <c r="B317" s="190">
        <v>44406</v>
      </c>
      <c r="C317" s="190"/>
      <c r="D317" s="191" t="s">
        <v>364</v>
      </c>
      <c r="E317" s="192" t="s">
        <v>585</v>
      </c>
      <c r="F317" s="162">
        <v>162.5</v>
      </c>
      <c r="G317" s="192"/>
      <c r="H317" s="192">
        <v>200</v>
      </c>
      <c r="I317" s="194">
        <v>200</v>
      </c>
      <c r="J317" s="164" t="s">
        <v>643</v>
      </c>
      <c r="K317" s="165">
        <f>H317-F317</f>
        <v>37.5</v>
      </c>
      <c r="L317" s="166">
        <f>K317/F317</f>
        <v>0.23076923076923078</v>
      </c>
      <c r="M317" s="161" t="s">
        <v>555</v>
      </c>
      <c r="N317" s="167">
        <v>44571</v>
      </c>
      <c r="O317" s="1"/>
      <c r="R317" s="216" t="s">
        <v>746</v>
      </c>
    </row>
    <row r="318" spans="1:26" ht="12.75" customHeight="1">
      <c r="A318" s="189">
        <v>169</v>
      </c>
      <c r="B318" s="190">
        <v>44462</v>
      </c>
      <c r="C318" s="190"/>
      <c r="D318" s="191" t="s">
        <v>784</v>
      </c>
      <c r="E318" s="192" t="s">
        <v>585</v>
      </c>
      <c r="F318" s="162">
        <v>1235</v>
      </c>
      <c r="G318" s="192"/>
      <c r="H318" s="192">
        <v>1505</v>
      </c>
      <c r="I318" s="194">
        <v>1500</v>
      </c>
      <c r="J318" s="164" t="s">
        <v>643</v>
      </c>
      <c r="K318" s="165">
        <f>H318-F318</f>
        <v>270</v>
      </c>
      <c r="L318" s="166">
        <f>K318/F318</f>
        <v>0.21862348178137653</v>
      </c>
      <c r="M318" s="161" t="s">
        <v>555</v>
      </c>
      <c r="N318" s="167">
        <v>44564</v>
      </c>
      <c r="O318" s="1"/>
      <c r="R318" s="216" t="s">
        <v>746</v>
      </c>
    </row>
    <row r="319" spans="1:26" ht="12.75" customHeight="1">
      <c r="A319" s="230">
        <v>170</v>
      </c>
      <c r="B319" s="231">
        <v>44480</v>
      </c>
      <c r="C319" s="231"/>
      <c r="D319" s="232" t="s">
        <v>786</v>
      </c>
      <c r="E319" s="233" t="s">
        <v>585</v>
      </c>
      <c r="F319" s="234" t="s">
        <v>790</v>
      </c>
      <c r="G319" s="233"/>
      <c r="H319" s="233"/>
      <c r="I319" s="233">
        <v>145</v>
      </c>
      <c r="J319" s="235" t="s">
        <v>558</v>
      </c>
      <c r="K319" s="230"/>
      <c r="L319" s="231"/>
      <c r="M319" s="231"/>
      <c r="N319" s="232"/>
      <c r="O319" s="41"/>
      <c r="R319" s="216" t="s">
        <v>746</v>
      </c>
    </row>
    <row r="320" spans="1:26" ht="12.75" customHeight="1">
      <c r="A320" s="236">
        <v>171</v>
      </c>
      <c r="B320" s="237">
        <v>44481</v>
      </c>
      <c r="C320" s="237"/>
      <c r="D320" s="238" t="s">
        <v>259</v>
      </c>
      <c r="E320" s="239" t="s">
        <v>585</v>
      </c>
      <c r="F320" s="240" t="s">
        <v>788</v>
      </c>
      <c r="G320" s="239"/>
      <c r="H320" s="239"/>
      <c r="I320" s="239">
        <v>380</v>
      </c>
      <c r="J320" s="241" t="s">
        <v>558</v>
      </c>
      <c r="K320" s="236"/>
      <c r="L320" s="237"/>
      <c r="M320" s="237"/>
      <c r="N320" s="238"/>
      <c r="O320" s="41"/>
      <c r="R320" s="216" t="s">
        <v>746</v>
      </c>
    </row>
    <row r="321" spans="1:18" ht="12.75" customHeight="1">
      <c r="A321" s="236">
        <v>172</v>
      </c>
      <c r="B321" s="237">
        <v>44481</v>
      </c>
      <c r="C321" s="237"/>
      <c r="D321" s="238" t="s">
        <v>389</v>
      </c>
      <c r="E321" s="239" t="s">
        <v>585</v>
      </c>
      <c r="F321" s="240" t="s">
        <v>789</v>
      </c>
      <c r="G321" s="239"/>
      <c r="H321" s="239"/>
      <c r="I321" s="239">
        <v>56</v>
      </c>
      <c r="J321" s="241" t="s">
        <v>558</v>
      </c>
      <c r="K321" s="236"/>
      <c r="L321" s="237"/>
      <c r="M321" s="237"/>
      <c r="N321" s="238"/>
      <c r="O321" s="41"/>
      <c r="R321" s="216"/>
    </row>
    <row r="322" spans="1:18" ht="12.75" customHeight="1">
      <c r="A322" s="189">
        <v>173</v>
      </c>
      <c r="B322" s="190">
        <v>44551</v>
      </c>
      <c r="C322" s="190"/>
      <c r="D322" s="191" t="s">
        <v>118</v>
      </c>
      <c r="E322" s="192" t="s">
        <v>585</v>
      </c>
      <c r="F322" s="162">
        <v>2300</v>
      </c>
      <c r="G322" s="192"/>
      <c r="H322" s="192">
        <f>(2820+2200)/2</f>
        <v>2510</v>
      </c>
      <c r="I322" s="194">
        <v>3000</v>
      </c>
      <c r="J322" s="164" t="s">
        <v>828</v>
      </c>
      <c r="K322" s="165">
        <f>H322-F322</f>
        <v>210</v>
      </c>
      <c r="L322" s="166">
        <f>K322/F322</f>
        <v>9.1304347826086957E-2</v>
      </c>
      <c r="M322" s="161" t="s">
        <v>555</v>
      </c>
      <c r="N322" s="167">
        <v>44649</v>
      </c>
      <c r="O322" s="1"/>
      <c r="R322" s="216"/>
    </row>
    <row r="323" spans="1:18" ht="12.75" customHeight="1">
      <c r="A323" s="242">
        <v>174</v>
      </c>
      <c r="B323" s="237">
        <v>44606</v>
      </c>
      <c r="C323" s="242"/>
      <c r="D323" s="242" t="s">
        <v>410</v>
      </c>
      <c r="E323" s="239" t="s">
        <v>585</v>
      </c>
      <c r="F323" s="239" t="s">
        <v>821</v>
      </c>
      <c r="G323" s="239"/>
      <c r="H323" s="239"/>
      <c r="I323" s="239">
        <v>764</v>
      </c>
      <c r="J323" s="239" t="s">
        <v>558</v>
      </c>
      <c r="K323" s="239"/>
      <c r="L323" s="239"/>
      <c r="M323" s="239"/>
      <c r="N323" s="242"/>
      <c r="O323" s="41"/>
      <c r="R323" s="216"/>
    </row>
    <row r="324" spans="1:18" ht="12.75" customHeight="1">
      <c r="A324" s="242">
        <v>175</v>
      </c>
      <c r="B324" s="237">
        <v>44613</v>
      </c>
      <c r="C324" s="242"/>
      <c r="D324" s="242" t="s">
        <v>784</v>
      </c>
      <c r="E324" s="239" t="s">
        <v>585</v>
      </c>
      <c r="F324" s="239" t="s">
        <v>822</v>
      </c>
      <c r="G324" s="239"/>
      <c r="H324" s="239"/>
      <c r="I324" s="239">
        <v>1510</v>
      </c>
      <c r="J324" s="239" t="s">
        <v>558</v>
      </c>
      <c r="K324" s="239"/>
      <c r="L324" s="239"/>
      <c r="M324" s="239"/>
      <c r="N324" s="242"/>
      <c r="O324" s="41"/>
      <c r="R324" s="216"/>
    </row>
    <row r="325" spans="1:18" ht="12.75" customHeight="1">
      <c r="A325">
        <v>176</v>
      </c>
      <c r="B325" s="237">
        <v>44670</v>
      </c>
      <c r="C325" s="237"/>
      <c r="D325" s="242" t="s">
        <v>519</v>
      </c>
      <c r="E325" s="288" t="s">
        <v>585</v>
      </c>
      <c r="F325" s="239" t="s">
        <v>830</v>
      </c>
      <c r="G325" s="239"/>
      <c r="H325" s="239"/>
      <c r="I325" s="239">
        <v>553</v>
      </c>
      <c r="J325" s="239" t="s">
        <v>558</v>
      </c>
      <c r="K325" s="239"/>
      <c r="L325" s="239"/>
      <c r="M325" s="239"/>
      <c r="N325" s="239"/>
      <c r="O325" s="41"/>
      <c r="R325" s="216"/>
    </row>
    <row r="326" spans="1:18" ht="12.75" customHeight="1">
      <c r="A326" s="189">
        <v>177</v>
      </c>
      <c r="B326" s="190">
        <v>44746</v>
      </c>
      <c r="C326" s="190"/>
      <c r="D326" s="191" t="s">
        <v>869</v>
      </c>
      <c r="E326" s="192" t="s">
        <v>585</v>
      </c>
      <c r="F326" s="162">
        <v>207.5</v>
      </c>
      <c r="G326" s="192"/>
      <c r="H326" s="192">
        <v>254</v>
      </c>
      <c r="I326" s="194">
        <v>254</v>
      </c>
      <c r="J326" s="164" t="s">
        <v>643</v>
      </c>
      <c r="K326" s="165">
        <f>H326-F326</f>
        <v>46.5</v>
      </c>
      <c r="L326" s="166">
        <f>K326/F326</f>
        <v>0.22409638554216868</v>
      </c>
      <c r="M326" s="161" t="s">
        <v>555</v>
      </c>
      <c r="N326" s="167">
        <v>44792</v>
      </c>
      <c r="O326" s="1"/>
      <c r="R326" s="216"/>
    </row>
    <row r="327" spans="1:18" ht="12.75" customHeight="1">
      <c r="A327" s="215">
        <v>178</v>
      </c>
      <c r="B327" s="237">
        <v>44775</v>
      </c>
      <c r="D327" s="333" t="s">
        <v>458</v>
      </c>
      <c r="E327" s="332" t="s">
        <v>585</v>
      </c>
      <c r="F327" s="239" t="s">
        <v>903</v>
      </c>
      <c r="G327" s="239"/>
      <c r="H327" s="239"/>
      <c r="I327" s="239">
        <v>38</v>
      </c>
      <c r="J327" s="239" t="s">
        <v>558</v>
      </c>
      <c r="K327" s="239"/>
      <c r="L327" s="239"/>
      <c r="M327" s="239"/>
      <c r="N327" s="239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B329" s="217" t="s">
        <v>780</v>
      </c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A336" s="218"/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A337" s="218"/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53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</sheetData>
  <autoFilter ref="R1:R334"/>
  <mergeCells count="16">
    <mergeCell ref="A120:A121"/>
    <mergeCell ref="J120:J121"/>
    <mergeCell ref="I120:I121"/>
    <mergeCell ref="A61:A62"/>
    <mergeCell ref="N120:N121"/>
    <mergeCell ref="M61:M62"/>
    <mergeCell ref="B61:B62"/>
    <mergeCell ref="M120:M121"/>
    <mergeCell ref="G61:G62"/>
    <mergeCell ref="I61:I62"/>
    <mergeCell ref="J61:J62"/>
    <mergeCell ref="O120:O121"/>
    <mergeCell ref="P120:P121"/>
    <mergeCell ref="N61:N62"/>
    <mergeCell ref="O61:O62"/>
    <mergeCell ref="P61:P6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0 K65 L35 K1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2022-08-26T02:38:54Z</dcterms:modified>
</cp:coreProperties>
</file>