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lesh Jain\Downloads\"/>
    </mc:Choice>
  </mc:AlternateContent>
  <bookViews>
    <workbookView xWindow="0" yWindow="0" windowWidth="23040" windowHeight="9072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F&amp;O)'!$A$115:$B$326</definedName>
  </definedNames>
  <calcPr calcId="162913"/>
</workbook>
</file>

<file path=xl/calcChain.xml><?xml version="1.0" encoding="utf-8"?>
<calcChain xmlns="http://schemas.openxmlformats.org/spreadsheetml/2006/main">
  <c r="L47" i="6" l="1"/>
  <c r="K47" i="6"/>
  <c r="M47" i="6" s="1"/>
  <c r="L37" i="6"/>
  <c r="K37" i="6"/>
  <c r="M37" i="6" s="1"/>
  <c r="L18" i="6"/>
  <c r="K18" i="6"/>
  <c r="M18" i="6" s="1"/>
  <c r="L40" i="6"/>
  <c r="K40" i="6"/>
  <c r="K331" i="6"/>
  <c r="L331" i="6" s="1"/>
  <c r="M40" i="6" l="1"/>
  <c r="L41" i="6"/>
  <c r="K41" i="6"/>
  <c r="L13" i="6"/>
  <c r="K13" i="6"/>
  <c r="M13" i="6" s="1"/>
  <c r="L15" i="6"/>
  <c r="K15" i="6"/>
  <c r="K95" i="6"/>
  <c r="M95" i="6" s="1"/>
  <c r="K94" i="6"/>
  <c r="K93" i="6"/>
  <c r="M15" i="6" l="1"/>
  <c r="M41" i="6"/>
  <c r="L42" i="6"/>
  <c r="K42" i="6"/>
  <c r="M42" i="6" s="1"/>
  <c r="L32" i="6" l="1"/>
  <c r="K32" i="6"/>
  <c r="M32" i="6" l="1"/>
  <c r="K92" i="6"/>
  <c r="L72" i="6"/>
  <c r="K72" i="6"/>
  <c r="L36" i="6"/>
  <c r="K36" i="6"/>
  <c r="M92" i="6"/>
  <c r="M36" i="6" l="1"/>
  <c r="M72" i="6"/>
  <c r="L29" i="6"/>
  <c r="K29" i="6"/>
  <c r="M29" i="6" l="1"/>
  <c r="L38" i="6"/>
  <c r="K38" i="6"/>
  <c r="M38" i="6" s="1"/>
  <c r="L31" i="6"/>
  <c r="K31" i="6"/>
  <c r="M31" i="6" s="1"/>
  <c r="L27" i="6"/>
  <c r="K27" i="6"/>
  <c r="M27" i="6" s="1"/>
  <c r="L69" i="6" l="1"/>
  <c r="K69" i="6"/>
  <c r="L33" i="6"/>
  <c r="K33" i="6"/>
  <c r="M33" i="6" s="1"/>
  <c r="M69" i="6" l="1"/>
  <c r="L34" i="6"/>
  <c r="L28" i="6" l="1"/>
  <c r="K28" i="6"/>
  <c r="K34" i="6"/>
  <c r="M34" i="6" s="1"/>
  <c r="M28" i="6" l="1"/>
  <c r="K91" i="6"/>
  <c r="M91" i="6" s="1"/>
  <c r="L70" i="6"/>
  <c r="K70" i="6"/>
  <c r="L71" i="6"/>
  <c r="K71" i="6"/>
  <c r="K90" i="6"/>
  <c r="M90" i="6" s="1"/>
  <c r="P35" i="6"/>
  <c r="M70" i="6" l="1"/>
  <c r="M71" i="6"/>
  <c r="K88" i="6"/>
  <c r="L10" i="6" l="1"/>
  <c r="K10" i="6"/>
  <c r="M88" i="6"/>
  <c r="M10" i="6" l="1"/>
  <c r="L11" i="6"/>
  <c r="K11" i="6"/>
  <c r="M11" i="6" s="1"/>
  <c r="L30" i="6"/>
  <c r="K30" i="6"/>
  <c r="L67" i="6"/>
  <c r="K67" i="6"/>
  <c r="L68" i="6"/>
  <c r="K68" i="6"/>
  <c r="L66" i="6"/>
  <c r="K66" i="6"/>
  <c r="M66" i="6" s="1"/>
  <c r="L65" i="6"/>
  <c r="K65" i="6"/>
  <c r="M65" i="6" s="1"/>
  <c r="L12" i="6"/>
  <c r="K12" i="6"/>
  <c r="L25" i="6"/>
  <c r="K25" i="6"/>
  <c r="L101" i="6"/>
  <c r="K101" i="6"/>
  <c r="M101" i="6" s="1"/>
  <c r="K329" i="6"/>
  <c r="L329" i="6" s="1"/>
  <c r="L64" i="6"/>
  <c r="K64" i="6"/>
  <c r="K89" i="6"/>
  <c r="M89" i="6" s="1"/>
  <c r="M25" i="6" l="1"/>
  <c r="M12" i="6"/>
  <c r="M67" i="6"/>
  <c r="M30" i="6"/>
  <c r="M68" i="6"/>
  <c r="M64" i="6"/>
  <c r="K315" i="6"/>
  <c r="L315" i="6" s="1"/>
  <c r="L14" i="6"/>
  <c r="K14" i="6"/>
  <c r="L26" i="6"/>
  <c r="K26" i="6"/>
  <c r="K87" i="6"/>
  <c r="M87" i="6" s="1"/>
  <c r="K86" i="6"/>
  <c r="M86" i="6" s="1"/>
  <c r="K83" i="6"/>
  <c r="M83" i="6" s="1"/>
  <c r="M14" i="6" l="1"/>
  <c r="M26" i="6"/>
  <c r="L21" i="6"/>
  <c r="K21" i="6"/>
  <c r="L16" i="6"/>
  <c r="K16" i="6"/>
  <c r="M16" i="6" s="1"/>
  <c r="M21" i="6" l="1"/>
  <c r="K85" i="6"/>
  <c r="M85" i="6" s="1"/>
  <c r="K84" i="6"/>
  <c r="M84" i="6"/>
  <c r="L24" i="6"/>
  <c r="K24" i="6"/>
  <c r="L62" i="6"/>
  <c r="K62" i="6"/>
  <c r="M62" i="6" s="1"/>
  <c r="K61" i="6"/>
  <c r="L61" i="6"/>
  <c r="M61" i="6" l="1"/>
  <c r="M24" i="6"/>
  <c r="L63" i="6"/>
  <c r="K63" i="6"/>
  <c r="L60" i="6"/>
  <c r="K60" i="6"/>
  <c r="M60" i="6" s="1"/>
  <c r="M63" i="6" l="1"/>
  <c r="K82" i="6"/>
  <c r="M82" i="6" s="1"/>
  <c r="K80" i="6"/>
  <c r="L20" i="6"/>
  <c r="K20" i="6"/>
  <c r="M20" i="6" s="1"/>
  <c r="L22" i="6"/>
  <c r="K22" i="6"/>
  <c r="M22" i="6" s="1"/>
  <c r="M80" i="6" l="1"/>
  <c r="K81" i="6" l="1"/>
  <c r="M81" i="6" s="1"/>
  <c r="P23" i="6"/>
  <c r="P19" i="6" l="1"/>
  <c r="K330" i="6" l="1"/>
  <c r="L330" i="6" s="1"/>
  <c r="P17" i="6" l="1"/>
  <c r="K327" i="6" l="1"/>
  <c r="L327" i="6" s="1"/>
  <c r="K304" i="6" l="1"/>
  <c r="L304" i="6" s="1"/>
  <c r="K325" i="6" l="1"/>
  <c r="L325" i="6" s="1"/>
  <c r="K326" i="6" l="1"/>
  <c r="L326" i="6" s="1"/>
  <c r="K292" i="6" l="1"/>
  <c r="L292" i="6" s="1"/>
  <c r="K311" i="6" l="1"/>
  <c r="L311" i="6" s="1"/>
  <c r="K317" i="6" l="1"/>
  <c r="L317" i="6" s="1"/>
  <c r="K323" i="6" l="1"/>
  <c r="L323" i="6" s="1"/>
  <c r="P100" i="6" l="1"/>
  <c r="K302" i="6" l="1"/>
  <c r="L302" i="6" s="1"/>
  <c r="K312" i="6" l="1"/>
  <c r="L312" i="6" s="1"/>
  <c r="K318" i="6" l="1"/>
  <c r="L318" i="6" s="1"/>
  <c r="K286" i="6" l="1"/>
  <c r="L286" i="6" s="1"/>
  <c r="K287" i="6" l="1"/>
  <c r="L287" i="6" s="1"/>
  <c r="K313" i="6" l="1"/>
  <c r="L313" i="6" s="1"/>
  <c r="K305" i="6" l="1"/>
  <c r="L305" i="6" s="1"/>
  <c r="K309" i="6" l="1"/>
  <c r="L309" i="6" s="1"/>
  <c r="K314" i="6" l="1"/>
  <c r="L314" i="6" s="1"/>
  <c r="K306" i="6" l="1"/>
  <c r="L306" i="6" s="1"/>
  <c r="K300" i="6"/>
  <c r="L300" i="6" s="1"/>
  <c r="K308" i="6" l="1"/>
  <c r="L308" i="6" s="1"/>
  <c r="K296" i="6" l="1"/>
  <c r="L296" i="6" s="1"/>
  <c r="K297" i="6" l="1"/>
  <c r="L297" i="6" s="1"/>
  <c r="K290" i="6"/>
  <c r="L290" i="6" s="1"/>
  <c r="K307" i="6" l="1"/>
  <c r="L307" i="6" s="1"/>
  <c r="K301" i="6"/>
  <c r="L301" i="6" s="1"/>
  <c r="K303" i="6" l="1"/>
  <c r="L303" i="6" s="1"/>
  <c r="L6" i="2" l="1"/>
  <c r="K6" i="3"/>
  <c r="D7" i="5" l="1"/>
  <c r="M7" i="6"/>
  <c r="K298" i="6" l="1"/>
  <c r="L298" i="6" s="1"/>
  <c r="K295" i="6" l="1"/>
  <c r="L295" i="6" s="1"/>
  <c r="K299" i="6" l="1"/>
  <c r="L299" i="6" s="1"/>
  <c r="K294" i="6"/>
  <c r="L294" i="6" s="1"/>
  <c r="K293" i="6"/>
  <c r="L293" i="6" s="1"/>
  <c r="K291" i="6"/>
  <c r="L291" i="6" s="1"/>
  <c r="H289" i="6"/>
  <c r="K289" i="6" s="1"/>
  <c r="L289" i="6" s="1"/>
  <c r="K288" i="6"/>
  <c r="L288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F257" i="6"/>
  <c r="K257" i="6" s="1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F251" i="6"/>
  <c r="K251" i="6" s="1"/>
  <c r="L251" i="6" s="1"/>
  <c r="F250" i="6"/>
  <c r="K250" i="6" s="1"/>
  <c r="L250" i="6" s="1"/>
  <c r="K249" i="6"/>
  <c r="L249" i="6" s="1"/>
  <c r="F248" i="6"/>
  <c r="K248" i="6" s="1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2" i="6"/>
  <c r="L232" i="6" s="1"/>
  <c r="K230" i="6"/>
  <c r="L230" i="6" s="1"/>
  <c r="K229" i="6"/>
  <c r="L229" i="6" s="1"/>
  <c r="F228" i="6"/>
  <c r="K228" i="6" s="1"/>
  <c r="L228" i="6" s="1"/>
  <c r="K227" i="6"/>
  <c r="L227" i="6" s="1"/>
  <c r="K224" i="6"/>
  <c r="L224" i="6" s="1"/>
  <c r="K223" i="6"/>
  <c r="L223" i="6" s="1"/>
  <c r="K222" i="6"/>
  <c r="L222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2" i="6"/>
  <c r="L202" i="6" s="1"/>
  <c r="K200" i="6"/>
  <c r="L200" i="6" s="1"/>
  <c r="K198" i="6"/>
  <c r="L198" i="6" s="1"/>
  <c r="K196" i="6"/>
  <c r="L196" i="6" s="1"/>
  <c r="K195" i="6"/>
  <c r="L195" i="6" s="1"/>
  <c r="K194" i="6"/>
  <c r="L194" i="6" s="1"/>
  <c r="K192" i="6"/>
  <c r="L192" i="6" s="1"/>
  <c r="K191" i="6"/>
  <c r="L191" i="6" s="1"/>
  <c r="K190" i="6"/>
  <c r="L190" i="6" s="1"/>
  <c r="K189" i="6"/>
  <c r="K188" i="6"/>
  <c r="L188" i="6" s="1"/>
  <c r="K187" i="6"/>
  <c r="L187" i="6" s="1"/>
  <c r="K185" i="6"/>
  <c r="L185" i="6" s="1"/>
  <c r="K184" i="6"/>
  <c r="L184" i="6" s="1"/>
  <c r="K183" i="6"/>
  <c r="L183" i="6" s="1"/>
  <c r="K182" i="6"/>
  <c r="L182" i="6" s="1"/>
  <c r="K181" i="6"/>
  <c r="L181" i="6" s="1"/>
  <c r="F180" i="6"/>
  <c r="K180" i="6" s="1"/>
  <c r="L180" i="6" s="1"/>
  <c r="H179" i="6"/>
  <c r="K179" i="6" s="1"/>
  <c r="L179" i="6" s="1"/>
  <c r="K176" i="6"/>
  <c r="L176" i="6" s="1"/>
  <c r="K175" i="6"/>
  <c r="L175" i="6" s="1"/>
  <c r="K174" i="6"/>
  <c r="L174" i="6" s="1"/>
  <c r="K173" i="6"/>
  <c r="L173" i="6" s="1"/>
  <c r="K172" i="6"/>
  <c r="L172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H145" i="6"/>
  <c r="K145" i="6" s="1"/>
  <c r="L145" i="6" s="1"/>
  <c r="F144" i="6"/>
  <c r="K144" i="6" s="1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6" i="4"/>
</calcChain>
</file>

<file path=xl/sharedStrings.xml><?xml version="1.0" encoding="utf-8"?>
<sst xmlns="http://schemas.openxmlformats.org/spreadsheetml/2006/main" count="3759" uniqueCount="1286">
  <si>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</si>
  <si>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</si>
  <si>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</si>
  <si>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</si>
  <si>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</si>
  <si>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</si>
  <si>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</si>
  <si>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</si>
  <si>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</si>
  <si>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</si>
  <si>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</si>
  <si>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</si>
  <si>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</si>
  <si>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</si>
  <si>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</si>
  <si>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</si>
  <si>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</si>
  <si>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</si>
  <si>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</si>
  <si>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</si>
  <si>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</si>
  <si>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</si>
  <si>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</si>
  <si>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</si>
  <si>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</si>
  <si>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</si>
  <si>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</si>
  <si>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</si>
  <si>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</si>
  <si>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</si>
  <si>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</si>
  <si>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</si>
  <si>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</si>
  <si>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</si>
  <si>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</si>
  <si>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</si>
  <si>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</si>
  <si>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</si>
  <si>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</si>
  <si>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</si>
  <si>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</si>
  <si>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</si>
  <si>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</si>
  <si>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</si>
  <si>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</si>
  <si>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</si>
  <si>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</si>
  <si>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</si>
  <si>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</si>
  <si>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</si>
  <si>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</si>
  <si>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</si>
  <si>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</si>
  <si>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</si>
  <si>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</si>
  <si>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</si>
  <si>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</si>
  <si>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</si>
  <si>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</si>
  <si>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</si>
  <si>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</si>
  <si>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</si>
  <si>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</si>
  <si>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</si>
  <si>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</si>
  <si>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</si>
  <si>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</si>
  <si>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</si>
  <si>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</si>
  <si>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</si>
  <si>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</si>
  <si>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</si>
  <si>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</si>
  <si>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</si>
  <si>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</si>
  <si>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</si>
  <si>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</si>
  <si>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</si>
  <si>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</si>
  <si>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</si>
  <si>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</si>
  <si>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</si>
  <si>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</si>
  <si>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</si>
  <si>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</si>
  <si>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</si>
  <si>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</si>
  <si>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</si>
  <si>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</si>
  <si>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</si>
  <si>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</si>
  <si>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</si>
  <si>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</si>
  <si>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</si>
  <si>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</si>
  <si>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</si>
  <si>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</si>
  <si>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</si>
  <si>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</si>
  <si>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</si>
  <si>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</si>
  <si>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</si>
  <si>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</si>
  <si>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</si>
  <si>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</si>
  <si>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</si>
  <si>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</si>
  <si>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</si>
  <si>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</si>
  <si>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</si>
  <si>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</si>
  <si>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</si>
  <si>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</si>
  <si>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</si>
  <si>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</si>
  <si>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</si>
  <si>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</si>
  <si>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</si>
  <si>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</si>
  <si>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</si>
  <si>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</si>
  <si>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</si>
  <si>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</si>
  <si>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</si>
  <si>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</si>
  <si>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</si>
  <si>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</si>
  <si>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</si>
  <si>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</si>
  <si>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</si>
  <si>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</si>
  <si>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</si>
  <si>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</si>
  <si>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</si>
  <si>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</si>
  <si>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</si>
  <si>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</si>
  <si>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</si>
  <si>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</si>
  <si>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</si>
  <si>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</si>
  <si>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</si>
  <si>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</si>
  <si>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</si>
  <si>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</si>
  <si>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</si>
  <si>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</si>
  <si>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</si>
  <si>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</si>
  <si>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</si>
  <si>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</si>
  <si>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</si>
  <si>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</si>
  <si>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</si>
  <si>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</si>
  <si>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</si>
  <si>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</si>
  <si>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</si>
  <si>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</si>
  <si>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</si>
  <si>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</si>
  <si>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</si>
  <si>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</si>
  <si>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</si>
  <si>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</si>
  <si>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</si>
  <si>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</si>
  <si>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</si>
  <si>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</si>
  <si>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</si>
  <si>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</si>
  <si>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</si>
  <si>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</si>
  <si>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</si>
  <si>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</si>
  <si>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</si>
  <si>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</si>
  <si>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</si>
  <si>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</si>
  <si>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</si>
  <si>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</si>
  <si>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</si>
  <si>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</si>
  <si>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</si>
  <si>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</si>
  <si>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</si>
  <si>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</si>
  <si>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</si>
  <si>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</si>
  <si>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</si>
  <si>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</si>
  <si>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</si>
  <si>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</si>
  <si>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</si>
  <si>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</si>
  <si>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</si>
  <si>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</si>
  <si>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</si>
  <si>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</si>
  <si>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</si>
  <si>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</si>
  <si>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</si>
  <si>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</si>
  <si>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</si>
  <si>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</si>
  <si>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</si>
  <si>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</si>
  <si>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</si>
  <si>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</si>
  <si>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</si>
  <si>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</si>
  <si>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</si>
  <si>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</si>
  <si>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</si>
  <si>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</si>
  <si>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</si>
  <si>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</si>
  <si>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</si>
  <si>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</si>
  <si>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</si>
  <si>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</si>
  <si>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</si>
  <si>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</si>
  <si>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</si>
  <si>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</si>
  <si>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</si>
  <si>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</si>
  <si>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</si>
  <si>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</si>
  <si>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</si>
  <si>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</si>
  <si>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</si>
  <si>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</si>
  <si>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</si>
  <si>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</si>
  <si>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</si>
  <si>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</si>
  <si>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</si>
  <si>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</si>
  <si>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</si>
  <si>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</si>
  <si>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</si>
  <si>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</si>
  <si>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</si>
  <si>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</si>
  <si>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</si>
  <si>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</si>
  <si>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</si>
  <si>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</si>
  <si>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</si>
  <si>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</si>
  <si>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</si>
  <si>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</si>
  <si>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</si>
  <si>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</si>
  <si>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</si>
  <si>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</si>
  <si>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</si>
  <si>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</si>
  <si>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</si>
  <si>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</si>
  <si>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</si>
  <si>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</si>
  <si>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</si>
  <si>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</si>
  <si>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</si>
  <si>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</si>
  <si>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</si>
  <si>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</si>
  <si>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</si>
  <si>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</si>
  <si>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</si>
  <si>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</si>
  <si>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</si>
  <si>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</si>
  <si>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</si>
  <si>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</si>
  <si>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</si>
  <si>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</si>
  <si>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</si>
  <si>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</si>
  <si>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</si>
  <si>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</si>
  <si>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</si>
  <si>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</si>
  <si>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</si>
  <si>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</si>
  <si>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</si>
  <si>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</si>
  <si>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</si>
  <si>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</si>
  <si>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</si>
  <si>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</si>
  <si>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</si>
  <si>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</si>
  <si>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</si>
  <si>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</si>
  <si>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</si>
  <si>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</si>
  <si>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</si>
  <si>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</si>
  <si>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</si>
  <si>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</si>
  <si>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</si>
  <si>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</si>
  <si>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</si>
  <si>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</si>
  <si>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</si>
  <si>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</si>
  <si>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</si>
  <si>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</si>
  <si>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</si>
  <si>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</si>
  <si>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</si>
  <si>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</si>
  <si>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</si>
  <si>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</si>
  <si>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</si>
  <si>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</si>
  <si>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</si>
  <si>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</si>
  <si>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</si>
  <si>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</si>
  <si>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</si>
  <si>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</si>
  <si>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</si>
  <si>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</si>
  <si>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</si>
  <si>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</si>
  <si>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</si>
  <si>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</si>
  <si>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</si>
  <si>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</si>
  <si>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</si>
  <si>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</si>
  <si>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</si>
  <si>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</si>
  <si>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</si>
  <si>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</si>
  <si>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</si>
  <si>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</si>
  <si>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</si>
  <si>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</si>
  <si>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</si>
  <si>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</si>
  <si>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</si>
  <si>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</si>
  <si>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</si>
  <si>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</si>
  <si>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</si>
  <si>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</si>
  <si>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</si>
  <si>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</si>
  <si>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</si>
  <si>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</si>
  <si>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</si>
  <si>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</si>
  <si>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</si>
  <si>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</si>
  <si>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</si>
  <si>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</si>
  <si>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</si>
  <si>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</si>
  <si>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</si>
  <si>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</si>
  <si>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</si>
  <si>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</si>
  <si>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</si>
  <si>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</si>
  <si>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</si>
  <si>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</si>
  <si>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</si>
  <si>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</si>
  <si>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</si>
  <si>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</si>
  <si>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</si>
  <si>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</si>
  <si>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</si>
  <si>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</si>
  <si>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</si>
  <si>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</si>
  <si>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</si>
  <si>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</si>
  <si>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</si>
  <si>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</si>
  <si>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</si>
  <si>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</si>
  <si>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</si>
  <si>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</si>
  <si>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</si>
  <si>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</si>
  <si>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</si>
  <si>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</si>
  <si>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</si>
  <si>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</si>
  <si>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</si>
  <si>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</si>
  <si>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</si>
  <si>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</si>
  <si>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</si>
  <si>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</si>
  <si>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</si>
  <si>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</si>
  <si>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</si>
  <si>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</si>
  <si>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</si>
  <si>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</si>
  <si>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</si>
  <si>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</si>
  <si>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</si>
  <si>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</si>
  <si>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</si>
  <si>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</si>
  <si>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</si>
  <si>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</si>
  <si>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</si>
  <si>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</si>
  <si>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</si>
  <si>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</si>
  <si>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</si>
  <si>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</si>
  <si>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</si>
  <si>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</si>
  <si>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</si>
  <si>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</si>
  <si>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</si>
  <si>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</si>
  <si>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</si>
  <si>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</si>
  <si>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</si>
  <si>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</si>
  <si>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</si>
  <si>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</si>
  <si>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</si>
  <si>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</si>
  <si>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</si>
  <si>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</si>
  <si>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</si>
  <si>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</si>
  <si>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</si>
  <si>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</si>
  <si>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</si>
  <si>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</si>
  <si>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</si>
  <si>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</si>
  <si>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</si>
  <si>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</si>
  <si>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</si>
  <si>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</si>
  <si>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</si>
  <si>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</si>
  <si>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</si>
  <si>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</si>
  <si>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</si>
  <si>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</si>
  <si>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</si>
  <si>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</si>
  <si>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</si>
  <si>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</si>
  <si>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</si>
  <si>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</si>
  <si>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</si>
  <si>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</si>
  <si>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</si>
  <si>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</si>
  <si>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</si>
  <si>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</si>
  <si>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</si>
  <si>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</si>
  <si>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</si>
  <si>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</si>
  <si>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</si>
  <si>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</si>
  <si>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</si>
  <si>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</si>
  <si>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</si>
  <si>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</si>
  <si>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</si>
  <si>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</si>
  <si>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</si>
  <si>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</si>
  <si>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</si>
  <si>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</si>
  <si>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</si>
  <si>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</si>
  <si>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</si>
  <si>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</si>
  <si>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</si>
  <si>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</si>
  <si>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</si>
  <si>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</si>
  <si>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</si>
  <si>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</si>
  <si>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</si>
  <si>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</si>
  <si>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</si>
  <si>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</si>
  <si>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</si>
  <si>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</si>
  <si>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</si>
  <si>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</si>
  <si>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</si>
  <si>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</si>
  <si>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</si>
  <si>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</si>
  <si>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</si>
  <si>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</si>
  <si>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</si>
  <si>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</si>
  <si>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</si>
  <si>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</si>
  <si>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</si>
  <si>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</si>
  <si>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</si>
  <si>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</si>
  <si>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</si>
  <si>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</si>
  <si>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</si>
  <si>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</si>
  <si>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</si>
  <si>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</si>
  <si>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</si>
  <si>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</si>
  <si>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</si>
  <si>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</si>
  <si>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</si>
  <si>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</si>
  <si>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</si>
  <si>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</si>
  <si>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</si>
  <si>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</si>
  <si>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</si>
  <si>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</si>
  <si>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</si>
  <si>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</si>
  <si>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</si>
  <si>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</si>
  <si>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</si>
  <si>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</si>
  <si>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</si>
  <si>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</si>
  <si>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</si>
  <si>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</si>
  <si>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</si>
  <si>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</si>
  <si>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</si>
  <si>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</si>
  <si>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</si>
  <si>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</si>
  <si>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</si>
  <si>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</si>
  <si>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</si>
  <si>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</si>
  <si>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</si>
  <si>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</si>
  <si>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</si>
  <si>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</si>
  <si>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</si>
  <si>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</si>
  <si>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</si>
  <si>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</si>
  <si>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</si>
  <si>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</si>
  <si>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</si>
  <si>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</si>
  <si>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</si>
  <si>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</si>
  <si>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</si>
  <si>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</si>
  <si>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</si>
  <si>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</si>
  <si>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</si>
  <si>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</si>
  <si>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</si>
  <si>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</si>
  <si>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</si>
  <si>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</si>
  <si>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</si>
  <si>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</si>
  <si>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</si>
  <si>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</si>
  <si>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</si>
  <si>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</si>
  <si>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</si>
  <si>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</si>
  <si>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</si>
  <si>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</si>
  <si>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</si>
  <si>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</si>
  <si>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</si>
  <si>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</si>
  <si>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</si>
  <si>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</si>
  <si>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</si>
  <si>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</si>
  <si>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</si>
  <si>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</si>
  <si>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</si>
  <si>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</si>
  <si>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</si>
  <si>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</si>
  <si>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</si>
  <si>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</si>
  <si>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</si>
  <si>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</si>
  <si>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</si>
  <si>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</si>
  <si>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</si>
  <si>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</si>
  <si>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</si>
  <si>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</si>
  <si>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</si>
  <si>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</si>
  <si>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</si>
  <si>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</si>
  <si>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</si>
  <si>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</si>
  <si>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</si>
  <si>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</si>
  <si>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</si>
  <si>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</si>
  <si>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</si>
  <si>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</si>
  <si>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</si>
  <si>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</si>
  <si>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</si>
  <si>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</si>
  <si>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</si>
  <si>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</si>
  <si>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</si>
  <si>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</si>
  <si>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</si>
  <si>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</si>
  <si>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</si>
  <si>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</si>
  <si>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</si>
  <si>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</si>
  <si>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</si>
  <si>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</si>
  <si>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</si>
  <si>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</si>
  <si>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</si>
  <si>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</si>
  <si>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</si>
  <si>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</si>
  <si>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</si>
  <si>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</si>
  <si>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</si>
  <si>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</si>
  <si>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</si>
  <si>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</si>
  <si>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</si>
  <si>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</si>
  <si>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</si>
  <si>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</si>
  <si>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</si>
  <si>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</si>
  <si>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</si>
  <si>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</si>
  <si>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</si>
  <si>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</si>
  <si>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</si>
  <si>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</si>
  <si>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</si>
  <si>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</si>
  <si>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</si>
  <si>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</si>
  <si>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</si>
  <si>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</si>
  <si>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</si>
  <si>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</si>
  <si>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</si>
  <si>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</si>
  <si>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</si>
  <si>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</si>
  <si>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</si>
  <si>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</si>
  <si>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</si>
  <si>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</si>
  <si>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</si>
  <si>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</si>
  <si>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</si>
  <si>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</si>
  <si>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</si>
  <si>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</si>
  <si>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</si>
  <si>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</si>
  <si>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</si>
  <si>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</si>
  <si>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</si>
  <si>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</si>
  <si>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</si>
  <si>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</si>
  <si>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</si>
  <si>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</si>
  <si>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</si>
  <si>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</si>
  <si>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</si>
  <si>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</si>
  <si>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</si>
  <si>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</si>
  <si>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</si>
  <si>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</si>
  <si>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</si>
  <si>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</si>
  <si>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</si>
  <si>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</si>
  <si>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</si>
  <si>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</si>
  <si>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</si>
  <si>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</si>
  <si>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</si>
  <si>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</si>
  <si>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</si>
  <si>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</si>
  <si>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</si>
  <si>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</si>
  <si>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</si>
  <si>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</si>
  <si>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</si>
  <si>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</si>
  <si>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</si>
  <si>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</si>
  <si>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</si>
  <si>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</si>
  <si>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</si>
  <si>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</si>
  <si>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</si>
  <si>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</si>
  <si>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</si>
  <si>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</si>
  <si>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</si>
  <si>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</si>
  <si>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</si>
  <si>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</si>
  <si>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</si>
  <si>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</si>
  <si>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</si>
  <si>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</si>
  <si>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</si>
  <si>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</si>
  <si>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</si>
  <si>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</si>
  <si>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</si>
  <si>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</si>
  <si>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</si>
  <si>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</si>
  <si>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</si>
  <si>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</si>
  <si>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</si>
  <si>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</si>
  <si>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</si>
  <si>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</si>
  <si>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</si>
  <si>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</si>
  <si>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</si>
  <si>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</si>
  <si>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</si>
  <si>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</si>
  <si>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</si>
  <si>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</si>
  <si>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</si>
  <si>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</si>
  <si>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</si>
  <si>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</si>
  <si>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</si>
  <si>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</si>
  <si>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</si>
  <si>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</si>
  <si>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</si>
  <si>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</si>
  <si>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</si>
  <si>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</si>
  <si>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</si>
  <si>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</si>
  <si>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</si>
  <si>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</si>
  <si>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</si>
  <si>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</si>
  <si>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</si>
  <si>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</si>
  <si>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</si>
  <si>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</si>
  <si>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</si>
  <si>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</si>
  <si>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</si>
  <si>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</si>
  <si>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</si>
  <si>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</si>
  <si>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</si>
  <si>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</si>
  <si>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</si>
  <si>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</si>
  <si>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</si>
  <si>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</si>
  <si>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</si>
  <si>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</si>
  <si>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</si>
  <si>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</si>
  <si>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</si>
  <si>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</si>
  <si>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</si>
  <si>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</si>
  <si>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</si>
  <si>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</si>
  <si>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</si>
  <si>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</si>
  <si>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</si>
  <si>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</si>
  <si>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</si>
  <si>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</si>
  <si>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</si>
  <si>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</si>
  <si>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</si>
  <si>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</si>
  <si>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</si>
  <si>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</si>
  <si>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</si>
  <si>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</si>
  <si>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</si>
  <si>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</si>
  <si>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</si>
  <si>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</si>
  <si>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</si>
  <si>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</si>
  <si>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</si>
  <si>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</si>
  <si>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</si>
  <si>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</si>
  <si>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</si>
  <si>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</si>
  <si>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</si>
  <si>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</si>
  <si>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</si>
  <si>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</si>
  <si>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</si>
  <si>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</si>
  <si>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</si>
  <si>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</si>
  <si>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</si>
  <si>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Chemicals</t>
  </si>
  <si>
    <t>Profiit of Rs.15/-</t>
  </si>
  <si>
    <t>1320-1330</t>
  </si>
  <si>
    <t>LTF</t>
  </si>
  <si>
    <t>NSE</t>
  </si>
  <si>
    <t>468-495</t>
  </si>
  <si>
    <t>Accu &lt;&gt;</t>
  </si>
  <si>
    <t>H</t>
  </si>
  <si>
    <t>K</t>
  </si>
  <si>
    <t>N</t>
  </si>
  <si>
    <t>V</t>
  </si>
  <si>
    <t>J</t>
  </si>
  <si>
    <t>R</t>
  </si>
  <si>
    <t>D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</si>
  <si>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</si>
  <si>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</si>
  <si>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</si>
  <si>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</si>
  <si>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</si>
  <si>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</si>
  <si>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</si>
  <si>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</si>
  <si>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</si>
  <si>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</si>
  <si>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</si>
  <si>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</si>
  <si>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</si>
  <si>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</si>
  <si>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</si>
  <si>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</si>
  <si>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</si>
  <si>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</si>
  <si>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</si>
  <si>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</si>
  <si>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</si>
  <si>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</si>
  <si>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</si>
  <si>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</si>
  <si>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</si>
  <si>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</si>
  <si>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</si>
  <si>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</si>
  <si>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</si>
  <si>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</si>
  <si>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</si>
  <si>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47.64-51.64</t>
  </si>
  <si>
    <t>MULTIPLIER SHARE &amp; STOCK ADVISORS PRIVATE LIMITED</t>
  </si>
  <si>
    <t>60-90</t>
  </si>
  <si>
    <t>HRTI PRIVATE LIMITED</t>
  </si>
  <si>
    <t>1020-1100</t>
  </si>
  <si>
    <t>UNITDSPR</t>
  </si>
  <si>
    <t>AEGISLOG</t>
  </si>
  <si>
    <t>1220-1280</t>
  </si>
  <si>
    <t>500-530</t>
  </si>
  <si>
    <t>3670-3900</t>
  </si>
  <si>
    <t>5800-6000</t>
  </si>
  <si>
    <t>820-840</t>
  </si>
  <si>
    <t>900-950</t>
  </si>
  <si>
    <t>LALPATHLAB JULY FUT</t>
  </si>
  <si>
    <t>TRU</t>
  </si>
  <si>
    <t>TruCap Finance Limited</t>
  </si>
  <si>
    <t>1680-1780</t>
  </si>
  <si>
    <t>9225-9425</t>
  </si>
  <si>
    <t>10000-10400</t>
  </si>
  <si>
    <t>IBREALEST</t>
  </si>
  <si>
    <t>159-170</t>
  </si>
  <si>
    <t>TCS JULY FUT</t>
  </si>
  <si>
    <t>4000-4080</t>
  </si>
  <si>
    <t>1650-1740</t>
  </si>
  <si>
    <t>60-30</t>
  </si>
  <si>
    <t>NIFTY 24800 CE 25-JULY</t>
  </si>
  <si>
    <t>NIFTY JULY FUT</t>
  </si>
  <si>
    <t>23900-23700</t>
  </si>
  <si>
    <t>550-580</t>
  </si>
  <si>
    <t>3035-3115</t>
  </si>
  <si>
    <t>3300-3500</t>
  </si>
  <si>
    <t>BANKNIFTY 52200 PE 3-JULY</t>
  </si>
  <si>
    <t>300-380</t>
  </si>
  <si>
    <t>Loss of Rs.55/-</t>
  </si>
  <si>
    <t>SYNGENE JULY FUT</t>
  </si>
  <si>
    <t>728-738</t>
  </si>
  <si>
    <t>2875-2910</t>
  </si>
  <si>
    <t>Profit of Rs.56.5/-</t>
  </si>
  <si>
    <t>230-245</t>
  </si>
  <si>
    <t>280-300</t>
  </si>
  <si>
    <t>Loss of Rs.38/-</t>
  </si>
  <si>
    <t>TIMETECHNO</t>
  </si>
  <si>
    <t>320-330</t>
  </si>
  <si>
    <t>FINNIFTY 23500 CE 02-JULY</t>
  </si>
  <si>
    <t>Profit of Rs.29/-</t>
  </si>
  <si>
    <t>Profit of Rs.10.5/-</t>
  </si>
  <si>
    <t>Profit of Rs.22/-</t>
  </si>
  <si>
    <t>Loss of Rs.14.5/-</t>
  </si>
  <si>
    <t>Loss of Rs.180/-</t>
  </si>
  <si>
    <t>No Profit No Loss</t>
  </si>
  <si>
    <t>Profit of Rs.13.5/-</t>
  </si>
  <si>
    <t>BANKNIFTY 53100 CE 3-JULY</t>
  </si>
  <si>
    <t>250-350</t>
  </si>
  <si>
    <t>Profit of Rs.90/-</t>
  </si>
  <si>
    <t>180-250</t>
  </si>
  <si>
    <t>770-820</t>
  </si>
  <si>
    <t>540-580</t>
  </si>
  <si>
    <t>600-650</t>
  </si>
  <si>
    <t>Profit of Rs.352.5/-</t>
  </si>
  <si>
    <t>Profit of Rs.31.5/-</t>
  </si>
  <si>
    <t>240-255</t>
  </si>
  <si>
    <t>NIFTY 24200 CE 11-JULY</t>
  </si>
  <si>
    <t>200-240</t>
  </si>
  <si>
    <t>CIPLA JULY FUT</t>
  </si>
  <si>
    <t>1530-1546</t>
  </si>
  <si>
    <t>SRF JULY FUT</t>
  </si>
  <si>
    <t>2427-2455</t>
  </si>
  <si>
    <t>1320-1400</t>
  </si>
  <si>
    <t>NIFTY 24250 CE 11-JULY</t>
  </si>
  <si>
    <t>Profit of Rs.22.5/-</t>
  </si>
  <si>
    <t>NIFTY 24750 CE 25-JULY</t>
  </si>
  <si>
    <t>BANKNIFTY 52800 CE 10-JULY</t>
  </si>
  <si>
    <t>360-460</t>
  </si>
  <si>
    <t>Profit of Rs.25.5/-</t>
  </si>
  <si>
    <t>Profit of Rs.24/-</t>
  </si>
  <si>
    <t>Loss of Rs.100/-</t>
  </si>
  <si>
    <t>Profit of Rs.14/-</t>
  </si>
  <si>
    <t>Profit of Rs.64/-</t>
  </si>
  <si>
    <t>Profit of Rs.14.5/-</t>
  </si>
  <si>
    <t>DIVISLAB JULY FUT</t>
  </si>
  <si>
    <t>4618-4670</t>
  </si>
  <si>
    <t>1527-1543</t>
  </si>
  <si>
    <t>Profit of Rs.24.5/-</t>
  </si>
  <si>
    <t>Loss of Rs.52.5/-</t>
  </si>
  <si>
    <t>ASTRAL JULY FUT</t>
  </si>
  <si>
    <t>2407-2435</t>
  </si>
  <si>
    <t>Loss of Rs.28/-</t>
  </si>
  <si>
    <t>290-310</t>
  </si>
  <si>
    <t>1800-1950</t>
  </si>
  <si>
    <t>Loss of Rs.15/-</t>
  </si>
  <si>
    <t>455-485</t>
  </si>
  <si>
    <t>Profit of Rs.18.5/-</t>
  </si>
  <si>
    <t>Profit of Rs.63/-</t>
  </si>
  <si>
    <t>Loss of Rs.32/-</t>
  </si>
  <si>
    <t>NK SECURITIES RESEARCH PRIVATE LIMITED</t>
  </si>
  <si>
    <t>AAKRAYA RESEARCH LLP</t>
  </si>
  <si>
    <t>660-690</t>
  </si>
  <si>
    <t>750-800</t>
  </si>
  <si>
    <t>HINDUNILVR JULY FUT</t>
  </si>
  <si>
    <t>2636-2671</t>
  </si>
  <si>
    <t>120-160</t>
  </si>
  <si>
    <t>24500-24600</t>
  </si>
  <si>
    <t>ITC JULY FUT</t>
  </si>
  <si>
    <t>455-462</t>
  </si>
  <si>
    <t>Profit of Rs.5/-</t>
  </si>
  <si>
    <t>BANKNIFTY 52200 CE 10-JULY</t>
  </si>
  <si>
    <t>140-210</t>
  </si>
  <si>
    <t>Loss of Rs.62.5/-</t>
  </si>
  <si>
    <t>Retail Research Technical Calls &amp; Fundamental Performance Report for the month of July-2024</t>
  </si>
  <si>
    <t>FRANKLININD</t>
  </si>
  <si>
    <t>Profit of Rs.20/-</t>
  </si>
  <si>
    <t>Profit of Rs.15/-</t>
  </si>
  <si>
    <t>355-377</t>
  </si>
  <si>
    <t>Profit of Rs.8/-</t>
  </si>
  <si>
    <t>615-660</t>
  </si>
  <si>
    <t>Profit of Rs.75/-</t>
  </si>
  <si>
    <t>Profit of Rs.45/-</t>
  </si>
  <si>
    <t>1150-1180</t>
  </si>
  <si>
    <t>1260-1320</t>
  </si>
  <si>
    <t>4250-4500</t>
  </si>
  <si>
    <t>StockSplit ^</t>
  </si>
  <si>
    <t>PGEL ^</t>
  </si>
  <si>
    <t>NIFTY 24500 PE 18-JULY</t>
  </si>
  <si>
    <t>100-150</t>
  </si>
  <si>
    <t>780-830</t>
  </si>
  <si>
    <t>PAGEIND JULY FUT</t>
  </si>
  <si>
    <t>41385-42085</t>
  </si>
  <si>
    <t>TOPGAIN FINANCE PRIVATE LIMITED</t>
  </si>
  <si>
    <t>SAHASTRAA ADVISORS PRIVATE LIMITED</t>
  </si>
  <si>
    <t>KHOOBSURAT</t>
  </si>
  <si>
    <t>SHARE INDIA SECURITIES LIMITED</t>
  </si>
  <si>
    <t>Profit of Rs.63.5/-</t>
  </si>
  <si>
    <t>127-134</t>
  </si>
  <si>
    <t>Profit of Rs.48.5/-</t>
  </si>
  <si>
    <t>Loss of Rs.34.5/-</t>
  </si>
  <si>
    <t>195-210</t>
  </si>
  <si>
    <t>Loss of Rs.18.5/-</t>
  </si>
  <si>
    <t>Loss of Rs.750/-</t>
  </si>
  <si>
    <t>TTIL</t>
  </si>
  <si>
    <t>1598-1636</t>
  </si>
  <si>
    <t>1720-1800</t>
  </si>
  <si>
    <t>Loss of Rs.22/-</t>
  </si>
  <si>
    <t>APEX</t>
  </si>
  <si>
    <t>Apex Frozen Foods Limited</t>
  </si>
  <si>
    <t>KSHITIJPOL</t>
  </si>
  <si>
    <t>Kshitij Polyline Limited</t>
  </si>
  <si>
    <t>264-270</t>
  </si>
  <si>
    <t>NIFTY 24400 PE 25-JULY</t>
  </si>
  <si>
    <t>NIFTY 24000 PE 25-JULY</t>
  </si>
  <si>
    <t>Profit of Rs.9.25/-</t>
  </si>
  <si>
    <t>GEMENVIRO</t>
  </si>
  <si>
    <t>SRESTHA</t>
  </si>
  <si>
    <t>AWHCL</t>
  </si>
  <si>
    <t>Antony Waste Hdg Cell Ltd</t>
  </si>
  <si>
    <t>YMD FINANCIAL CONSULTANCY PRIVATE LIMITED</t>
  </si>
  <si>
    <t>NOVAAGRI</t>
  </si>
  <si>
    <t>Nova Agritech Limited</t>
  </si>
  <si>
    <t>Profit of Rs.72/-</t>
  </si>
  <si>
    <t>NIFTY 24200 PE 25-JULY</t>
  </si>
  <si>
    <t>Loss of Rs.110/-</t>
  </si>
  <si>
    <t>Loss of Rs.190/-</t>
  </si>
  <si>
    <t>Loss of Rs.5.5/-</t>
  </si>
  <si>
    <t>Profit of Rs.16.5/-</t>
  </si>
  <si>
    <t>IGCIL</t>
  </si>
  <si>
    <t>HEMA JAYPRAKASH BHAVSAR</t>
  </si>
  <si>
    <t>SAWABUSI</t>
  </si>
  <si>
    <t>VIKRAMBHAI GOKALBHAI CHAUDHARI</t>
  </si>
  <si>
    <t>SAROJ GUPTA</t>
  </si>
  <si>
    <t>SRUSTEELS</t>
  </si>
  <si>
    <t>SEIFER RICHARD MASCARENHAS</t>
  </si>
  <si>
    <t>AGRITECH</t>
  </si>
  <si>
    <t>Agri-Tech (India) Limited</t>
  </si>
  <si>
    <t>POCL</t>
  </si>
  <si>
    <t>Pondy Oxides &amp; Chem Ltd</t>
  </si>
  <si>
    <t>SILKFLEX</t>
  </si>
  <si>
    <t>Silkflex Polymers India L</t>
  </si>
  <si>
    <t>1650-1720</t>
  </si>
  <si>
    <t>1870-2000</t>
  </si>
  <si>
    <t>COSPOWER</t>
  </si>
  <si>
    <t>FELIX SHRIDHAR KADAM</t>
  </si>
  <si>
    <t>ERAAYA</t>
  </si>
  <si>
    <t>CAMELLIA TRADEX PRIVATE LIMITED</t>
  </si>
  <si>
    <t>NAVIN KESHRIMAL MEHTA</t>
  </si>
  <si>
    <t>UDAY R SHAH HUF</t>
  </si>
  <si>
    <t>DISHA ABHISHEK MEHTA</t>
  </si>
  <si>
    <t>N L RUNGTA (HUF)</t>
  </si>
  <si>
    <t>NIKITA HIREN PATEL</t>
  </si>
  <si>
    <t>JETMALL</t>
  </si>
  <si>
    <t>PROFINC</t>
  </si>
  <si>
    <t>RAJNISH</t>
  </si>
  <si>
    <t>RDBRIL</t>
  </si>
  <si>
    <t>FAITHFUL VANIJYA PRIVATE LIMITED</t>
  </si>
  <si>
    <t>SONAR BANGLA CAREER ACADEMY PRIVATE LIMITED</t>
  </si>
  <si>
    <t>ISH TRAVEL &amp; TOURS PRIVATE LIMITED</t>
  </si>
  <si>
    <t>STERPOW</t>
  </si>
  <si>
    <t>VASUDHAGAM</t>
  </si>
  <si>
    <t>YOGESH JOTIRAM KALE</t>
  </si>
  <si>
    <t>DEV GANPAT PAWAR</t>
  </si>
  <si>
    <t>VISTARAMAR</t>
  </si>
  <si>
    <t>VMS</t>
  </si>
  <si>
    <t>VAXFAB ENTERPRISES LIMITED</t>
  </si>
  <si>
    <t>MUDUPULAVEMULA SURENDRANADHA REDDY</t>
  </si>
  <si>
    <t>YUGA STOCKS AND COMMODITIES PRIVATE LIMITED  .</t>
  </si>
  <si>
    <t>QE SECURITIES LLP</t>
  </si>
  <si>
    <t>GRAVITON RESEARCH CAPITAL LLP</t>
  </si>
  <si>
    <t>ARIHANTCAP</t>
  </si>
  <si>
    <t>Arihant Capital Mkts Ltd</t>
  </si>
  <si>
    <t>PARTH INFIN BROKERS PVT LTD</t>
  </si>
  <si>
    <t>Avanti Feeds Limited</t>
  </si>
  <si>
    <t>HCC</t>
  </si>
  <si>
    <t>Hindustan Construc Co.</t>
  </si>
  <si>
    <t>KATARIA</t>
  </si>
  <si>
    <t>Kataria Industries Ltd</t>
  </si>
  <si>
    <t>MACOBSTECH</t>
  </si>
  <si>
    <t>Macobs Technologies Ltd</t>
  </si>
  <si>
    <t>JITENDRA BABUBHAI PAREKH</t>
  </si>
  <si>
    <t>MOS</t>
  </si>
  <si>
    <t>Mos Utility Limited</t>
  </si>
  <si>
    <t>SMITAL SURESH THAKKAR</t>
  </si>
  <si>
    <t>MANSI SHARE AND STOCK ADVISORS PVT LTD</t>
  </si>
  <si>
    <t>PRIZOR</t>
  </si>
  <si>
    <t>Prizor Viztech Limited</t>
  </si>
  <si>
    <t>RATNAVEER</t>
  </si>
  <si>
    <t>Ratnaveer Precision Eng L</t>
  </si>
  <si>
    <t>SKSE SECURITIES LTD</t>
  </si>
  <si>
    <t>SAHAJSOLAR</t>
  </si>
  <si>
    <t>Sahaj Solar Limited</t>
  </si>
  <si>
    <t>DEEPAK DHANJI PATEL</t>
  </si>
  <si>
    <t>MATHISYS ADVISORS LLP</t>
  </si>
  <si>
    <t>HJS SECURITIES PRIVATE LIMITED</t>
  </si>
  <si>
    <t>WINNY</t>
  </si>
  <si>
    <t>Winny Immigra &amp; Edu Ser L</t>
  </si>
  <si>
    <t>BHAWARLAL A GANDHI HUF</t>
  </si>
  <si>
    <t>GANGAFORGE</t>
  </si>
  <si>
    <t>Ganga Forging Limited</t>
  </si>
  <si>
    <t>SWETSAM STOCK HOLDING PRIVATE LIMITED</t>
  </si>
  <si>
    <t>MAHICKRA</t>
  </si>
  <si>
    <t>Mahickra Chemical Limited</t>
  </si>
  <si>
    <t>KRISHNA AWTAR KABRA</t>
  </si>
  <si>
    <t>Profit of Rs.190/-</t>
  </si>
  <si>
    <t>Profit of Rs.85/-</t>
  </si>
  <si>
    <t>2390-2470</t>
  </si>
  <si>
    <t>2650-2800</t>
  </si>
  <si>
    <t>1270-1330</t>
  </si>
  <si>
    <t>Profit of Rs.40.5/-</t>
  </si>
  <si>
    <t>3825-4025</t>
  </si>
  <si>
    <t>4500-5000</t>
  </si>
  <si>
    <t>Profit of Rs.16/-</t>
  </si>
  <si>
    <t>AJEL</t>
  </si>
  <si>
    <t>TILOTTAMA HOLDINGS PVT LTD</t>
  </si>
  <si>
    <t>ARUN MAHESHWARI HUF</t>
  </si>
  <si>
    <t>ALSL</t>
  </si>
  <si>
    <t>MOIN AKHTAR QURESHI</t>
  </si>
  <si>
    <t>SAUMYA KETAN KAKRECHA</t>
  </si>
  <si>
    <t>ASHIS</t>
  </si>
  <si>
    <t>PRIYANKA DHANUKA</t>
  </si>
  <si>
    <t>ASSOCIATED</t>
  </si>
  <si>
    <t>SHERWOOD SECURITIES PVT LTD</t>
  </si>
  <si>
    <t>COMFINTE</t>
  </si>
  <si>
    <t>RAJESH SUBHASH JANGAM</t>
  </si>
  <si>
    <t>SNEHA GARG</t>
  </si>
  <si>
    <t>VISHAL JAI KUMAR GARG</t>
  </si>
  <si>
    <t>EUROLED</t>
  </si>
  <si>
    <t>PRAVEEN ARORA</t>
  </si>
  <si>
    <t>NARENDRA BABU KADATHUR HARIDAS</t>
  </si>
  <si>
    <t>FONE4</t>
  </si>
  <si>
    <t>SUMANTEKRIWAL</t>
  </si>
  <si>
    <t>GOYALASS</t>
  </si>
  <si>
    <t>YOGESHKUMARSHUKLA</t>
  </si>
  <si>
    <t>GUJHYSPIN</t>
  </si>
  <si>
    <t>DARRIS HOMI MORENA</t>
  </si>
  <si>
    <t>MANGLAM FINANCIAL SERVICES</t>
  </si>
  <si>
    <t>HINDTIN</t>
  </si>
  <si>
    <t>SANDEEP PRAKASHCHANDRA JAIN (HUF)</t>
  </si>
  <si>
    <t>RAJU HARIHARAN</t>
  </si>
  <si>
    <t>ADITYA RASHMIKANT DHARIA</t>
  </si>
  <si>
    <t>MANMOHAN JAGDISHPRASAD GHUWALEWALA</t>
  </si>
  <si>
    <t>B RAKESH CHORDIA</t>
  </si>
  <si>
    <t>RAJESH S MUNOT</t>
  </si>
  <si>
    <t>PRATIK SUMERMAL MUNOT</t>
  </si>
  <si>
    <t>JR SEAMLESS PRIVATE LIMITED</t>
  </si>
  <si>
    <t>SURA TRADE LINKS PRIVATE LIMITED</t>
  </si>
  <si>
    <t>ASHOK MOTIRAM JAIDHARA (HUF)</t>
  </si>
  <si>
    <t>SACHIN BHUWALKA (HUF)</t>
  </si>
  <si>
    <t>PUNEET KUMAR GUPTA</t>
  </si>
  <si>
    <t>VARSHAACHYUTKUMARMODI</t>
  </si>
  <si>
    <t>SHAGUNJAIN</t>
  </si>
  <si>
    <t>KREDENT TRADING LLP</t>
  </si>
  <si>
    <t>IRONWOOD</t>
  </si>
  <si>
    <t>LKP SECURITIES LTD</t>
  </si>
  <si>
    <t>SAPANA DEVENDRA RAJPUT</t>
  </si>
  <si>
    <t>BHAVIK DEVRAJ JAIN</t>
  </si>
  <si>
    <t>KATYAYANI TRADELINK PRIVATE LIMITED</t>
  </si>
  <si>
    <t>SHUBHAM ASHOKBHAI PATEL</t>
  </si>
  <si>
    <t>KHYATI</t>
  </si>
  <si>
    <t>MANOJ KUMAR KANDA</t>
  </si>
  <si>
    <t>LLFICL</t>
  </si>
  <si>
    <t>KULSAMBEN SALIMBHAI FULANI</t>
  </si>
  <si>
    <t>NAGTECH</t>
  </si>
  <si>
    <t>PROGNOSIS SECURITIES PVT. LTD.</t>
  </si>
  <si>
    <t>ANILKUMAR</t>
  </si>
  <si>
    <t>PARLEIND</t>
  </si>
  <si>
    <t>ADITYA VIJAY MORARKA</t>
  </si>
  <si>
    <t>VINAY ARUNKUMAR SANKLECHA</t>
  </si>
  <si>
    <t>SHRENI SHARES LTD</t>
  </si>
  <si>
    <t>RUPA NILESH MEHTA</t>
  </si>
  <si>
    <t>DAMINI COMMOSALES LLP</t>
  </si>
  <si>
    <t>MORGAN STANLEY ASIA SINGAPORE PTE</t>
  </si>
  <si>
    <t>SOCIETE GENERALE</t>
  </si>
  <si>
    <t>MAPLE II B V</t>
  </si>
  <si>
    <t>ROJL</t>
  </si>
  <si>
    <t>SANKET RAMESH FUKE</t>
  </si>
  <si>
    <t>SEIL</t>
  </si>
  <si>
    <t>LGOF GLOBAL OPPORTUNITIES LIMITED</t>
  </si>
  <si>
    <t>LEGENDS GLOBAL OPPORTUNITIES (SINGAPORE) PTE. LTD.</t>
  </si>
  <si>
    <t>SHAMROIN</t>
  </si>
  <si>
    <t>BANAS FINANCE LIMITED</t>
  </si>
  <si>
    <t>GOPAL M AGARWAL</t>
  </si>
  <si>
    <t>SHOORA</t>
  </si>
  <si>
    <t>RITAMKUMARI</t>
  </si>
  <si>
    <t>TUMPKINSHARP TRADING PRIVATE LIMITED</t>
  </si>
  <si>
    <t>MOPPINGTOPPING TRADING PRIVATE LIMITED</t>
  </si>
  <si>
    <t>RAJ KUMAR AGARWALA HUF</t>
  </si>
  <si>
    <t>SYBLY</t>
  </si>
  <si>
    <t>SACHIN CHANDRAKANT MEHTA</t>
  </si>
  <si>
    <t>MAHESH CHAND MITTAL HUF</t>
  </si>
  <si>
    <t>VAMA</t>
  </si>
  <si>
    <t>MANGESH KASHINATH KAMBLE</t>
  </si>
  <si>
    <t>VEERKRUPA</t>
  </si>
  <si>
    <t>VARUN GUPTA</t>
  </si>
  <si>
    <t>GISMI GEORGE</t>
  </si>
  <si>
    <t>MADHUSUDHAN GUNDA</t>
  </si>
  <si>
    <t>EASY INVESTOLOGY PRIVATE LIMITED</t>
  </si>
  <si>
    <t>AHIMSA</t>
  </si>
  <si>
    <t>Ahimsa Industries Ltd.</t>
  </si>
  <si>
    <t>RCSPL SHARE BROKING PRIVATE LIMITED</t>
  </si>
  <si>
    <t>ANTGRAPHIC</t>
  </si>
  <si>
    <t>Antarctica Graphics Ltd</t>
  </si>
  <si>
    <t>SUBHAWATI RAI</t>
  </si>
  <si>
    <t>ARIHANTACA</t>
  </si>
  <si>
    <t>Arihant Academy Limited</t>
  </si>
  <si>
    <t>SOHAM SANJIV VASANT</t>
  </si>
  <si>
    <t>BHAGCHEM</t>
  </si>
  <si>
    <t>Bhagiradha Chem &amp; Inds L</t>
  </si>
  <si>
    <t>CONFIPET</t>
  </si>
  <si>
    <t>Confidence Petro Ind Ltd.</t>
  </si>
  <si>
    <t>Data Patterns India Ltd</t>
  </si>
  <si>
    <t>EKC</t>
  </si>
  <si>
    <t>Everest Kanto Cylinder Li</t>
  </si>
  <si>
    <t>HINDOILEXP</t>
  </si>
  <si>
    <t>Hind. Oil Exploration</t>
  </si>
  <si>
    <t>IFCI</t>
  </si>
  <si>
    <t>IFCI Ltd.</t>
  </si>
  <si>
    <t>INTLCONV</t>
  </si>
  <si>
    <t>Intl Conveyors Limited</t>
  </si>
  <si>
    <t>KAMOPAINTS</t>
  </si>
  <si>
    <t>Kamdhenu Ventures Limited</t>
  </si>
  <si>
    <t>VT CAPITAL MARKET PVT LTD</t>
  </si>
  <si>
    <t>KHAICHEM</t>
  </si>
  <si>
    <t>Khaitan Chem &amp; Fert Ltd</t>
  </si>
  <si>
    <t>KOTHARIPET</t>
  </si>
  <si>
    <t>Kothari Petrochem Ltd</t>
  </si>
  <si>
    <t>SAWANT MANISHA SANJAY</t>
  </si>
  <si>
    <t>MONIL KIRITBHAI PARSANA</t>
  </si>
  <si>
    <t>MMTC Limited</t>
  </si>
  <si>
    <t>MATALIA STOCK BROKING PRIVATE LIMITED</t>
  </si>
  <si>
    <t>MSTCLTD</t>
  </si>
  <si>
    <t>MSTC Limited</t>
  </si>
  <si>
    <t>MTNL</t>
  </si>
  <si>
    <t>Maha Tel Nigam Ltd.</t>
  </si>
  <si>
    <t>SETU SECURITIES PVT LTD</t>
  </si>
  <si>
    <t>MICROCURVES TRADING PRIVATE LIMITED</t>
  </si>
  <si>
    <t>OPTIEMUS</t>
  </si>
  <si>
    <t>Optiemus Infracom Ltd</t>
  </si>
  <si>
    <t>ORIENTALTL</t>
  </si>
  <si>
    <t>Oriental Trimex Limited</t>
  </si>
  <si>
    <t>MITTAL RIMPY</t>
  </si>
  <si>
    <t>RSWM</t>
  </si>
  <si>
    <t>RSWM Limited</t>
  </si>
  <si>
    <t>SILLYMONKS</t>
  </si>
  <si>
    <t>Silly Monks Entertain Ltd</t>
  </si>
  <si>
    <t>TEJESH HASMUKH SHAH</t>
  </si>
  <si>
    <t>SUMANCHEPURI</t>
  </si>
  <si>
    <t>PRAGNESH ROHITKUMAR PANDYA</t>
  </si>
  <si>
    <t>STCINDIA</t>
  </si>
  <si>
    <t>The State Trading Corpn</t>
  </si>
  <si>
    <t>SUBEXLTD</t>
  </si>
  <si>
    <t>Subex Ltd</t>
  </si>
  <si>
    <t>Tata Teleservices (Mahara</t>
  </si>
  <si>
    <t>VASCONEQ</t>
  </si>
  <si>
    <t>Vascon Engineers Ltd</t>
  </si>
  <si>
    <t>VETO</t>
  </si>
  <si>
    <t>Veto Switchgear Cable Ltd</t>
  </si>
  <si>
    <t>MARK CORPORATION PRIVATE LIMITED</t>
  </si>
  <si>
    <t>ABHINAV KATHURIA</t>
  </si>
  <si>
    <t>KARACHIWALA SAKINA ABBAS</t>
  </si>
  <si>
    <t>AZH CONSULTANTS LLP</t>
  </si>
  <si>
    <t>PIYUSH MAKHIJANI</t>
  </si>
  <si>
    <t>TARMAT</t>
  </si>
  <si>
    <t>Tarmat Limited</t>
  </si>
  <si>
    <t>ASHOK POPATLAL SHAH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</si>
</sst>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62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9">
    <xf numFmtId="0" fontId="0" fillId="0" borderId="0"/>
    <xf numFmtId="0" fontId="4" fillId="0" borderId="22"/>
    <xf numFmtId="0" fontId="4" fillId="0" borderId="22"/>
    <xf numFmtId="0" fontId="41" fillId="0" borderId="29" applyNumberFormat="0" applyFill="0" applyAlignment="0" applyProtection="0"/>
    <xf numFmtId="0" fontId="42" fillId="0" borderId="30" applyNumberFormat="0" applyFill="0" applyAlignment="0" applyProtection="0"/>
    <xf numFmtId="0" fontId="43" fillId="0" borderId="31" applyNumberFormat="0" applyFill="0" applyAlignment="0" applyProtection="0"/>
    <xf numFmtId="0" fontId="47" fillId="12" borderId="32" applyNumberFormat="0" applyAlignment="0" applyProtection="0"/>
    <xf numFmtId="0" fontId="48" fillId="13" borderId="33" applyNumberFormat="0" applyAlignment="0" applyProtection="0"/>
    <xf numFmtId="0" fontId="49" fillId="13" borderId="32" applyNumberFormat="0" applyAlignment="0" applyProtection="0"/>
    <xf numFmtId="0" fontId="50" fillId="0" borderId="34" applyNumberFormat="0" applyFill="0" applyAlignment="0" applyProtection="0"/>
    <xf numFmtId="0" fontId="51" fillId="14" borderId="35" applyNumberFormat="0" applyAlignment="0" applyProtection="0"/>
    <xf numFmtId="0" fontId="54" fillId="0" borderId="37" applyNumberFormat="0" applyFill="0" applyAlignment="0" applyProtection="0"/>
    <xf numFmtId="0" fontId="3" fillId="0" borderId="22"/>
    <xf numFmtId="0" fontId="3" fillId="17" borderId="22" applyNumberFormat="0" applyBorder="0" applyAlignment="0" applyProtection="0"/>
    <xf numFmtId="0" fontId="3" fillId="21" borderId="22" applyNumberFormat="0" applyBorder="0" applyAlignment="0" applyProtection="0"/>
    <xf numFmtId="0" fontId="3" fillId="25" borderId="22" applyNumberFormat="0" applyBorder="0" applyAlignment="0" applyProtection="0"/>
    <xf numFmtId="0" fontId="3" fillId="29" borderId="22" applyNumberFormat="0" applyBorder="0" applyAlignment="0" applyProtection="0"/>
    <xf numFmtId="0" fontId="3" fillId="33" borderId="22" applyNumberFormat="0" applyBorder="0" applyAlignment="0" applyProtection="0"/>
    <xf numFmtId="0" fontId="3" fillId="37" borderId="22" applyNumberFormat="0" applyBorder="0" applyAlignment="0" applyProtection="0"/>
    <xf numFmtId="0" fontId="3" fillId="18" borderId="22" applyNumberFormat="0" applyBorder="0" applyAlignment="0" applyProtection="0"/>
    <xf numFmtId="0" fontId="3" fillId="22" borderId="22" applyNumberFormat="0" applyBorder="0" applyAlignment="0" applyProtection="0"/>
    <xf numFmtId="0" fontId="3" fillId="26" borderId="22" applyNumberFormat="0" applyBorder="0" applyAlignment="0" applyProtection="0"/>
    <xf numFmtId="0" fontId="3" fillId="30" borderId="22" applyNumberFormat="0" applyBorder="0" applyAlignment="0" applyProtection="0"/>
    <xf numFmtId="0" fontId="3" fillId="34" borderId="22" applyNumberFormat="0" applyBorder="0" applyAlignment="0" applyProtection="0"/>
    <xf numFmtId="0" fontId="3" fillId="38" borderId="22" applyNumberFormat="0" applyBorder="0" applyAlignment="0" applyProtection="0"/>
    <xf numFmtId="0" fontId="55" fillId="19" borderId="22" applyNumberFormat="0" applyBorder="0" applyAlignment="0" applyProtection="0"/>
    <xf numFmtId="0" fontId="55" fillId="23" borderId="22" applyNumberFormat="0" applyBorder="0" applyAlignment="0" applyProtection="0"/>
    <xf numFmtId="0" fontId="55" fillId="27" borderId="22" applyNumberFormat="0" applyBorder="0" applyAlignment="0" applyProtection="0"/>
    <xf numFmtId="0" fontId="55" fillId="31" borderId="22" applyNumberFormat="0" applyBorder="0" applyAlignment="0" applyProtection="0"/>
    <xf numFmtId="0" fontId="55" fillId="35" borderId="22" applyNumberFormat="0" applyBorder="0" applyAlignment="0" applyProtection="0"/>
    <xf numFmtId="0" fontId="55" fillId="39" borderId="22" applyNumberFormat="0" applyBorder="0" applyAlignment="0" applyProtection="0"/>
    <xf numFmtId="0" fontId="55" fillId="16" borderId="22" applyNumberFormat="0" applyBorder="0" applyAlignment="0" applyProtection="0"/>
    <xf numFmtId="0" fontId="55" fillId="20" borderId="22" applyNumberFormat="0" applyBorder="0" applyAlignment="0" applyProtection="0"/>
    <xf numFmtId="0" fontId="55" fillId="24" borderId="22" applyNumberFormat="0" applyBorder="0" applyAlignment="0" applyProtection="0"/>
    <xf numFmtId="0" fontId="55" fillId="28" borderId="22" applyNumberFormat="0" applyBorder="0" applyAlignment="0" applyProtection="0"/>
    <xf numFmtId="0" fontId="55" fillId="32" borderId="22" applyNumberFormat="0" applyBorder="0" applyAlignment="0" applyProtection="0"/>
    <xf numFmtId="0" fontId="55" fillId="36" borderId="22" applyNumberFormat="0" applyBorder="0" applyAlignment="0" applyProtection="0"/>
    <xf numFmtId="0" fontId="45" fillId="10" borderId="22" applyNumberFormat="0" applyBorder="0" applyAlignment="0" applyProtection="0"/>
    <xf numFmtId="0" fontId="53" fillId="0" borderId="22" applyNumberFormat="0" applyFill="0" applyBorder="0" applyAlignment="0" applyProtection="0"/>
    <xf numFmtId="0" fontId="44" fillId="9" borderId="22" applyNumberFormat="0" applyBorder="0" applyAlignment="0" applyProtection="0"/>
    <xf numFmtId="0" fontId="43" fillId="0" borderId="22" applyNumberFormat="0" applyFill="0" applyBorder="0" applyAlignment="0" applyProtection="0"/>
    <xf numFmtId="0" fontId="56" fillId="0" borderId="22" applyNumberFormat="0" applyFill="0" applyBorder="0" applyAlignment="0" applyProtection="0">
      <alignment vertical="top"/>
      <protection locked="0"/>
    </xf>
    <xf numFmtId="0" fontId="57" fillId="11" borderId="22" applyNumberFormat="0" applyBorder="0" applyAlignment="0" applyProtection="0"/>
    <xf numFmtId="0" fontId="4" fillId="0" borderId="22"/>
    <xf numFmtId="0" fontId="4" fillId="0" borderId="22"/>
    <xf numFmtId="0" fontId="3" fillId="15" borderId="36" applyNumberFormat="0" applyFont="0" applyAlignment="0" applyProtection="0"/>
    <xf numFmtId="9" fontId="3" fillId="0" borderId="22" applyFont="0" applyFill="0" applyBorder="0" applyAlignment="0" applyProtection="0"/>
    <xf numFmtId="0" fontId="58" fillId="0" borderId="22" applyNumberFormat="0" applyFill="0" applyBorder="0" applyAlignment="0" applyProtection="0"/>
    <xf numFmtId="0" fontId="52" fillId="0" borderId="22" applyNumberFormat="0" applyFill="0" applyBorder="0" applyAlignment="0" applyProtection="0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3" fillId="15" borderId="36" applyNumberFormat="0" applyFont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0" fillId="0" borderId="22" applyNumberFormat="0" applyFill="0" applyBorder="0" applyAlignment="0" applyProtection="0"/>
    <xf numFmtId="0" fontId="46" fillId="11" borderId="22" applyNumberFormat="0" applyBorder="0" applyAlignment="0" applyProtection="0"/>
    <xf numFmtId="0" fontId="3" fillId="19" borderId="22" applyNumberFormat="0" applyBorder="0" applyAlignment="0" applyProtection="0"/>
    <xf numFmtId="0" fontId="3" fillId="23" borderId="22" applyNumberFormat="0" applyBorder="0" applyAlignment="0" applyProtection="0"/>
    <xf numFmtId="0" fontId="3" fillId="27" borderId="22" applyNumberFormat="0" applyBorder="0" applyAlignment="0" applyProtection="0"/>
    <xf numFmtId="0" fontId="3" fillId="31" borderId="22" applyNumberFormat="0" applyBorder="0" applyAlignment="0" applyProtection="0"/>
    <xf numFmtId="0" fontId="3" fillId="35" borderId="22" applyNumberFormat="0" applyBorder="0" applyAlignment="0" applyProtection="0"/>
    <xf numFmtId="0" fontId="3" fillId="39" borderId="22" applyNumberFormat="0" applyBorder="0" applyAlignment="0" applyProtection="0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59" fillId="0" borderId="22"/>
    <xf numFmtId="0" fontId="60" fillId="0" borderId="22"/>
    <xf numFmtId="0" fontId="1" fillId="0" borderId="22"/>
    <xf numFmtId="0" fontId="1" fillId="17" borderId="22" applyNumberFormat="0" applyBorder="0" applyAlignment="0" applyProtection="0"/>
    <xf numFmtId="0" fontId="1" fillId="21" borderId="22" applyNumberFormat="0" applyBorder="0" applyAlignment="0" applyProtection="0"/>
    <xf numFmtId="0" fontId="1" fillId="25" borderId="22" applyNumberFormat="0" applyBorder="0" applyAlignment="0" applyProtection="0"/>
    <xf numFmtId="0" fontId="1" fillId="29" borderId="22" applyNumberFormat="0" applyBorder="0" applyAlignment="0" applyProtection="0"/>
    <xf numFmtId="0" fontId="1" fillId="33" borderId="22" applyNumberFormat="0" applyBorder="0" applyAlignment="0" applyProtection="0"/>
    <xf numFmtId="0" fontId="1" fillId="37" borderId="22" applyNumberFormat="0" applyBorder="0" applyAlignment="0" applyProtection="0"/>
    <xf numFmtId="0" fontId="1" fillId="18" borderId="22" applyNumberFormat="0" applyBorder="0" applyAlignment="0" applyProtection="0"/>
    <xf numFmtId="0" fontId="1" fillId="22" borderId="22" applyNumberFormat="0" applyBorder="0" applyAlignment="0" applyProtection="0"/>
    <xf numFmtId="0" fontId="1" fillId="26" borderId="22" applyNumberFormat="0" applyBorder="0" applyAlignment="0" applyProtection="0"/>
    <xf numFmtId="0" fontId="1" fillId="30" borderId="22" applyNumberFormat="0" applyBorder="0" applyAlignment="0" applyProtection="0"/>
    <xf numFmtId="0" fontId="1" fillId="34" borderId="22" applyNumberFormat="0" applyBorder="0" applyAlignment="0" applyProtection="0"/>
    <xf numFmtId="0" fontId="1" fillId="38" borderId="22" applyNumberFormat="0" applyBorder="0" applyAlignment="0" applyProtection="0"/>
    <xf numFmtId="0" fontId="1" fillId="15" borderId="36" applyNumberFormat="0" applyFont="0" applyAlignment="0" applyProtection="0"/>
    <xf numFmtId="9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1" fillId="15" borderId="36" applyNumberFormat="0" applyFont="0" applyAlignment="0" applyProtection="0"/>
    <xf numFmtId="0" fontId="1" fillId="19" borderId="22" applyNumberFormat="0" applyBorder="0" applyAlignment="0" applyProtection="0"/>
    <xf numFmtId="0" fontId="1" fillId="23" borderId="22" applyNumberFormat="0" applyBorder="0" applyAlignment="0" applyProtection="0"/>
    <xf numFmtId="0" fontId="1" fillId="27" borderId="22" applyNumberFormat="0" applyBorder="0" applyAlignment="0" applyProtection="0"/>
    <xf numFmtId="0" fontId="1" fillId="31" borderId="22" applyNumberFormat="0" applyBorder="0" applyAlignment="0" applyProtection="0"/>
    <xf numFmtId="0" fontId="1" fillId="35" borderId="22" applyNumberFormat="0" applyBorder="0" applyAlignment="0" applyProtection="0"/>
    <xf numFmtId="0" fontId="1" fillId="39" borderId="22" applyNumberFormat="0" applyBorder="0" applyAlignment="0" applyProtection="0"/>
    <xf numFmtId="43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4" fillId="0" borderId="22"/>
  </cellStyleXfs>
  <cellXfs count="382">
    <xf numFmtId="0" fontId="0" fillId="0" borderId="0" xfId="0"/>
    <xf numFmtId="0" fontId="4" fillId="2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/>
    </xf>
    <xf numFmtId="15" fontId="7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0" borderId="2" xfId="0" applyFont="1" applyBorder="1"/>
    <xf numFmtId="0" fontId="4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11" fillId="0" borderId="7" xfId="0" applyFont="1" applyBorder="1"/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2" xfId="0" applyFont="1" applyFill="1" applyBorder="1"/>
    <xf numFmtId="10" fontId="4" fillId="2" borderId="1" xfId="0" applyNumberFormat="1" applyFont="1" applyFill="1" applyBorder="1"/>
    <xf numFmtId="0" fontId="4" fillId="3" borderId="1" xfId="0" applyFont="1" applyFill="1" applyBorder="1"/>
    <xf numFmtId="0" fontId="12" fillId="5" borderId="1" xfId="0" applyFont="1" applyFill="1" applyBorder="1" applyAlignment="1">
      <alignment wrapText="1"/>
    </xf>
    <xf numFmtId="0" fontId="7" fillId="2" borderId="1" xfId="0" applyFont="1" applyFill="1" applyBorder="1"/>
    <xf numFmtId="0" fontId="13" fillId="2" borderId="1" xfId="0" applyFont="1" applyFill="1" applyBorder="1"/>
    <xf numFmtId="0" fontId="7" fillId="4" borderId="1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18" xfId="0" applyFont="1" applyBorder="1"/>
    <xf numFmtId="2" fontId="7" fillId="0" borderId="2" xfId="0" applyNumberFormat="1" applyFont="1" applyBorder="1"/>
    <xf numFmtId="0" fontId="7" fillId="0" borderId="2" xfId="0" applyFont="1" applyBorder="1"/>
    <xf numFmtId="2" fontId="4" fillId="0" borderId="2" xfId="0" applyNumberFormat="1" applyFont="1" applyBorder="1"/>
    <xf numFmtId="0" fontId="4" fillId="0" borderId="0" xfId="0" applyFont="1"/>
    <xf numFmtId="15" fontId="4" fillId="0" borderId="0" xfId="0" applyNumberFormat="1" applyFon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15" fillId="0" borderId="0" xfId="0" applyFont="1"/>
    <xf numFmtId="10" fontId="15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/>
    </xf>
    <xf numFmtId="0" fontId="18" fillId="2" borderId="1" xfId="0" applyFont="1" applyFill="1" applyBorder="1"/>
    <xf numFmtId="2" fontId="4" fillId="2" borderId="1" xfId="0" applyNumberFormat="1" applyFont="1" applyFill="1" applyBorder="1"/>
    <xf numFmtId="2" fontId="4" fillId="3" borderId="1" xfId="0" applyNumberFormat="1" applyFont="1" applyFill="1" applyBorder="1"/>
    <xf numFmtId="2" fontId="7" fillId="4" borderId="15" xfId="0" applyNumberFormat="1" applyFont="1" applyFill="1" applyBorder="1" applyAlignment="1">
      <alignment horizontal="center" vertical="center" wrapText="1"/>
    </xf>
    <xf numFmtId="2" fontId="7" fillId="4" borderId="17" xfId="0" applyNumberFormat="1" applyFont="1" applyFill="1" applyBorder="1" applyAlignment="1">
      <alignment horizontal="center"/>
    </xf>
    <xf numFmtId="2" fontId="7" fillId="4" borderId="17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16" fillId="0" borderId="2" xfId="0" applyFont="1" applyBorder="1"/>
    <xf numFmtId="0" fontId="4" fillId="0" borderId="0" xfId="0" applyFont="1" applyAlignment="1">
      <alignment horizontal="center"/>
    </xf>
    <xf numFmtId="0" fontId="19" fillId="2" borderId="1" xfId="0" applyFont="1" applyFill="1" applyBorder="1" applyAlignment="1">
      <alignment horizontal="right"/>
    </xf>
    <xf numFmtId="2" fontId="19" fillId="2" borderId="1" xfId="0" applyNumberFormat="1" applyFont="1" applyFill="1" applyBorder="1" applyAlignment="1">
      <alignment horizontal="right"/>
    </xf>
    <xf numFmtId="0" fontId="20" fillId="2" borderId="1" xfId="0" applyFont="1" applyFill="1" applyBorder="1"/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4" fontId="19" fillId="2" borderId="1" xfId="0" applyNumberFormat="1" applyFont="1" applyFill="1" applyBorder="1" applyAlignment="1">
      <alignment horizontal="right"/>
    </xf>
    <xf numFmtId="0" fontId="24" fillId="2" borderId="1" xfId="0" applyFont="1" applyFill="1" applyBorder="1"/>
    <xf numFmtId="0" fontId="25" fillId="2" borderId="1" xfId="0" applyFont="1" applyFill="1" applyBorder="1"/>
    <xf numFmtId="0" fontId="26" fillId="2" borderId="1" xfId="0" applyFont="1" applyFill="1" applyBorder="1"/>
    <xf numFmtId="0" fontId="28" fillId="2" borderId="1" xfId="0" applyFont="1" applyFill="1" applyBorder="1"/>
    <xf numFmtId="0" fontId="7" fillId="0" borderId="0" xfId="0" applyFont="1"/>
    <xf numFmtId="15" fontId="25" fillId="2" borderId="1" xfId="0" applyNumberFormat="1" applyFont="1" applyFill="1" applyBorder="1"/>
    <xf numFmtId="164" fontId="29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 wrapText="1"/>
    </xf>
    <xf numFmtId="2" fontId="30" fillId="2" borderId="1" xfId="0" applyNumberFormat="1" applyFont="1" applyFill="1" applyBorder="1" applyAlignment="1">
      <alignment wrapText="1"/>
    </xf>
    <xf numFmtId="0" fontId="30" fillId="2" borderId="1" xfId="0" applyFont="1" applyFill="1" applyBorder="1" applyAlignment="1">
      <alignment horizontal="left" wrapText="1"/>
    </xf>
    <xf numFmtId="0" fontId="30" fillId="2" borderId="1" xfId="0" applyFont="1" applyFill="1" applyBorder="1"/>
    <xf numFmtId="164" fontId="29" fillId="3" borderId="1" xfId="0" applyNumberFormat="1" applyFont="1" applyFill="1" applyBorder="1" applyAlignment="1">
      <alignment horizontal="left" wrapText="1"/>
    </xf>
    <xf numFmtId="0" fontId="30" fillId="3" borderId="1" xfId="0" applyFont="1" applyFill="1" applyBorder="1" applyAlignment="1">
      <alignment horizontal="center" wrapText="1"/>
    </xf>
    <xf numFmtId="2" fontId="30" fillId="3" borderId="1" xfId="0" applyNumberFormat="1" applyFont="1" applyFill="1" applyBorder="1" applyAlignment="1">
      <alignment wrapText="1"/>
    </xf>
    <xf numFmtId="0" fontId="30" fillId="3" borderId="1" xfId="0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/>
    </xf>
    <xf numFmtId="164" fontId="32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 wrapText="1"/>
    </xf>
    <xf numFmtId="164" fontId="7" fillId="4" borderId="2" xfId="0" applyNumberFormat="1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left"/>
    </xf>
    <xf numFmtId="3" fontId="4" fillId="0" borderId="2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35" fillId="5" borderId="1" xfId="0" applyFont="1" applyFill="1" applyBorder="1" applyAlignment="1">
      <alignment horizontal="center" wrapText="1"/>
    </xf>
    <xf numFmtId="0" fontId="36" fillId="2" borderId="1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/>
    <xf numFmtId="0" fontId="7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5" fontId="4" fillId="2" borderId="1" xfId="0" applyNumberFormat="1" applyFont="1" applyFill="1" applyBorder="1" applyAlignment="1">
      <alignment horizontal="center" vertical="center"/>
    </xf>
    <xf numFmtId="43" fontId="37" fillId="2" borderId="1" xfId="0" applyNumberFormat="1" applyFont="1" applyFill="1" applyBorder="1" applyAlignment="1">
      <alignment horizontal="left" vertical="center"/>
    </xf>
    <xf numFmtId="43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43" fontId="4" fillId="0" borderId="0" xfId="0" applyNumberFormat="1" applyFont="1"/>
    <xf numFmtId="0" fontId="7" fillId="2" borderId="1" xfId="0" applyFont="1" applyFill="1" applyBorder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left"/>
    </xf>
    <xf numFmtId="2" fontId="30" fillId="0" borderId="0" xfId="0" applyNumberFormat="1" applyFont="1" applyAlignment="1">
      <alignment horizontal="center"/>
    </xf>
    <xf numFmtId="1" fontId="30" fillId="2" borderId="1" xfId="0" applyNumberFormat="1" applyFont="1" applyFill="1" applyBorder="1" applyAlignment="1">
      <alignment horizontal="center"/>
    </xf>
    <xf numFmtId="9" fontId="30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5" fontId="30" fillId="2" borderId="1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 wrapText="1"/>
    </xf>
    <xf numFmtId="0" fontId="32" fillId="0" borderId="25" xfId="0" applyFont="1" applyBorder="1"/>
    <xf numFmtId="0" fontId="7" fillId="4" borderId="3" xfId="0" applyFont="1" applyFill="1" applyBorder="1" applyAlignment="1">
      <alignment horizontal="center" wrapText="1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5" fontId="32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top"/>
    </xf>
    <xf numFmtId="15" fontId="30" fillId="2" borderId="1" xfId="0" applyNumberFormat="1" applyFont="1" applyFill="1" applyBorder="1" applyAlignment="1">
      <alignment horizontal="center" vertical="center" wrapText="1"/>
    </xf>
    <xf numFmtId="15" fontId="30" fillId="2" borderId="1" xfId="0" applyNumberFormat="1" applyFont="1" applyFill="1" applyBorder="1" applyAlignment="1">
      <alignment horizontal="left"/>
    </xf>
    <xf numFmtId="2" fontId="30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center" vertical="center" wrapText="1"/>
    </xf>
    <xf numFmtId="1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 wrapText="1"/>
    </xf>
    <xf numFmtId="10" fontId="4" fillId="7" borderId="2" xfId="0" applyNumberFormat="1" applyFont="1" applyFill="1" applyBorder="1" applyAlignment="1">
      <alignment horizontal="center" vertical="center" wrapText="1"/>
    </xf>
    <xf numFmtId="167" fontId="4" fillId="7" borderId="2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left"/>
    </xf>
    <xf numFmtId="1" fontId="4" fillId="8" borderId="2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 vertical="center" wrapText="1"/>
    </xf>
    <xf numFmtId="10" fontId="4" fillId="8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/>
    <xf numFmtId="9" fontId="4" fillId="8" borderId="2" xfId="0" applyNumberFormat="1" applyFont="1" applyFill="1" applyBorder="1" applyAlignment="1">
      <alignment horizontal="center"/>
    </xf>
    <xf numFmtId="168" fontId="4" fillId="8" borderId="2" xfId="0" applyNumberFormat="1" applyFont="1" applyFill="1" applyBorder="1" applyAlignment="1">
      <alignment horizontal="center" vertical="center" wrapText="1"/>
    </xf>
    <xf numFmtId="15" fontId="4" fillId="8" borderId="2" xfId="0" applyNumberFormat="1" applyFont="1" applyFill="1" applyBorder="1"/>
    <xf numFmtId="1" fontId="4" fillId="6" borderId="2" xfId="0" applyNumberFormat="1" applyFont="1" applyFill="1" applyBorder="1" applyAlignment="1">
      <alignment horizontal="center" vertical="center" wrapText="1"/>
    </xf>
    <xf numFmtId="167" fontId="4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4" fillId="6" borderId="2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 vertical="center" wrapText="1"/>
    </xf>
    <xf numFmtId="9" fontId="4" fillId="6" borderId="2" xfId="0" applyNumberFormat="1" applyFont="1" applyFill="1" applyBorder="1" applyAlignment="1">
      <alignment horizontal="center"/>
    </xf>
    <xf numFmtId="1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10" fontId="4" fillId="7" borderId="3" xfId="0" applyNumberFormat="1" applyFont="1" applyFill="1" applyBorder="1" applyAlignment="1">
      <alignment horizontal="center" vertical="center" wrapText="1"/>
    </xf>
    <xf numFmtId="167" fontId="4" fillId="7" borderId="3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/>
    </xf>
    <xf numFmtId="167" fontId="4" fillId="8" borderId="2" xfId="0" applyNumberFormat="1" applyFont="1" applyFill="1" applyBorder="1" applyAlignment="1">
      <alignment horizontal="center" vertical="center"/>
    </xf>
    <xf numFmtId="2" fontId="4" fillId="8" borderId="2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 wrapText="1"/>
    </xf>
    <xf numFmtId="1" fontId="4" fillId="8" borderId="3" xfId="0" applyNumberFormat="1" applyFont="1" applyFill="1" applyBorder="1" applyAlignment="1">
      <alignment horizontal="center" vertical="center"/>
    </xf>
    <xf numFmtId="167" fontId="4" fillId="8" borderId="3" xfId="0" applyNumberFormat="1" applyFont="1" applyFill="1" applyBorder="1" applyAlignment="1">
      <alignment horizontal="center" vertical="center"/>
    </xf>
    <xf numFmtId="0" fontId="4" fillId="8" borderId="3" xfId="0" applyFont="1" applyFill="1" applyBorder="1"/>
    <xf numFmtId="0" fontId="4" fillId="8" borderId="3" xfId="0" applyFont="1" applyFill="1" applyBorder="1" applyAlignment="1">
      <alignment horizontal="center"/>
    </xf>
    <xf numFmtId="2" fontId="4" fillId="8" borderId="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 vertical="center" wrapText="1"/>
    </xf>
    <xf numFmtId="167" fontId="4" fillId="2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2" fontId="4" fillId="2" borderId="27" xfId="0" applyNumberFormat="1" applyFont="1" applyFill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165" fontId="37" fillId="0" borderId="28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2" fontId="38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5" fontId="4" fillId="0" borderId="28" xfId="0" applyNumberFormat="1" applyFont="1" applyBorder="1" applyAlignment="1">
      <alignment horizontal="center" vertical="center"/>
    </xf>
    <xf numFmtId="43" fontId="37" fillId="0" borderId="28" xfId="0" applyNumberFormat="1" applyFont="1" applyBorder="1" applyAlignment="1">
      <alignment horizontal="center" vertical="top"/>
    </xf>
    <xf numFmtId="10" fontId="38" fillId="0" borderId="28" xfId="0" applyNumberFormat="1" applyFont="1" applyBorder="1" applyAlignment="1">
      <alignment horizontal="center" vertical="center" wrapText="1"/>
    </xf>
    <xf numFmtId="16" fontId="38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left"/>
    </xf>
    <xf numFmtId="0" fontId="7" fillId="4" borderId="23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/>
    </xf>
    <xf numFmtId="0" fontId="4" fillId="2" borderId="22" xfId="0" applyFont="1" applyFill="1" applyBorder="1"/>
    <xf numFmtId="0" fontId="16" fillId="0" borderId="7" xfId="0" applyFont="1" applyBorder="1"/>
    <xf numFmtId="2" fontId="4" fillId="0" borderId="7" xfId="0" applyNumberFormat="1" applyFont="1" applyBorder="1"/>
    <xf numFmtId="0" fontId="4" fillId="0" borderId="7" xfId="0" applyFont="1" applyBorder="1"/>
    <xf numFmtId="0" fontId="7" fillId="0" borderId="28" xfId="1" applyFont="1" applyBorder="1"/>
    <xf numFmtId="2" fontId="7" fillId="0" borderId="28" xfId="1" applyNumberFormat="1" applyFont="1" applyBorder="1" applyAlignment="1">
      <alignment horizontal="right"/>
    </xf>
    <xf numFmtId="2" fontId="7" fillId="0" borderId="28" xfId="1" applyNumberFormat="1" applyFont="1" applyBorder="1"/>
    <xf numFmtId="10" fontId="7" fillId="0" borderId="28" xfId="46" applyNumberFormat="1" applyFont="1" applyBorder="1"/>
    <xf numFmtId="0" fontId="7" fillId="4" borderId="7" xfId="0" applyFont="1" applyFill="1" applyBorder="1" applyAlignment="1">
      <alignment horizontal="center"/>
    </xf>
    <xf numFmtId="0" fontId="4" fillId="0" borderId="22" xfId="0" applyFont="1" applyBorder="1"/>
    <xf numFmtId="15" fontId="4" fillId="0" borderId="22" xfId="0" applyNumberFormat="1" applyFont="1" applyBorder="1"/>
    <xf numFmtId="2" fontId="4" fillId="0" borderId="22" xfId="0" applyNumberFormat="1" applyFont="1" applyBorder="1"/>
    <xf numFmtId="2" fontId="4" fillId="0" borderId="22" xfId="0" applyNumberFormat="1" applyFont="1" applyBorder="1" applyAlignment="1">
      <alignment horizontal="right"/>
    </xf>
    <xf numFmtId="0" fontId="15" fillId="0" borderId="22" xfId="0" applyFont="1" applyBorder="1"/>
    <xf numFmtId="10" fontId="15" fillId="2" borderId="22" xfId="0" applyNumberFormat="1" applyFont="1" applyFill="1" applyBorder="1" applyAlignment="1">
      <alignment horizontal="center"/>
    </xf>
    <xf numFmtId="0" fontId="4" fillId="0" borderId="28" xfId="0" applyFont="1" applyBorder="1"/>
    <xf numFmtId="0" fontId="16" fillId="0" borderId="28" xfId="0" applyFont="1" applyBorder="1"/>
    <xf numFmtId="2" fontId="4" fillId="0" borderId="28" xfId="0" applyNumberFormat="1" applyFont="1" applyBorder="1"/>
    <xf numFmtId="15" fontId="54" fillId="0" borderId="28" xfId="12" applyNumberFormat="1" applyFont="1" applyBorder="1"/>
    <xf numFmtId="2" fontId="4" fillId="0" borderId="28" xfId="1" applyNumberFormat="1" applyBorder="1"/>
    <xf numFmtId="15" fontId="2" fillId="0" borderId="28" xfId="12" applyNumberFormat="1" applyFont="1" applyBorder="1"/>
    <xf numFmtId="2" fontId="4" fillId="0" borderId="28" xfId="1" applyNumberFormat="1" applyBorder="1" applyAlignment="1">
      <alignment horizontal="right"/>
    </xf>
    <xf numFmtId="0" fontId="4" fillId="0" borderId="28" xfId="1" applyBorder="1"/>
    <xf numFmtId="10" fontId="4" fillId="0" borderId="28" xfId="46" applyNumberFormat="1" applyFont="1" applyBorder="1"/>
    <xf numFmtId="0" fontId="2" fillId="0" borderId="28" xfId="12" applyFont="1" applyBorder="1" applyAlignment="1">
      <alignment horizontal="left"/>
    </xf>
    <xf numFmtId="49" fontId="2" fillId="0" borderId="28" xfId="12" applyNumberFormat="1" applyFont="1" applyBorder="1"/>
    <xf numFmtId="0" fontId="2" fillId="0" borderId="28" xfId="12" applyFont="1" applyBorder="1"/>
    <xf numFmtId="0" fontId="4" fillId="0" borderId="28" xfId="0" applyFont="1" applyBorder="1" applyAlignment="1">
      <alignment horizontal="left"/>
    </xf>
    <xf numFmtId="16" fontId="37" fillId="0" borderId="22" xfId="0" applyNumberFormat="1" applyFont="1" applyBorder="1" applyAlignment="1">
      <alignment horizontal="center" vertical="center"/>
    </xf>
    <xf numFmtId="0" fontId="37" fillId="0" borderId="28" xfId="0" applyFont="1" applyBorder="1"/>
    <xf numFmtId="16" fontId="37" fillId="0" borderId="2" xfId="0" applyNumberFormat="1" applyFont="1" applyBorder="1" applyAlignment="1">
      <alignment horizontal="center" vertical="center"/>
    </xf>
    <xf numFmtId="0" fontId="7" fillId="4" borderId="22" xfId="0" applyFont="1" applyFill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1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left"/>
    </xf>
    <xf numFmtId="0" fontId="4" fillId="7" borderId="7" xfId="0" applyFont="1" applyFill="1" applyBorder="1" applyAlignment="1">
      <alignment horizontal="center"/>
    </xf>
    <xf numFmtId="2" fontId="4" fillId="7" borderId="7" xfId="0" applyNumberFormat="1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left" vertical="center" wrapText="1"/>
    </xf>
    <xf numFmtId="16" fontId="37" fillId="40" borderId="22" xfId="0" applyNumberFormat="1" applyFont="1" applyFill="1" applyBorder="1" applyAlignment="1">
      <alignment horizontal="center" vertical="center"/>
    </xf>
    <xf numFmtId="0" fontId="37" fillId="40" borderId="0" xfId="0" applyFont="1" applyFill="1"/>
    <xf numFmtId="0" fontId="37" fillId="40" borderId="0" xfId="0" applyFont="1" applyFill="1" applyAlignment="1">
      <alignment horizontal="center" vertical="center"/>
    </xf>
    <xf numFmtId="165" fontId="37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7" fillId="0" borderId="22" xfId="0" applyNumberFormat="1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10" fontId="37" fillId="0" borderId="28" xfId="0" applyNumberFormat="1" applyFont="1" applyBorder="1" applyAlignment="1">
      <alignment horizontal="center" vertical="center" wrapText="1"/>
    </xf>
    <xf numFmtId="0" fontId="37" fillId="41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center" vertical="center"/>
    </xf>
    <xf numFmtId="167" fontId="4" fillId="44" borderId="2" xfId="0" applyNumberFormat="1" applyFont="1" applyFill="1" applyBorder="1" applyAlignment="1">
      <alignment horizontal="center" vertical="center"/>
    </xf>
    <xf numFmtId="0" fontId="16" fillId="43" borderId="2" xfId="0" applyFont="1" applyFill="1" applyBorder="1"/>
    <xf numFmtId="0" fontId="16" fillId="43" borderId="2" xfId="0" applyFont="1" applyFill="1" applyBorder="1" applyAlignment="1">
      <alignment horizontal="center"/>
    </xf>
    <xf numFmtId="0" fontId="4" fillId="43" borderId="2" xfId="0" applyFont="1" applyFill="1" applyBorder="1" applyAlignment="1">
      <alignment horizontal="center"/>
    </xf>
    <xf numFmtId="0" fontId="4" fillId="45" borderId="4" xfId="0" applyFont="1" applyFill="1" applyBorder="1" applyAlignment="1">
      <alignment horizontal="center"/>
    </xf>
    <xf numFmtId="2" fontId="4" fillId="45" borderId="2" xfId="0" applyNumberFormat="1" applyFont="1" applyFill="1" applyBorder="1" applyAlignment="1">
      <alignment horizontal="center" vertical="center" wrapText="1"/>
    </xf>
    <xf numFmtId="10" fontId="4" fillId="45" borderId="2" xfId="0" applyNumberFormat="1" applyFont="1" applyFill="1" applyBorder="1" applyAlignment="1">
      <alignment horizontal="center" vertical="center" wrapText="1"/>
    </xf>
    <xf numFmtId="0" fontId="4" fillId="45" borderId="2" xfId="0" applyFont="1" applyFill="1" applyBorder="1" applyAlignment="1">
      <alignment horizontal="center"/>
    </xf>
    <xf numFmtId="167" fontId="4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7" fillId="4" borderId="28" xfId="0" applyFont="1" applyFill="1" applyBorder="1" applyAlignment="1">
      <alignment horizontal="left" vertical="center" wrapText="1"/>
    </xf>
    <xf numFmtId="2" fontId="37" fillId="41" borderId="28" xfId="0" applyNumberFormat="1" applyFont="1" applyFill="1" applyBorder="1" applyAlignment="1">
      <alignment horizontal="center" vertical="center"/>
    </xf>
    <xf numFmtId="10" fontId="37" fillId="41" borderId="28" xfId="0" applyNumberFormat="1" applyFont="1" applyFill="1" applyBorder="1" applyAlignment="1">
      <alignment horizontal="center" vertical="center" wrapText="1"/>
    </xf>
    <xf numFmtId="16" fontId="37" fillId="41" borderId="28" xfId="0" applyNumberFormat="1" applyFont="1" applyFill="1" applyBorder="1" applyAlignment="1">
      <alignment horizontal="center" vertical="center"/>
    </xf>
    <xf numFmtId="2" fontId="38" fillId="42" borderId="28" xfId="0" applyNumberFormat="1" applyFont="1" applyFill="1" applyBorder="1" applyAlignment="1">
      <alignment horizontal="center" vertical="center"/>
    </xf>
    <xf numFmtId="165" fontId="37" fillId="42" borderId="28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/>
    </xf>
    <xf numFmtId="0" fontId="0" fillId="0" borderId="22" xfId="0" applyBorder="1"/>
    <xf numFmtId="0" fontId="37" fillId="0" borderId="22" xfId="0" applyFont="1" applyBorder="1"/>
    <xf numFmtId="0" fontId="38" fillId="0" borderId="22" xfId="0" applyFont="1" applyBorder="1" applyAlignment="1">
      <alignment horizontal="center" vertical="center"/>
    </xf>
    <xf numFmtId="2" fontId="38" fillId="0" borderId="22" xfId="0" applyNumberFormat="1" applyFont="1" applyBorder="1" applyAlignment="1">
      <alignment horizontal="center" vertical="center"/>
    </xf>
    <xf numFmtId="166" fontId="37" fillId="0" borderId="22" xfId="0" applyNumberFormat="1" applyFont="1" applyBorder="1" applyAlignment="1">
      <alignment horizontal="center" vertical="center"/>
    </xf>
    <xf numFmtId="166" fontId="37" fillId="0" borderId="28" xfId="0" applyNumberFormat="1" applyFont="1" applyBorder="1" applyAlignment="1">
      <alignment horizontal="center" vertical="center"/>
    </xf>
    <xf numFmtId="0" fontId="4" fillId="0" borderId="23" xfId="0" applyFont="1" applyBorder="1"/>
    <xf numFmtId="0" fontId="16" fillId="0" borderId="38" xfId="0" applyFont="1" applyBorder="1"/>
    <xf numFmtId="2" fontId="4" fillId="0" borderId="38" xfId="0" applyNumberFormat="1" applyFont="1" applyBorder="1"/>
    <xf numFmtId="0" fontId="4" fillId="0" borderId="38" xfId="0" applyFont="1" applyBorder="1"/>
    <xf numFmtId="0" fontId="4" fillId="2" borderId="28" xfId="0" applyFont="1" applyFill="1" applyBorder="1"/>
    <xf numFmtId="0" fontId="4" fillId="0" borderId="39" xfId="0" applyFont="1" applyBorder="1" applyAlignment="1">
      <alignment horizontal="left"/>
    </xf>
    <xf numFmtId="0" fontId="4" fillId="2" borderId="38" xfId="0" applyFont="1" applyFill="1" applyBorder="1"/>
    <xf numFmtId="0" fontId="0" fillId="0" borderId="28" xfId="0" applyBorder="1"/>
    <xf numFmtId="0" fontId="19" fillId="2" borderId="22" xfId="0" applyFont="1" applyFill="1" applyBorder="1" applyAlignment="1">
      <alignment horizontal="right"/>
    </xf>
    <xf numFmtId="2" fontId="19" fillId="2" borderId="22" xfId="0" applyNumberFormat="1" applyFont="1" applyFill="1" applyBorder="1" applyAlignment="1">
      <alignment horizontal="right"/>
    </xf>
    <xf numFmtId="0" fontId="38" fillId="41" borderId="28" xfId="0" applyFont="1" applyFill="1" applyBorder="1" applyAlignment="1">
      <alignment horizontal="center" vertical="center"/>
    </xf>
    <xf numFmtId="2" fontId="38" fillId="41" borderId="28" xfId="0" applyNumberFormat="1" applyFont="1" applyFill="1" applyBorder="1" applyAlignment="1">
      <alignment horizontal="center" vertical="center"/>
    </xf>
    <xf numFmtId="166" fontId="37" fillId="41" borderId="28" xfId="0" applyNumberFormat="1" applyFont="1" applyFill="1" applyBorder="1" applyAlignment="1">
      <alignment horizontal="center" vertical="center"/>
    </xf>
    <xf numFmtId="16" fontId="37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/>
    <xf numFmtId="0" fontId="37" fillId="47" borderId="28" xfId="0" applyFont="1" applyFill="1" applyBorder="1"/>
    <xf numFmtId="0" fontId="37" fillId="47" borderId="28" xfId="0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center" vertical="center"/>
    </xf>
    <xf numFmtId="0" fontId="37" fillId="46" borderId="28" xfId="0" applyFont="1" applyFill="1" applyBorder="1" applyAlignment="1">
      <alignment horizontal="center" vertical="center"/>
    </xf>
    <xf numFmtId="2" fontId="38" fillId="46" borderId="28" xfId="0" applyNumberFormat="1" applyFont="1" applyFill="1" applyBorder="1" applyAlignment="1">
      <alignment horizontal="center" vertical="center"/>
    </xf>
    <xf numFmtId="166" fontId="37" fillId="46" borderId="28" xfId="0" applyNumberFormat="1" applyFont="1" applyFill="1" applyBorder="1" applyAlignment="1">
      <alignment horizontal="center" vertical="center"/>
    </xf>
    <xf numFmtId="16" fontId="37" fillId="47" borderId="28" xfId="0" applyNumberFormat="1" applyFont="1" applyFill="1" applyBorder="1" applyAlignment="1">
      <alignment horizontal="center" vertical="center"/>
    </xf>
    <xf numFmtId="0" fontId="38" fillId="46" borderId="28" xfId="0" applyFont="1" applyFill="1" applyBorder="1" applyAlignment="1">
      <alignment horizontal="center" vertical="center"/>
    </xf>
    <xf numFmtId="0" fontId="37" fillId="0" borderId="28" xfId="0" applyFont="1" applyFill="1" applyBorder="1" applyAlignment="1">
      <alignment horizontal="center" vertical="center"/>
    </xf>
    <xf numFmtId="16" fontId="37" fillId="0" borderId="28" xfId="0" applyNumberFormat="1" applyFont="1" applyFill="1" applyBorder="1" applyAlignment="1">
      <alignment horizontal="center" vertical="center"/>
    </xf>
    <xf numFmtId="0" fontId="37" fillId="0" borderId="28" xfId="0" applyFont="1" applyFill="1" applyBorder="1"/>
    <xf numFmtId="0" fontId="38" fillId="0" borderId="28" xfId="0" applyFont="1" applyFill="1" applyBorder="1" applyAlignment="1">
      <alignment horizontal="center" vertical="center"/>
    </xf>
    <xf numFmtId="2" fontId="38" fillId="0" borderId="28" xfId="0" applyNumberFormat="1" applyFont="1" applyFill="1" applyBorder="1" applyAlignment="1">
      <alignment horizontal="center" vertical="center"/>
    </xf>
    <xf numFmtId="166" fontId="37" fillId="0" borderId="28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0" fontId="38" fillId="41" borderId="40" xfId="0" applyFont="1" applyFill="1" applyBorder="1" applyAlignment="1">
      <alignment horizontal="center" vertical="center"/>
    </xf>
    <xf numFmtId="2" fontId="38" fillId="41" borderId="2" xfId="0" applyNumberFormat="1" applyFont="1" applyFill="1" applyBorder="1" applyAlignment="1">
      <alignment horizontal="center" vertical="center"/>
    </xf>
    <xf numFmtId="166" fontId="37" fillId="41" borderId="2" xfId="0" applyNumberFormat="1" applyFont="1" applyFill="1" applyBorder="1" applyAlignment="1">
      <alignment horizontal="center" vertical="center"/>
    </xf>
    <xf numFmtId="0" fontId="38" fillId="41" borderId="2" xfId="0" applyFont="1" applyFill="1" applyBorder="1" applyAlignment="1">
      <alignment horizontal="center" vertical="center"/>
    </xf>
    <xf numFmtId="16" fontId="37" fillId="42" borderId="2" xfId="0" applyNumberFormat="1" applyFont="1" applyFill="1" applyBorder="1" applyAlignment="1">
      <alignment horizontal="center" vertical="center"/>
    </xf>
    <xf numFmtId="0" fontId="38" fillId="46" borderId="40" xfId="0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2" fontId="38" fillId="46" borderId="2" xfId="0" applyNumberFormat="1" applyFont="1" applyFill="1" applyBorder="1" applyAlignment="1">
      <alignment horizontal="center" vertical="center"/>
    </xf>
    <xf numFmtId="166" fontId="37" fillId="46" borderId="2" xfId="0" applyNumberFormat="1" applyFont="1" applyFill="1" applyBorder="1" applyAlignment="1">
      <alignment horizontal="center" vertical="center"/>
    </xf>
    <xf numFmtId="0" fontId="38" fillId="46" borderId="2" xfId="0" applyFont="1" applyFill="1" applyBorder="1" applyAlignment="1">
      <alignment horizontal="center" vertical="center"/>
    </xf>
    <xf numFmtId="16" fontId="37" fillId="47" borderId="2" xfId="0" applyNumberFormat="1" applyFont="1" applyFill="1" applyBorder="1" applyAlignment="1">
      <alignment horizontal="center" vertical="center"/>
    </xf>
    <xf numFmtId="0" fontId="4" fillId="42" borderId="28" xfId="0" applyFont="1" applyFill="1" applyBorder="1" applyAlignment="1">
      <alignment horizontal="center" vertical="center"/>
    </xf>
    <xf numFmtId="15" fontId="4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left"/>
    </xf>
    <xf numFmtId="43" fontId="37" fillId="42" borderId="28" xfId="0" applyNumberFormat="1" applyFont="1" applyFill="1" applyBorder="1" applyAlignment="1">
      <alignment horizontal="center" vertical="top"/>
    </xf>
    <xf numFmtId="0" fontId="37" fillId="43" borderId="28" xfId="0" applyFont="1" applyFill="1" applyBorder="1" applyAlignment="1">
      <alignment horizontal="center" vertical="center"/>
    </xf>
    <xf numFmtId="16" fontId="37" fillId="43" borderId="28" xfId="0" applyNumberFormat="1" applyFont="1" applyFill="1" applyBorder="1" applyAlignment="1">
      <alignment horizontal="center" vertical="center"/>
    </xf>
    <xf numFmtId="0" fontId="37" fillId="43" borderId="28" xfId="0" applyFont="1" applyFill="1" applyBorder="1"/>
    <xf numFmtId="0" fontId="38" fillId="43" borderId="28" xfId="0" applyFont="1" applyFill="1" applyBorder="1" applyAlignment="1">
      <alignment horizontal="center" vertical="center"/>
    </xf>
    <xf numFmtId="0" fontId="38" fillId="48" borderId="40" xfId="0" applyFont="1" applyFill="1" applyBorder="1" applyAlignment="1">
      <alignment horizontal="center" vertical="center"/>
    </xf>
    <xf numFmtId="0" fontId="37" fillId="48" borderId="2" xfId="0" applyFont="1" applyFill="1" applyBorder="1" applyAlignment="1">
      <alignment horizontal="center" vertical="center"/>
    </xf>
    <xf numFmtId="2" fontId="38" fillId="48" borderId="2" xfId="0" applyNumberFormat="1" applyFont="1" applyFill="1" applyBorder="1" applyAlignment="1">
      <alignment horizontal="center" vertical="center"/>
    </xf>
    <xf numFmtId="166" fontId="37" fillId="48" borderId="2" xfId="0" applyNumberFormat="1" applyFont="1" applyFill="1" applyBorder="1" applyAlignment="1">
      <alignment horizontal="center" vertical="center"/>
    </xf>
    <xf numFmtId="0" fontId="38" fillId="48" borderId="2" xfId="0" applyFont="1" applyFill="1" applyBorder="1" applyAlignment="1">
      <alignment horizontal="center" vertical="center"/>
    </xf>
    <xf numFmtId="16" fontId="37" fillId="43" borderId="2" xfId="0" applyNumberFormat="1" applyFont="1" applyFill="1" applyBorder="1" applyAlignment="1">
      <alignment horizontal="center" vertical="center"/>
    </xf>
    <xf numFmtId="0" fontId="38" fillId="42" borderId="38" xfId="0" applyFont="1" applyFill="1" applyBorder="1" applyAlignment="1">
      <alignment horizontal="center" vertical="center"/>
    </xf>
    <xf numFmtId="16" fontId="37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0" fillId="0" borderId="0" xfId="0" applyFill="1"/>
    <xf numFmtId="0" fontId="0" fillId="42" borderId="28" xfId="0" applyFill="1" applyBorder="1"/>
    <xf numFmtId="0" fontId="0" fillId="42" borderId="28" xfId="0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16" fontId="37" fillId="47" borderId="38" xfId="0" applyNumberFormat="1" applyFont="1" applyFill="1" applyBorder="1" applyAlignment="1">
      <alignment horizontal="center" vertical="center"/>
    </xf>
    <xf numFmtId="0" fontId="37" fillId="47" borderId="38" xfId="0" applyFont="1" applyFill="1" applyBorder="1"/>
    <xf numFmtId="0" fontId="38" fillId="46" borderId="41" xfId="0" applyFont="1" applyFill="1" applyBorder="1" applyAlignment="1">
      <alignment horizontal="center" vertical="center"/>
    </xf>
    <xf numFmtId="0" fontId="37" fillId="46" borderId="7" xfId="0" applyFont="1" applyFill="1" applyBorder="1" applyAlignment="1">
      <alignment horizontal="center" vertical="center"/>
    </xf>
    <xf numFmtId="2" fontId="38" fillId="46" borderId="7" xfId="0" applyNumberFormat="1" applyFont="1" applyFill="1" applyBorder="1" applyAlignment="1">
      <alignment horizontal="center" vertical="center"/>
    </xf>
    <xf numFmtId="166" fontId="37" fillId="46" borderId="7" xfId="0" applyNumberFormat="1" applyFont="1" applyFill="1" applyBorder="1" applyAlignment="1">
      <alignment horizontal="center" vertical="center"/>
    </xf>
    <xf numFmtId="0" fontId="38" fillId="46" borderId="7" xfId="0" applyFont="1" applyFill="1" applyBorder="1" applyAlignment="1">
      <alignment horizontal="center" vertical="center"/>
    </xf>
    <xf numFmtId="16" fontId="37" fillId="47" borderId="7" xfId="0" applyNumberFormat="1" applyFont="1" applyFill="1" applyBorder="1" applyAlignment="1">
      <alignment horizontal="center" vertical="center"/>
    </xf>
    <xf numFmtId="0" fontId="37" fillId="42" borderId="42" xfId="0" applyFont="1" applyFill="1" applyBorder="1" applyAlignment="1">
      <alignment horizontal="center" vertical="center"/>
    </xf>
    <xf numFmtId="16" fontId="37" fillId="42" borderId="42" xfId="0" applyNumberFormat="1" applyFont="1" applyFill="1" applyBorder="1" applyAlignment="1">
      <alignment horizontal="center" vertical="center"/>
    </xf>
    <xf numFmtId="0" fontId="37" fillId="42" borderId="42" xfId="0" applyFont="1" applyFill="1" applyBorder="1"/>
    <xf numFmtId="0" fontId="37" fillId="41" borderId="43" xfId="0" applyFont="1" applyFill="1" applyBorder="1" applyAlignment="1">
      <alignment horizontal="center" vertical="center"/>
    </xf>
    <xf numFmtId="2" fontId="38" fillId="41" borderId="43" xfId="0" applyNumberFormat="1" applyFont="1" applyFill="1" applyBorder="1" applyAlignment="1">
      <alignment horizontal="center" vertical="center"/>
    </xf>
    <xf numFmtId="166" fontId="37" fillId="41" borderId="43" xfId="0" applyNumberFormat="1" applyFont="1" applyFill="1" applyBorder="1" applyAlignment="1">
      <alignment horizontal="center" vertical="center"/>
    </xf>
    <xf numFmtId="0" fontId="38" fillId="41" borderId="43" xfId="0" applyFont="1" applyFill="1" applyBorder="1" applyAlignment="1">
      <alignment horizontal="center" vertical="center"/>
    </xf>
    <xf numFmtId="16" fontId="37" fillId="42" borderId="43" xfId="0" applyNumberFormat="1" applyFont="1" applyFill="1" applyBorder="1" applyAlignment="1">
      <alignment horizontal="center" vertical="center"/>
    </xf>
    <xf numFmtId="0" fontId="61" fillId="0" borderId="0" xfId="0" applyFont="1"/>
    <xf numFmtId="0" fontId="4" fillId="47" borderId="28" xfId="0" applyFont="1" applyFill="1" applyBorder="1" applyAlignment="1">
      <alignment horizontal="center" vertical="center"/>
    </xf>
    <xf numFmtId="165" fontId="37" fillId="47" borderId="28" xfId="0" applyNumberFormat="1" applyFont="1" applyFill="1" applyBorder="1" applyAlignment="1">
      <alignment horizontal="center" vertical="center"/>
    </xf>
    <xf numFmtId="15" fontId="4" fillId="47" borderId="28" xfId="0" applyNumberFormat="1" applyFont="1" applyFill="1" applyBorder="1" applyAlignment="1">
      <alignment horizontal="center" vertical="center"/>
    </xf>
    <xf numFmtId="0" fontId="37" fillId="47" borderId="28" xfId="0" applyFont="1" applyFill="1" applyBorder="1" applyAlignment="1">
      <alignment horizontal="left"/>
    </xf>
    <xf numFmtId="43" fontId="37" fillId="47" borderId="28" xfId="0" applyNumberFormat="1" applyFont="1" applyFill="1" applyBorder="1" applyAlignment="1">
      <alignment horizontal="center" vertical="top"/>
    </xf>
    <xf numFmtId="2" fontId="37" fillId="46" borderId="28" xfId="0" applyNumberFormat="1" applyFont="1" applyFill="1" applyBorder="1" applyAlignment="1">
      <alignment horizontal="center" vertical="center"/>
    </xf>
    <xf numFmtId="10" fontId="37" fillId="46" borderId="28" xfId="0" applyNumberFormat="1" applyFont="1" applyFill="1" applyBorder="1" applyAlignment="1">
      <alignment horizontal="center" vertical="center" wrapText="1"/>
    </xf>
    <xf numFmtId="16" fontId="37" fillId="46" borderId="28" xfId="0" applyNumberFormat="1" applyFont="1" applyFill="1" applyBorder="1" applyAlignment="1">
      <alignment horizontal="center" vertical="center"/>
    </xf>
    <xf numFmtId="2" fontId="38" fillId="47" borderId="28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14" fillId="0" borderId="13" xfId="0" applyFont="1" applyBorder="1"/>
    <xf numFmtId="0" fontId="14" fillId="0" borderId="14" xfId="0" applyFont="1" applyBorder="1"/>
    <xf numFmtId="0" fontId="7" fillId="4" borderId="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7" fillId="4" borderId="10" xfId="0" applyFont="1" applyFill="1" applyBorder="1" applyAlignment="1">
      <alignment horizontal="left" vertical="center" wrapText="1"/>
    </xf>
    <xf numFmtId="0" fontId="14" fillId="0" borderId="27" xfId="0" applyFont="1" applyBorder="1"/>
    <xf numFmtId="0" fontId="14" fillId="0" borderId="19" xfId="0" applyFont="1" applyBorder="1"/>
    <xf numFmtId="0" fontId="7" fillId="4" borderId="10" xfId="0" applyFont="1" applyFill="1" applyBorder="1" applyAlignment="1">
      <alignment horizontal="center" vertical="center" wrapText="1"/>
    </xf>
    <xf numFmtId="0" fontId="27" fillId="2" borderId="21" xfId="0" applyFont="1" applyFill="1" applyBorder="1"/>
    <xf numFmtId="0" fontId="14" fillId="0" borderId="22" xfId="0" applyFont="1" applyBorder="1"/>
    <xf numFmtId="2" fontId="32" fillId="2" borderId="21" xfId="0" applyNumberFormat="1" applyFont="1" applyFill="1" applyBorder="1" applyAlignment="1">
      <alignment horizontal="left" wrapText="1"/>
    </xf>
    <xf numFmtId="16" fontId="37" fillId="42" borderId="38" xfId="0" applyNumberFormat="1" applyFont="1" applyFill="1" applyBorder="1" applyAlignment="1">
      <alignment horizontal="center" vertical="center"/>
    </xf>
    <xf numFmtId="16" fontId="37" fillId="42" borderId="42" xfId="0" applyNumberFormat="1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0" fontId="37" fillId="42" borderId="42" xfId="0" applyFont="1" applyFill="1" applyBorder="1" applyAlignment="1">
      <alignment horizontal="center" vertical="center"/>
    </xf>
    <xf numFmtId="0" fontId="38" fillId="41" borderId="38" xfId="0" applyFont="1" applyFill="1" applyBorder="1" applyAlignment="1">
      <alignment horizontal="center" vertical="center"/>
    </xf>
    <xf numFmtId="0" fontId="38" fillId="41" borderId="42" xfId="0" applyFont="1" applyFill="1" applyBorder="1" applyAlignment="1">
      <alignment horizontal="center" vertical="center"/>
    </xf>
    <xf numFmtId="166" fontId="37" fillId="41" borderId="38" xfId="0" applyNumberFormat="1" applyFont="1" applyFill="1" applyBorder="1" applyAlignment="1">
      <alignment horizontal="center" vertical="center"/>
    </xf>
    <xf numFmtId="166" fontId="37" fillId="41" borderId="42" xfId="0" applyNumberFormat="1" applyFont="1" applyFill="1" applyBorder="1" applyAlignment="1">
      <alignment horizontal="center" vertical="center"/>
    </xf>
  </cellXfs>
  <cellStyles count="119">
    <cellStyle name="20% - Accent1 2" xfId="13"/>
    <cellStyle name="20% - Accent1 2 2" xfId="94"/>
    <cellStyle name="20% - Accent2 2" xfId="14"/>
    <cellStyle name="20% - Accent2 2 2" xfId="95"/>
    <cellStyle name="20% - Accent3 2" xfId="15"/>
    <cellStyle name="20% - Accent3 2 2" xfId="96"/>
    <cellStyle name="20% - Accent4 2" xfId="16"/>
    <cellStyle name="20% - Accent4 2 2" xfId="97"/>
    <cellStyle name="20% - Accent5 2" xfId="17"/>
    <cellStyle name="20% - Accent5 2 2" xfId="98"/>
    <cellStyle name="20% - Accent6 2" xfId="18"/>
    <cellStyle name="20% - Accent6 2 2" xfId="99"/>
    <cellStyle name="40% - Accent1 2" xfId="19"/>
    <cellStyle name="40% - Accent1 2 2" xfId="100"/>
    <cellStyle name="40% - Accent2 2" xfId="20"/>
    <cellStyle name="40% - Accent2 2 2" xfId="101"/>
    <cellStyle name="40% - Accent3 2" xfId="21"/>
    <cellStyle name="40% - Accent3 2 2" xfId="102"/>
    <cellStyle name="40% - Accent4 2" xfId="22"/>
    <cellStyle name="40% - Accent4 2 2" xfId="103"/>
    <cellStyle name="40% - Accent5 2" xfId="23"/>
    <cellStyle name="40% - Accent5 2 2" xfId="104"/>
    <cellStyle name="40% - Accent6 2" xfId="24"/>
    <cellStyle name="40% - Accent6 2 2" xfId="105"/>
    <cellStyle name="60% - Accent1 2" xfId="64"/>
    <cellStyle name="60% - Accent1 2 2" xfId="110"/>
    <cellStyle name="60% - Accent1 3" xfId="25"/>
    <cellStyle name="60% - Accent2 2" xfId="65"/>
    <cellStyle name="60% - Accent2 2 2" xfId="111"/>
    <cellStyle name="60% - Accent2 3" xfId="26"/>
    <cellStyle name="60% - Accent3 2" xfId="66"/>
    <cellStyle name="60% - Accent3 2 2" xfId="112"/>
    <cellStyle name="60% - Accent3 3" xfId="27"/>
    <cellStyle name="60% - Accent4 2" xfId="67"/>
    <cellStyle name="60% - Accent4 2 2" xfId="113"/>
    <cellStyle name="60% - Accent4 3" xfId="28"/>
    <cellStyle name="60% - Accent5 2" xfId="68"/>
    <cellStyle name="60% - Accent5 2 2" xfId="114"/>
    <cellStyle name="60% - Accent5 3" xfId="29"/>
    <cellStyle name="60% - Accent6 2" xfId="69"/>
    <cellStyle name="60% - Accent6 2 2" xfId="115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2 2 2" xfId="117"/>
    <cellStyle name="Comma 2 3" xfId="116"/>
    <cellStyle name="Comma 3" xfId="52"/>
    <cellStyle name="Comma 3 2" xfId="108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1 2" xfId="118"/>
    <cellStyle name="Normal 22" xfId="12"/>
    <cellStyle name="Normal 22 2" xfId="93"/>
    <cellStyle name="Normal 23" xfId="9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2 2" xfId="109"/>
    <cellStyle name="Note 3" xfId="45"/>
    <cellStyle name="Note 3 2" xfId="106"/>
    <cellStyle name="Output" xfId="7" builtinId="21" customBuiltin="1"/>
    <cellStyle name="Percent 2" xfId="46"/>
    <cellStyle name="Percent 2 2" xfId="107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201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topLeftCell="A3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306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45499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45499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5" t="s">
        <v>16</v>
      </c>
      <c r="B9" s="367" t="s">
        <v>17</v>
      </c>
      <c r="C9" s="367" t="s">
        <v>18</v>
      </c>
      <c r="D9" s="367" t="s">
        <v>19</v>
      </c>
      <c r="E9" s="26" t="s">
        <v>20</v>
      </c>
      <c r="F9" s="26" t="s">
        <v>21</v>
      </c>
      <c r="G9" s="362" t="s">
        <v>22</v>
      </c>
      <c r="H9" s="363"/>
      <c r="I9" s="364"/>
      <c r="J9" s="362" t="s">
        <v>23</v>
      </c>
      <c r="K9" s="363"/>
      <c r="L9" s="364"/>
      <c r="M9" s="26"/>
      <c r="N9" s="27"/>
      <c r="O9" s="27"/>
      <c r="P9" s="27"/>
    </row>
    <row r="10" spans="1:16" ht="40.200000000000003">
      <c r="A10" s="366"/>
      <c r="B10" s="368"/>
      <c r="C10" s="368"/>
      <c r="D10" s="368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802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45533</v>
      </c>
      <c r="E11" s="204">
        <v>24455.4</v>
      </c>
      <c r="F11" s="204">
        <v>24414.7</v>
      </c>
      <c r="G11" s="203">
        <v>24349.4</v>
      </c>
      <c r="H11" s="203">
        <v>24243.4</v>
      </c>
      <c r="I11" s="203">
        <v>24178.100000000002</v>
      </c>
      <c r="J11" s="203">
        <v>24520.7</v>
      </c>
      <c r="K11" s="203">
        <v>24585.999999999996</v>
      </c>
      <c r="L11" s="203">
        <v>24692</v>
      </c>
      <c r="M11" s="202">
        <v>24480</v>
      </c>
      <c r="N11" s="202">
        <v>24308.7</v>
      </c>
      <c r="O11" s="202">
        <v>13775500</v>
      </c>
      <c r="P11" s="205">
        <v>-0.24660334353777305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45504</v>
      </c>
      <c r="E12" s="204">
        <v>50934.2</v>
      </c>
      <c r="F12" s="204">
        <v>50880.049999999996</v>
      </c>
      <c r="G12" s="203">
        <v>50655.149999999994</v>
      </c>
      <c r="H12" s="203">
        <v>50376.1</v>
      </c>
      <c r="I12" s="203">
        <v>50151.199999999997</v>
      </c>
      <c r="J12" s="203">
        <v>51159.099999999991</v>
      </c>
      <c r="K12" s="203">
        <v>51384</v>
      </c>
      <c r="L12" s="203">
        <v>51663.049999999988</v>
      </c>
      <c r="M12" s="202">
        <v>51104.95</v>
      </c>
      <c r="N12" s="202">
        <v>50601</v>
      </c>
      <c r="O12" s="202">
        <v>3178905</v>
      </c>
      <c r="P12" s="205">
        <v>0.23960740043167236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45503</v>
      </c>
      <c r="E13" s="217">
        <v>23055.55</v>
      </c>
      <c r="F13" s="217">
        <v>23015.400000000005</v>
      </c>
      <c r="G13" s="219">
        <v>22937.05000000001</v>
      </c>
      <c r="H13" s="219">
        <v>22818.550000000007</v>
      </c>
      <c r="I13" s="219">
        <v>22740.200000000012</v>
      </c>
      <c r="J13" s="219">
        <v>23133.900000000009</v>
      </c>
      <c r="K13" s="219">
        <v>23212.250000000007</v>
      </c>
      <c r="L13" s="219">
        <v>23330.750000000007</v>
      </c>
      <c r="M13" s="220">
        <v>23093.75</v>
      </c>
      <c r="N13" s="220">
        <v>22896.9</v>
      </c>
      <c r="O13" s="220">
        <v>63475</v>
      </c>
      <c r="P13" s="221">
        <v>-9.9006387508871543E-2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45502</v>
      </c>
      <c r="E14" s="217">
        <v>12422.35</v>
      </c>
      <c r="F14" s="217">
        <v>12402.766666666668</v>
      </c>
      <c r="G14" s="219">
        <v>12330.583333333336</v>
      </c>
      <c r="H14" s="219">
        <v>12238.816666666668</v>
      </c>
      <c r="I14" s="219">
        <v>12166.633333333335</v>
      </c>
      <c r="J14" s="219">
        <v>12494.533333333336</v>
      </c>
      <c r="K14" s="219">
        <v>12566.716666666667</v>
      </c>
      <c r="L14" s="219">
        <v>12658.483333333337</v>
      </c>
      <c r="M14" s="220">
        <v>12474.95</v>
      </c>
      <c r="N14" s="220">
        <v>12311</v>
      </c>
      <c r="O14" s="220">
        <v>2743150</v>
      </c>
      <c r="P14" s="221">
        <v>1.1169065742669149E-2</v>
      </c>
    </row>
    <row r="15" spans="1:16" ht="12.75" customHeight="1">
      <c r="A15" s="213">
        <v>5</v>
      </c>
      <c r="B15" s="279" t="s">
        <v>34</v>
      </c>
      <c r="C15" s="217" t="s">
        <v>854</v>
      </c>
      <c r="D15" s="218">
        <v>45499</v>
      </c>
      <c r="E15" s="217">
        <v>72215.199999999997</v>
      </c>
      <c r="F15" s="217">
        <v>71964.583333333328</v>
      </c>
      <c r="G15" s="219">
        <v>71550.616666666654</v>
      </c>
      <c r="H15" s="219">
        <v>70886.033333333326</v>
      </c>
      <c r="I15" s="219">
        <v>70472.066666666651</v>
      </c>
      <c r="J15" s="219">
        <v>72629.166666666657</v>
      </c>
      <c r="K15" s="219">
        <v>73043.133333333331</v>
      </c>
      <c r="L15" s="219">
        <v>73707.71666666666</v>
      </c>
      <c r="M15" s="220">
        <v>72378.55</v>
      </c>
      <c r="N15" s="220">
        <v>71300</v>
      </c>
      <c r="O15" s="220">
        <v>11670</v>
      </c>
      <c r="P15" s="221">
        <v>-7.0859872611464966E-2</v>
      </c>
    </row>
    <row r="16" spans="1:16" ht="12.75" customHeight="1">
      <c r="A16" s="213">
        <v>6</v>
      </c>
      <c r="B16" s="225" t="s">
        <v>840</v>
      </c>
      <c r="C16" s="222" t="s">
        <v>39</v>
      </c>
      <c r="D16" s="218">
        <v>45533</v>
      </c>
      <c r="E16" s="217">
        <v>695.55</v>
      </c>
      <c r="F16" s="217">
        <v>693.43333333333328</v>
      </c>
      <c r="G16" s="219">
        <v>688.46666666666658</v>
      </c>
      <c r="H16" s="219">
        <v>681.38333333333333</v>
      </c>
      <c r="I16" s="219">
        <v>676.41666666666663</v>
      </c>
      <c r="J16" s="219">
        <v>700.51666666666654</v>
      </c>
      <c r="K16" s="219">
        <v>705.48333333333323</v>
      </c>
      <c r="L16" s="219">
        <v>712.56666666666649</v>
      </c>
      <c r="M16" s="220">
        <v>698.4</v>
      </c>
      <c r="N16" s="220">
        <v>686.35</v>
      </c>
      <c r="O16" s="220">
        <v>11878000</v>
      </c>
      <c r="P16" s="221">
        <v>-5.0519584332533972E-2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45533</v>
      </c>
      <c r="E17" s="217">
        <v>7656.85</v>
      </c>
      <c r="F17" s="217">
        <v>7641.3500000000013</v>
      </c>
      <c r="G17" s="219">
        <v>7483.9000000000024</v>
      </c>
      <c r="H17" s="219">
        <v>7310.9500000000007</v>
      </c>
      <c r="I17" s="219">
        <v>7153.5000000000018</v>
      </c>
      <c r="J17" s="219">
        <v>7814.3000000000029</v>
      </c>
      <c r="K17" s="219">
        <v>7971.7500000000018</v>
      </c>
      <c r="L17" s="219">
        <v>8144.7000000000035</v>
      </c>
      <c r="M17" s="220">
        <v>7798.8</v>
      </c>
      <c r="N17" s="220">
        <v>7468.4</v>
      </c>
      <c r="O17" s="220">
        <v>1534500</v>
      </c>
      <c r="P17" s="221">
        <v>-7.8239975972368217E-2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45533</v>
      </c>
      <c r="E18" s="217">
        <v>28168.65</v>
      </c>
      <c r="F18" s="217">
        <v>28022.333333333332</v>
      </c>
      <c r="G18" s="219">
        <v>27713.366666666665</v>
      </c>
      <c r="H18" s="219">
        <v>27258.083333333332</v>
      </c>
      <c r="I18" s="219">
        <v>26949.116666666665</v>
      </c>
      <c r="J18" s="219">
        <v>28477.616666666665</v>
      </c>
      <c r="K18" s="219">
        <v>28786.583333333332</v>
      </c>
      <c r="L18" s="219">
        <v>29241.866666666665</v>
      </c>
      <c r="M18" s="220">
        <v>28331.3</v>
      </c>
      <c r="N18" s="220">
        <v>27567.05</v>
      </c>
      <c r="O18" s="220">
        <v>144520</v>
      </c>
      <c r="P18" s="221">
        <v>-2.7063417261343745E-2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45533</v>
      </c>
      <c r="E19" s="217">
        <v>219.97</v>
      </c>
      <c r="F19" s="217">
        <v>217.87666666666667</v>
      </c>
      <c r="G19" s="219">
        <v>214.76333333333332</v>
      </c>
      <c r="H19" s="219">
        <v>209.55666666666664</v>
      </c>
      <c r="I19" s="219">
        <v>206.4433333333333</v>
      </c>
      <c r="J19" s="219">
        <v>223.08333333333334</v>
      </c>
      <c r="K19" s="219">
        <v>226.19666666666669</v>
      </c>
      <c r="L19" s="219">
        <v>231.40333333333336</v>
      </c>
      <c r="M19" s="220">
        <v>220.99</v>
      </c>
      <c r="N19" s="220">
        <v>212.67</v>
      </c>
      <c r="O19" s="220">
        <v>73553400</v>
      </c>
      <c r="P19" s="221">
        <v>2.7237926972909303E-3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45533</v>
      </c>
      <c r="E20" s="217">
        <v>328</v>
      </c>
      <c r="F20" s="217">
        <v>325.83333333333331</v>
      </c>
      <c r="G20" s="219">
        <v>320.71666666666664</v>
      </c>
      <c r="H20" s="219">
        <v>313.43333333333334</v>
      </c>
      <c r="I20" s="219">
        <v>308.31666666666666</v>
      </c>
      <c r="J20" s="219">
        <v>333.11666666666662</v>
      </c>
      <c r="K20" s="219">
        <v>338.23333333333329</v>
      </c>
      <c r="L20" s="219">
        <v>345.51666666666659</v>
      </c>
      <c r="M20" s="220">
        <v>330.95</v>
      </c>
      <c r="N20" s="220">
        <v>318.55</v>
      </c>
      <c r="O20" s="220">
        <v>41542800</v>
      </c>
      <c r="P20" s="221">
        <v>-7.1640230085410497E-2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45533</v>
      </c>
      <c r="E21" s="217">
        <v>2599.15</v>
      </c>
      <c r="F21" s="217">
        <v>2608.4</v>
      </c>
      <c r="G21" s="219">
        <v>2581.65</v>
      </c>
      <c r="H21" s="219">
        <v>2564.15</v>
      </c>
      <c r="I21" s="219">
        <v>2537.4</v>
      </c>
      <c r="J21" s="219">
        <v>2625.9</v>
      </c>
      <c r="K21" s="219">
        <v>2652.65</v>
      </c>
      <c r="L21" s="219">
        <v>2670.15</v>
      </c>
      <c r="M21" s="220">
        <v>2635.15</v>
      </c>
      <c r="N21" s="220">
        <v>2590.9</v>
      </c>
      <c r="O21" s="220">
        <v>4382400</v>
      </c>
      <c r="P21" s="221">
        <v>-5.8459555269094424E-2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45533</v>
      </c>
      <c r="E22" s="217">
        <v>2994.25</v>
      </c>
      <c r="F22" s="217">
        <v>2996.9500000000003</v>
      </c>
      <c r="G22" s="219">
        <v>2959.9000000000005</v>
      </c>
      <c r="H22" s="219">
        <v>2925.55</v>
      </c>
      <c r="I22" s="219">
        <v>2888.5000000000005</v>
      </c>
      <c r="J22" s="219">
        <v>3031.3000000000006</v>
      </c>
      <c r="K22" s="219">
        <v>3068.3500000000008</v>
      </c>
      <c r="L22" s="219">
        <v>3102.7000000000007</v>
      </c>
      <c r="M22" s="220">
        <v>3034</v>
      </c>
      <c r="N22" s="220">
        <v>2962.6</v>
      </c>
      <c r="O22" s="220">
        <v>16911000</v>
      </c>
      <c r="P22" s="221">
        <v>-3.7808312708031068E-2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45533</v>
      </c>
      <c r="E23" s="217">
        <v>1493.9</v>
      </c>
      <c r="F23" s="217">
        <v>1491.2833333333335</v>
      </c>
      <c r="G23" s="219">
        <v>1473.166666666667</v>
      </c>
      <c r="H23" s="219">
        <v>1452.4333333333334</v>
      </c>
      <c r="I23" s="219">
        <v>1434.3166666666668</v>
      </c>
      <c r="J23" s="219">
        <v>1512.0166666666671</v>
      </c>
      <c r="K23" s="219">
        <v>1530.1333333333334</v>
      </c>
      <c r="L23" s="219">
        <v>1550.8666666666672</v>
      </c>
      <c r="M23" s="220">
        <v>1509.4</v>
      </c>
      <c r="N23" s="220">
        <v>1470.55</v>
      </c>
      <c r="O23" s="220">
        <v>26882400</v>
      </c>
      <c r="P23" s="221">
        <v>-3.6514558513612315E-2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45533</v>
      </c>
      <c r="E24" s="217">
        <v>5214.3999999999996</v>
      </c>
      <c r="F24" s="217">
        <v>5206.2</v>
      </c>
      <c r="G24" s="219">
        <v>5166.7999999999993</v>
      </c>
      <c r="H24" s="219">
        <v>5119.2</v>
      </c>
      <c r="I24" s="219">
        <v>5079.7999999999993</v>
      </c>
      <c r="J24" s="219">
        <v>5253.7999999999993</v>
      </c>
      <c r="K24" s="219">
        <v>5293.1999999999989</v>
      </c>
      <c r="L24" s="219">
        <v>5340.7999999999993</v>
      </c>
      <c r="M24" s="220">
        <v>5245.6</v>
      </c>
      <c r="N24" s="220">
        <v>5158.6000000000004</v>
      </c>
      <c r="O24" s="220">
        <v>1559500</v>
      </c>
      <c r="P24" s="221">
        <v>-2.041457286432161E-2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45533</v>
      </c>
      <c r="E25" s="217">
        <v>681.05</v>
      </c>
      <c r="F25" s="217">
        <v>682.2833333333333</v>
      </c>
      <c r="G25" s="219">
        <v>674.76666666666665</v>
      </c>
      <c r="H25" s="219">
        <v>668.48333333333335</v>
      </c>
      <c r="I25" s="219">
        <v>660.9666666666667</v>
      </c>
      <c r="J25" s="219">
        <v>688.56666666666661</v>
      </c>
      <c r="K25" s="219">
        <v>696.08333333333326</v>
      </c>
      <c r="L25" s="219">
        <v>702.36666666666656</v>
      </c>
      <c r="M25" s="220">
        <v>689.8</v>
      </c>
      <c r="N25" s="220">
        <v>676</v>
      </c>
      <c r="O25" s="220">
        <v>31322700</v>
      </c>
      <c r="P25" s="221">
        <v>-3.4912095834950918E-2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45533</v>
      </c>
      <c r="E26" s="217">
        <v>6406.2</v>
      </c>
      <c r="F26" s="217">
        <v>6419.5333333333328</v>
      </c>
      <c r="G26" s="219">
        <v>6380.9666666666653</v>
      </c>
      <c r="H26" s="219">
        <v>6355.7333333333327</v>
      </c>
      <c r="I26" s="219">
        <v>6317.1666666666652</v>
      </c>
      <c r="J26" s="219">
        <v>6444.7666666666655</v>
      </c>
      <c r="K26" s="219">
        <v>6483.333333333333</v>
      </c>
      <c r="L26" s="219">
        <v>6508.5666666666657</v>
      </c>
      <c r="M26" s="220">
        <v>6458.1</v>
      </c>
      <c r="N26" s="220">
        <v>6394.3</v>
      </c>
      <c r="O26" s="220">
        <v>1521000</v>
      </c>
      <c r="P26" s="221">
        <v>-7.0506454816285993E-2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45533</v>
      </c>
      <c r="E27" s="217">
        <v>540</v>
      </c>
      <c r="F27" s="217">
        <v>538.66666666666663</v>
      </c>
      <c r="G27" s="219">
        <v>533.5333333333333</v>
      </c>
      <c r="H27" s="219">
        <v>527.06666666666672</v>
      </c>
      <c r="I27" s="219">
        <v>521.93333333333339</v>
      </c>
      <c r="J27" s="219">
        <v>545.13333333333321</v>
      </c>
      <c r="K27" s="219">
        <v>550.26666666666665</v>
      </c>
      <c r="L27" s="219">
        <v>556.73333333333312</v>
      </c>
      <c r="M27" s="220">
        <v>543.79999999999995</v>
      </c>
      <c r="N27" s="220">
        <v>532.20000000000005</v>
      </c>
      <c r="O27" s="220">
        <v>10412500</v>
      </c>
      <c r="P27" s="221">
        <v>-0.14788536449638287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45533</v>
      </c>
      <c r="E28" s="217">
        <v>233.78</v>
      </c>
      <c r="F28" s="217">
        <v>231.39666666666668</v>
      </c>
      <c r="G28" s="219">
        <v>228.10333333333335</v>
      </c>
      <c r="H28" s="219">
        <v>222.42666666666668</v>
      </c>
      <c r="I28" s="219">
        <v>219.13333333333335</v>
      </c>
      <c r="J28" s="219">
        <v>237.07333333333335</v>
      </c>
      <c r="K28" s="219">
        <v>240.3666666666667</v>
      </c>
      <c r="L28" s="219">
        <v>246.04333333333335</v>
      </c>
      <c r="M28" s="220">
        <v>234.69</v>
      </c>
      <c r="N28" s="220">
        <v>225.72</v>
      </c>
      <c r="O28" s="220">
        <v>69450000</v>
      </c>
      <c r="P28" s="221">
        <v>-0.14338575393154487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45533</v>
      </c>
      <c r="E29" s="217">
        <v>2911.3</v>
      </c>
      <c r="F29" s="217">
        <v>2912.2000000000003</v>
      </c>
      <c r="G29" s="219">
        <v>2898.1500000000005</v>
      </c>
      <c r="H29" s="219">
        <v>2885.0000000000005</v>
      </c>
      <c r="I29" s="219">
        <v>2870.9500000000007</v>
      </c>
      <c r="J29" s="219">
        <v>2925.3500000000004</v>
      </c>
      <c r="K29" s="219">
        <v>2939.4000000000005</v>
      </c>
      <c r="L29" s="219">
        <v>2952.55</v>
      </c>
      <c r="M29" s="220">
        <v>2926.25</v>
      </c>
      <c r="N29" s="220">
        <v>2899.05</v>
      </c>
      <c r="O29" s="220">
        <v>12631400</v>
      </c>
      <c r="P29" s="221">
        <v>-6.4784102351477815E-2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45533</v>
      </c>
      <c r="E30" s="217">
        <v>2190.4</v>
      </c>
      <c r="F30" s="217">
        <v>2192.25</v>
      </c>
      <c r="G30" s="219">
        <v>2173.15</v>
      </c>
      <c r="H30" s="219">
        <v>2155.9</v>
      </c>
      <c r="I30" s="219">
        <v>2136.8000000000002</v>
      </c>
      <c r="J30" s="219">
        <v>2209.5</v>
      </c>
      <c r="K30" s="219">
        <v>2228.6000000000004</v>
      </c>
      <c r="L30" s="219">
        <v>2245.85</v>
      </c>
      <c r="M30" s="220">
        <v>2211.35</v>
      </c>
      <c r="N30" s="220">
        <v>2175</v>
      </c>
      <c r="O30" s="220">
        <v>2982609</v>
      </c>
      <c r="P30" s="221">
        <v>-0.12716142197400923</v>
      </c>
    </row>
    <row r="31" spans="1:16" ht="12.75" customHeight="1">
      <c r="A31" s="213">
        <v>21</v>
      </c>
      <c r="B31" s="225" t="s">
        <v>840</v>
      </c>
      <c r="C31" s="217" t="s">
        <v>60</v>
      </c>
      <c r="D31" s="218">
        <v>45533</v>
      </c>
      <c r="E31" s="217">
        <v>7360.25</v>
      </c>
      <c r="F31" s="217">
        <v>7324.833333333333</v>
      </c>
      <c r="G31" s="219">
        <v>7263.6166666666659</v>
      </c>
      <c r="H31" s="219">
        <v>7166.9833333333327</v>
      </c>
      <c r="I31" s="219">
        <v>7105.7666666666655</v>
      </c>
      <c r="J31" s="219">
        <v>7421.4666666666662</v>
      </c>
      <c r="K31" s="219">
        <v>7482.6833333333334</v>
      </c>
      <c r="L31" s="219">
        <v>7579.3166666666666</v>
      </c>
      <c r="M31" s="220">
        <v>7386.05</v>
      </c>
      <c r="N31" s="220">
        <v>7228.2</v>
      </c>
      <c r="O31" s="220">
        <v>873400</v>
      </c>
      <c r="P31" s="221">
        <v>-0.11437842222672885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45533</v>
      </c>
      <c r="E32" s="217">
        <v>631.54999999999995</v>
      </c>
      <c r="F32" s="217">
        <v>631.51666666666665</v>
      </c>
      <c r="G32" s="219">
        <v>611.0333333333333</v>
      </c>
      <c r="H32" s="219">
        <v>590.51666666666665</v>
      </c>
      <c r="I32" s="219">
        <v>570.0333333333333</v>
      </c>
      <c r="J32" s="219">
        <v>652.0333333333333</v>
      </c>
      <c r="K32" s="219">
        <v>672.51666666666665</v>
      </c>
      <c r="L32" s="219">
        <v>693.0333333333333</v>
      </c>
      <c r="M32" s="220">
        <v>652</v>
      </c>
      <c r="N32" s="220">
        <v>611</v>
      </c>
      <c r="O32" s="220">
        <v>23784000</v>
      </c>
      <c r="P32" s="221">
        <v>-0.23497056836823313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45533</v>
      </c>
      <c r="E33" s="217">
        <v>1369.6</v>
      </c>
      <c r="F33" s="217">
        <v>1363</v>
      </c>
      <c r="G33" s="219">
        <v>1352.6</v>
      </c>
      <c r="H33" s="219">
        <v>1335.6</v>
      </c>
      <c r="I33" s="219">
        <v>1325.1999999999998</v>
      </c>
      <c r="J33" s="219">
        <v>1380</v>
      </c>
      <c r="K33" s="219">
        <v>1390.4</v>
      </c>
      <c r="L33" s="219">
        <v>1407.4</v>
      </c>
      <c r="M33" s="220">
        <v>1373.4</v>
      </c>
      <c r="N33" s="220">
        <v>1346</v>
      </c>
      <c r="O33" s="220">
        <v>12723700</v>
      </c>
      <c r="P33" s="221">
        <v>-0.16089952847297787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45533</v>
      </c>
      <c r="E34" s="217">
        <v>1181</v>
      </c>
      <c r="F34" s="217">
        <v>1189.0333333333333</v>
      </c>
      <c r="G34" s="219">
        <v>1152.5666666666666</v>
      </c>
      <c r="H34" s="219">
        <v>1124.1333333333332</v>
      </c>
      <c r="I34" s="219">
        <v>1087.6666666666665</v>
      </c>
      <c r="J34" s="219">
        <v>1217.4666666666667</v>
      </c>
      <c r="K34" s="219">
        <v>1253.9333333333334</v>
      </c>
      <c r="L34" s="219">
        <v>1282.3666666666668</v>
      </c>
      <c r="M34" s="220">
        <v>1225.5</v>
      </c>
      <c r="N34" s="220">
        <v>1160.5999999999999</v>
      </c>
      <c r="O34" s="220">
        <v>51209375</v>
      </c>
      <c r="P34" s="221">
        <v>9.581254764547753E-2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45533</v>
      </c>
      <c r="E35" s="217">
        <v>9325.65</v>
      </c>
      <c r="F35" s="217">
        <v>9297.3333333333339</v>
      </c>
      <c r="G35" s="219">
        <v>9239.5666666666675</v>
      </c>
      <c r="H35" s="219">
        <v>9153.4833333333336</v>
      </c>
      <c r="I35" s="219">
        <v>9095.7166666666672</v>
      </c>
      <c r="J35" s="219">
        <v>9383.4166666666679</v>
      </c>
      <c r="K35" s="219">
        <v>9441.1833333333343</v>
      </c>
      <c r="L35" s="219">
        <v>9527.2666666666682</v>
      </c>
      <c r="M35" s="220">
        <v>9355.1</v>
      </c>
      <c r="N35" s="220">
        <v>9211.25</v>
      </c>
      <c r="O35" s="220">
        <v>1838100</v>
      </c>
      <c r="P35" s="221">
        <v>-0.12515170985935603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45533</v>
      </c>
      <c r="E36" s="217">
        <v>1581.65</v>
      </c>
      <c r="F36" s="217">
        <v>1580.8666666666668</v>
      </c>
      <c r="G36" s="219">
        <v>1567.7833333333335</v>
      </c>
      <c r="H36" s="219">
        <v>1553.9166666666667</v>
      </c>
      <c r="I36" s="219">
        <v>1540.8333333333335</v>
      </c>
      <c r="J36" s="219">
        <v>1594.7333333333336</v>
      </c>
      <c r="K36" s="219">
        <v>1607.8166666666666</v>
      </c>
      <c r="L36" s="219">
        <v>1621.6833333333336</v>
      </c>
      <c r="M36" s="220">
        <v>1593.95</v>
      </c>
      <c r="N36" s="220">
        <v>1567</v>
      </c>
      <c r="O36" s="220">
        <v>12581000</v>
      </c>
      <c r="P36" s="221">
        <v>-2.4184276255798279E-3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45533</v>
      </c>
      <c r="E37" s="217">
        <v>6682.15</v>
      </c>
      <c r="F37" s="217">
        <v>6650.0166666666664</v>
      </c>
      <c r="G37" s="219">
        <v>6597.1833333333325</v>
      </c>
      <c r="H37" s="219">
        <v>6512.2166666666662</v>
      </c>
      <c r="I37" s="219">
        <v>6459.3833333333323</v>
      </c>
      <c r="J37" s="219">
        <v>6734.9833333333327</v>
      </c>
      <c r="K37" s="219">
        <v>6787.8166666666666</v>
      </c>
      <c r="L37" s="219">
        <v>6872.7833333333328</v>
      </c>
      <c r="M37" s="220">
        <v>6702.85</v>
      </c>
      <c r="N37" s="220">
        <v>6565.05</v>
      </c>
      <c r="O37" s="220">
        <v>10567125</v>
      </c>
      <c r="P37" s="221">
        <v>-4.9366334184218513E-2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45533</v>
      </c>
      <c r="E38" s="217">
        <v>3176.95</v>
      </c>
      <c r="F38" s="217">
        <v>3155.75</v>
      </c>
      <c r="G38" s="219">
        <v>3123.3</v>
      </c>
      <c r="H38" s="219">
        <v>3069.65</v>
      </c>
      <c r="I38" s="219">
        <v>3037.2000000000003</v>
      </c>
      <c r="J38" s="219">
        <v>3209.4</v>
      </c>
      <c r="K38" s="219">
        <v>3241.85</v>
      </c>
      <c r="L38" s="219">
        <v>3295.5</v>
      </c>
      <c r="M38" s="220">
        <v>3188.2</v>
      </c>
      <c r="N38" s="220">
        <v>3102.1</v>
      </c>
      <c r="O38" s="220">
        <v>2097600</v>
      </c>
      <c r="P38" s="221">
        <v>-3.0370267646650951E-2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45533</v>
      </c>
      <c r="E39" s="217">
        <v>450.7</v>
      </c>
      <c r="F39" s="217">
        <v>453.90000000000003</v>
      </c>
      <c r="G39" s="219">
        <v>443.80000000000007</v>
      </c>
      <c r="H39" s="219">
        <v>436.90000000000003</v>
      </c>
      <c r="I39" s="219">
        <v>426.80000000000007</v>
      </c>
      <c r="J39" s="219">
        <v>460.80000000000007</v>
      </c>
      <c r="K39" s="219">
        <v>470.90000000000009</v>
      </c>
      <c r="L39" s="219">
        <v>477.80000000000007</v>
      </c>
      <c r="M39" s="220">
        <v>464</v>
      </c>
      <c r="N39" s="220">
        <v>447</v>
      </c>
      <c r="O39" s="220">
        <v>7177600</v>
      </c>
      <c r="P39" s="221">
        <v>-1.1676580744657413E-2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45533</v>
      </c>
      <c r="E40" s="217">
        <v>185.93</v>
      </c>
      <c r="F40" s="217">
        <v>186.72666666666669</v>
      </c>
      <c r="G40" s="219">
        <v>184.30333333333337</v>
      </c>
      <c r="H40" s="219">
        <v>182.67666666666668</v>
      </c>
      <c r="I40" s="219">
        <v>180.25333333333336</v>
      </c>
      <c r="J40" s="219">
        <v>188.35333333333338</v>
      </c>
      <c r="K40" s="219">
        <v>190.77666666666667</v>
      </c>
      <c r="L40" s="219">
        <v>192.40333333333339</v>
      </c>
      <c r="M40" s="220">
        <v>189.15</v>
      </c>
      <c r="N40" s="220">
        <v>185.1</v>
      </c>
      <c r="O40" s="220">
        <v>103947200</v>
      </c>
      <c r="P40" s="221">
        <v>-3.6240913811007268E-2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45533</v>
      </c>
      <c r="E41" s="217">
        <v>247.35</v>
      </c>
      <c r="F41" s="217">
        <v>248.18333333333331</v>
      </c>
      <c r="G41" s="219">
        <v>245.86666666666662</v>
      </c>
      <c r="H41" s="219">
        <v>244.3833333333333</v>
      </c>
      <c r="I41" s="219">
        <v>242.06666666666661</v>
      </c>
      <c r="J41" s="219">
        <v>249.66666666666663</v>
      </c>
      <c r="K41" s="219">
        <v>251.98333333333329</v>
      </c>
      <c r="L41" s="219">
        <v>253.46666666666664</v>
      </c>
      <c r="M41" s="220">
        <v>250.5</v>
      </c>
      <c r="N41" s="220">
        <v>246.7</v>
      </c>
      <c r="O41" s="220">
        <v>172560375</v>
      </c>
      <c r="P41" s="221">
        <v>1.0811459118634775E-2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45533</v>
      </c>
      <c r="E42" s="217">
        <v>1589.5</v>
      </c>
      <c r="F42" s="217">
        <v>1592.1833333333334</v>
      </c>
      <c r="G42" s="219">
        <v>1569.3666666666668</v>
      </c>
      <c r="H42" s="219">
        <v>1549.2333333333333</v>
      </c>
      <c r="I42" s="219">
        <v>1526.4166666666667</v>
      </c>
      <c r="J42" s="219">
        <v>1612.3166666666668</v>
      </c>
      <c r="K42" s="219">
        <v>1635.1333333333334</v>
      </c>
      <c r="L42" s="219">
        <v>1655.2666666666669</v>
      </c>
      <c r="M42" s="220">
        <v>1615</v>
      </c>
      <c r="N42" s="220">
        <v>1572.05</v>
      </c>
      <c r="O42" s="220">
        <v>3237000</v>
      </c>
      <c r="P42" s="221">
        <v>-6.0820367751060818E-2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45533</v>
      </c>
      <c r="E43" s="217">
        <v>302.35000000000002</v>
      </c>
      <c r="F43" s="217">
        <v>300.09999999999997</v>
      </c>
      <c r="G43" s="219">
        <v>295.79999999999995</v>
      </c>
      <c r="H43" s="219">
        <v>289.25</v>
      </c>
      <c r="I43" s="219">
        <v>284.95</v>
      </c>
      <c r="J43" s="219">
        <v>306.64999999999992</v>
      </c>
      <c r="K43" s="219">
        <v>310.95</v>
      </c>
      <c r="L43" s="219">
        <v>317.49999999999989</v>
      </c>
      <c r="M43" s="220">
        <v>304.39999999999998</v>
      </c>
      <c r="N43" s="220">
        <v>293.55</v>
      </c>
      <c r="O43" s="220">
        <v>152372400</v>
      </c>
      <c r="P43" s="221">
        <v>-3.0518432552994725E-2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45533</v>
      </c>
      <c r="E44" s="217">
        <v>529.5</v>
      </c>
      <c r="F44" s="217">
        <v>527.54999999999995</v>
      </c>
      <c r="G44" s="219">
        <v>521.49999999999989</v>
      </c>
      <c r="H44" s="219">
        <v>513.49999999999989</v>
      </c>
      <c r="I44" s="219">
        <v>507.44999999999982</v>
      </c>
      <c r="J44" s="219">
        <v>535.54999999999995</v>
      </c>
      <c r="K44" s="219">
        <v>541.60000000000014</v>
      </c>
      <c r="L44" s="219">
        <v>549.6</v>
      </c>
      <c r="M44" s="220">
        <v>533.6</v>
      </c>
      <c r="N44" s="220">
        <v>519.54999999999995</v>
      </c>
      <c r="O44" s="220">
        <v>14732520</v>
      </c>
      <c r="P44" s="221">
        <v>-0.27863236814891418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45533</v>
      </c>
      <c r="E45" s="217">
        <v>1601.6</v>
      </c>
      <c r="F45" s="217">
        <v>1589.8666666666668</v>
      </c>
      <c r="G45" s="219">
        <v>1566.7333333333336</v>
      </c>
      <c r="H45" s="219">
        <v>1531.8666666666668</v>
      </c>
      <c r="I45" s="219">
        <v>1508.7333333333336</v>
      </c>
      <c r="J45" s="219">
        <v>1624.7333333333336</v>
      </c>
      <c r="K45" s="219">
        <v>1647.8666666666668</v>
      </c>
      <c r="L45" s="219">
        <v>1682.7333333333336</v>
      </c>
      <c r="M45" s="220">
        <v>1613</v>
      </c>
      <c r="N45" s="220">
        <v>1555</v>
      </c>
      <c r="O45" s="220">
        <v>8065000</v>
      </c>
      <c r="P45" s="221">
        <v>-3.5633146000239146E-2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45533</v>
      </c>
      <c r="E46" s="217">
        <v>1449.55</v>
      </c>
      <c r="F46" s="217">
        <v>1447.7166666666665</v>
      </c>
      <c r="G46" s="219">
        <v>1441.7833333333328</v>
      </c>
      <c r="H46" s="219">
        <v>1434.0166666666664</v>
      </c>
      <c r="I46" s="219">
        <v>1428.0833333333328</v>
      </c>
      <c r="J46" s="219">
        <v>1455.4833333333329</v>
      </c>
      <c r="K46" s="219">
        <v>1461.4166666666667</v>
      </c>
      <c r="L46" s="219">
        <v>1469.1833333333329</v>
      </c>
      <c r="M46" s="220">
        <v>1453.65</v>
      </c>
      <c r="N46" s="220">
        <v>1439.95</v>
      </c>
      <c r="O46" s="220">
        <v>40863300</v>
      </c>
      <c r="P46" s="221">
        <v>-6.8467044211757311E-2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45533</v>
      </c>
      <c r="E47" s="217">
        <v>313.2</v>
      </c>
      <c r="F47" s="217">
        <v>310.18333333333334</v>
      </c>
      <c r="G47" s="219">
        <v>305.61666666666667</v>
      </c>
      <c r="H47" s="219">
        <v>298.03333333333336</v>
      </c>
      <c r="I47" s="219">
        <v>293.4666666666667</v>
      </c>
      <c r="J47" s="219">
        <v>317.76666666666665</v>
      </c>
      <c r="K47" s="219">
        <v>322.33333333333337</v>
      </c>
      <c r="L47" s="219">
        <v>329.91666666666663</v>
      </c>
      <c r="M47" s="220">
        <v>314.75</v>
      </c>
      <c r="N47" s="220">
        <v>302.60000000000002</v>
      </c>
      <c r="O47" s="220">
        <v>72990750</v>
      </c>
      <c r="P47" s="221">
        <v>-7.5106439595529539E-2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45533</v>
      </c>
      <c r="E48" s="217">
        <v>364.35</v>
      </c>
      <c r="F48" s="217">
        <v>358.34999999999997</v>
      </c>
      <c r="G48" s="219">
        <v>350.04999999999995</v>
      </c>
      <c r="H48" s="219">
        <v>335.75</v>
      </c>
      <c r="I48" s="219">
        <v>327.45</v>
      </c>
      <c r="J48" s="219">
        <v>372.64999999999992</v>
      </c>
      <c r="K48" s="219">
        <v>380.95</v>
      </c>
      <c r="L48" s="219">
        <v>395.24999999999989</v>
      </c>
      <c r="M48" s="220">
        <v>366.65</v>
      </c>
      <c r="N48" s="220">
        <v>344.05</v>
      </c>
      <c r="O48" s="220">
        <v>46342500</v>
      </c>
      <c r="P48" s="221">
        <v>-5.6497175141242938E-2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45533</v>
      </c>
      <c r="E49" s="217">
        <v>34440.800000000003</v>
      </c>
      <c r="F49" s="217">
        <v>34261.133333333331</v>
      </c>
      <c r="G49" s="219">
        <v>33904.666666666664</v>
      </c>
      <c r="H49" s="219">
        <v>33368.533333333333</v>
      </c>
      <c r="I49" s="219">
        <v>33012.066666666666</v>
      </c>
      <c r="J49" s="219">
        <v>34797.266666666663</v>
      </c>
      <c r="K49" s="219">
        <v>35153.733333333337</v>
      </c>
      <c r="L49" s="219">
        <v>35689.866666666661</v>
      </c>
      <c r="M49" s="220">
        <v>34617.599999999999</v>
      </c>
      <c r="N49" s="220">
        <v>33725</v>
      </c>
      <c r="O49" s="220">
        <v>297650</v>
      </c>
      <c r="P49" s="221">
        <v>-5.8293126631337497E-2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45533</v>
      </c>
      <c r="E50" s="217">
        <v>328.65</v>
      </c>
      <c r="F50" s="217">
        <v>323.38333333333338</v>
      </c>
      <c r="G50" s="219">
        <v>316.96666666666675</v>
      </c>
      <c r="H50" s="219">
        <v>305.28333333333336</v>
      </c>
      <c r="I50" s="219">
        <v>298.86666666666673</v>
      </c>
      <c r="J50" s="219">
        <v>335.06666666666678</v>
      </c>
      <c r="K50" s="219">
        <v>341.48333333333341</v>
      </c>
      <c r="L50" s="219">
        <v>353.1666666666668</v>
      </c>
      <c r="M50" s="220">
        <v>329.8</v>
      </c>
      <c r="N50" s="220">
        <v>311.7</v>
      </c>
      <c r="O50" s="220">
        <v>72343800</v>
      </c>
      <c r="P50" s="221">
        <v>1.1068903926945234E-2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45533</v>
      </c>
      <c r="E51" s="217">
        <v>5803.45</v>
      </c>
      <c r="F51" s="217">
        <v>5799.833333333333</v>
      </c>
      <c r="G51" s="219">
        <v>5767.0666666666657</v>
      </c>
      <c r="H51" s="219">
        <v>5730.6833333333325</v>
      </c>
      <c r="I51" s="219">
        <v>5697.9166666666652</v>
      </c>
      <c r="J51" s="219">
        <v>5836.2166666666662</v>
      </c>
      <c r="K51" s="219">
        <v>5868.9833333333345</v>
      </c>
      <c r="L51" s="219">
        <v>5905.3666666666668</v>
      </c>
      <c r="M51" s="220">
        <v>5832.6</v>
      </c>
      <c r="N51" s="220">
        <v>5763.45</v>
      </c>
      <c r="O51" s="220">
        <v>2459200</v>
      </c>
      <c r="P51" s="221">
        <v>-8.3823858132776985E-2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45533</v>
      </c>
      <c r="E52" s="217">
        <v>711.35</v>
      </c>
      <c r="F52" s="217">
        <v>714.19999999999993</v>
      </c>
      <c r="G52" s="219">
        <v>704.39999999999986</v>
      </c>
      <c r="H52" s="219">
        <v>697.44999999999993</v>
      </c>
      <c r="I52" s="219">
        <v>687.64999999999986</v>
      </c>
      <c r="J52" s="219">
        <v>721.14999999999986</v>
      </c>
      <c r="K52" s="219">
        <v>730.94999999999982</v>
      </c>
      <c r="L52" s="219">
        <v>737.89999999999986</v>
      </c>
      <c r="M52" s="220">
        <v>724</v>
      </c>
      <c r="N52" s="220">
        <v>707.25</v>
      </c>
      <c r="O52" s="220">
        <v>10366000</v>
      </c>
      <c r="P52" s="221">
        <v>-2.8308961379827521E-2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45533</v>
      </c>
      <c r="E53" s="217">
        <v>112.71</v>
      </c>
      <c r="F53" s="217">
        <v>112.38666666666667</v>
      </c>
      <c r="G53" s="219">
        <v>110.12333333333333</v>
      </c>
      <c r="H53" s="219">
        <v>107.53666666666666</v>
      </c>
      <c r="I53" s="219">
        <v>105.27333333333333</v>
      </c>
      <c r="J53" s="219">
        <v>114.97333333333334</v>
      </c>
      <c r="K53" s="219">
        <v>117.23666666666669</v>
      </c>
      <c r="L53" s="219">
        <v>119.82333333333335</v>
      </c>
      <c r="M53" s="220">
        <v>114.65</v>
      </c>
      <c r="N53" s="220">
        <v>109.8</v>
      </c>
      <c r="O53" s="220">
        <v>277080750</v>
      </c>
      <c r="P53" s="221">
        <v>-4.1940904635205153E-2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45533</v>
      </c>
      <c r="E54" s="217">
        <v>833.45</v>
      </c>
      <c r="F54" s="217">
        <v>829.98333333333323</v>
      </c>
      <c r="G54" s="219">
        <v>821.96666666666647</v>
      </c>
      <c r="H54" s="219">
        <v>810.48333333333323</v>
      </c>
      <c r="I54" s="219">
        <v>802.46666666666647</v>
      </c>
      <c r="J54" s="219">
        <v>841.46666666666647</v>
      </c>
      <c r="K54" s="219">
        <v>849.48333333333312</v>
      </c>
      <c r="L54" s="219">
        <v>860.96666666666647</v>
      </c>
      <c r="M54" s="220">
        <v>838</v>
      </c>
      <c r="N54" s="220">
        <v>818.5</v>
      </c>
      <c r="O54" s="220">
        <v>5656950</v>
      </c>
      <c r="P54" s="221">
        <v>-0.15435067774376912</v>
      </c>
    </row>
    <row r="55" spans="1:16" ht="12.75" customHeight="1">
      <c r="A55" s="213">
        <v>45</v>
      </c>
      <c r="B55" s="225" t="s">
        <v>840</v>
      </c>
      <c r="C55" s="217" t="s">
        <v>89</v>
      </c>
      <c r="D55" s="218">
        <v>45533</v>
      </c>
      <c r="E55" s="217">
        <v>488.25</v>
      </c>
      <c r="F55" s="217">
        <v>488.4666666666667</v>
      </c>
      <c r="G55" s="219">
        <v>481.93333333333339</v>
      </c>
      <c r="H55" s="219">
        <v>475.61666666666667</v>
      </c>
      <c r="I55" s="219">
        <v>469.08333333333337</v>
      </c>
      <c r="J55" s="219">
        <v>494.78333333333342</v>
      </c>
      <c r="K55" s="219">
        <v>501.31666666666672</v>
      </c>
      <c r="L55" s="219">
        <v>507.63333333333344</v>
      </c>
      <c r="M55" s="220">
        <v>495</v>
      </c>
      <c r="N55" s="220">
        <v>482.15</v>
      </c>
      <c r="O55" s="220">
        <v>9496200</v>
      </c>
      <c r="P55" s="221">
        <v>-7.3485600794438929E-3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45533</v>
      </c>
      <c r="E56" s="217">
        <v>1369.55</v>
      </c>
      <c r="F56" s="217">
        <v>1374.8500000000001</v>
      </c>
      <c r="G56" s="219">
        <v>1342.7000000000003</v>
      </c>
      <c r="H56" s="219">
        <v>1315.8500000000001</v>
      </c>
      <c r="I56" s="219">
        <v>1283.7000000000003</v>
      </c>
      <c r="J56" s="219">
        <v>1401.7000000000003</v>
      </c>
      <c r="K56" s="219">
        <v>1433.8500000000004</v>
      </c>
      <c r="L56" s="219">
        <v>1460.7000000000003</v>
      </c>
      <c r="M56" s="220">
        <v>1407</v>
      </c>
      <c r="N56" s="220">
        <v>1348</v>
      </c>
      <c r="O56" s="220">
        <v>8003125</v>
      </c>
      <c r="P56" s="221">
        <v>-4.4973150357995227E-2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45533</v>
      </c>
      <c r="E57" s="217">
        <v>1497.7</v>
      </c>
      <c r="F57" s="217">
        <v>1497.3999999999999</v>
      </c>
      <c r="G57" s="219">
        <v>1488.7999999999997</v>
      </c>
      <c r="H57" s="219">
        <v>1479.8999999999999</v>
      </c>
      <c r="I57" s="219">
        <v>1471.2999999999997</v>
      </c>
      <c r="J57" s="219">
        <v>1506.2999999999997</v>
      </c>
      <c r="K57" s="219">
        <v>1514.8999999999996</v>
      </c>
      <c r="L57" s="219">
        <v>1523.7999999999997</v>
      </c>
      <c r="M57" s="220">
        <v>1506</v>
      </c>
      <c r="N57" s="220">
        <v>1488.5</v>
      </c>
      <c r="O57" s="220">
        <v>10322650</v>
      </c>
      <c r="P57" s="221">
        <v>-5.2163533273649657E-2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45533</v>
      </c>
      <c r="E58" s="217">
        <v>493.7</v>
      </c>
      <c r="F58" s="217">
        <v>492.43333333333334</v>
      </c>
      <c r="G58" s="219">
        <v>483.2166666666667</v>
      </c>
      <c r="H58" s="219">
        <v>472.73333333333335</v>
      </c>
      <c r="I58" s="219">
        <v>463.51666666666671</v>
      </c>
      <c r="J58" s="219">
        <v>502.91666666666669</v>
      </c>
      <c r="K58" s="219">
        <v>512.13333333333321</v>
      </c>
      <c r="L58" s="219">
        <v>522.61666666666667</v>
      </c>
      <c r="M58" s="220">
        <v>501.65</v>
      </c>
      <c r="N58" s="220">
        <v>481.95</v>
      </c>
      <c r="O58" s="220">
        <v>52829700</v>
      </c>
      <c r="P58" s="221">
        <v>9.5509450620008835E-3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45533</v>
      </c>
      <c r="E59" s="217">
        <v>6316.95</v>
      </c>
      <c r="F59" s="217">
        <v>6289.5999999999995</v>
      </c>
      <c r="G59" s="219">
        <v>6227.4999999999991</v>
      </c>
      <c r="H59" s="219">
        <v>6138.0499999999993</v>
      </c>
      <c r="I59" s="219">
        <v>6075.9499999999989</v>
      </c>
      <c r="J59" s="219">
        <v>6379.0499999999993</v>
      </c>
      <c r="K59" s="219">
        <v>6441.15</v>
      </c>
      <c r="L59" s="219">
        <v>6530.5999999999995</v>
      </c>
      <c r="M59" s="220">
        <v>6351.7</v>
      </c>
      <c r="N59" s="220">
        <v>6200.15</v>
      </c>
      <c r="O59" s="220">
        <v>1982550</v>
      </c>
      <c r="P59" s="221">
        <v>-0.18689633958781912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45533</v>
      </c>
      <c r="E60" s="217">
        <v>3171.1</v>
      </c>
      <c r="F60" s="217">
        <v>3161.0333333333333</v>
      </c>
      <c r="G60" s="219">
        <v>3142.0666666666666</v>
      </c>
      <c r="H60" s="219">
        <v>3113.0333333333333</v>
      </c>
      <c r="I60" s="219">
        <v>3094.0666666666666</v>
      </c>
      <c r="J60" s="219">
        <v>3190.0666666666666</v>
      </c>
      <c r="K60" s="219">
        <v>3209.0333333333328</v>
      </c>
      <c r="L60" s="219">
        <v>3238.0666666666666</v>
      </c>
      <c r="M60" s="220">
        <v>3180</v>
      </c>
      <c r="N60" s="220">
        <v>3132</v>
      </c>
      <c r="O60" s="220">
        <v>3385900</v>
      </c>
      <c r="P60" s="221">
        <v>-8.8218661639962295E-2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45533</v>
      </c>
      <c r="E61" s="217">
        <v>1020.2</v>
      </c>
      <c r="F61" s="217">
        <v>1020.85</v>
      </c>
      <c r="G61" s="219">
        <v>1011.4000000000001</v>
      </c>
      <c r="H61" s="219">
        <v>1002.6</v>
      </c>
      <c r="I61" s="219">
        <v>993.15000000000009</v>
      </c>
      <c r="J61" s="219">
        <v>1029.6500000000001</v>
      </c>
      <c r="K61" s="219">
        <v>1039.1000000000001</v>
      </c>
      <c r="L61" s="219">
        <v>1047.9000000000001</v>
      </c>
      <c r="M61" s="220">
        <v>1030.3</v>
      </c>
      <c r="N61" s="220">
        <v>1012.05</v>
      </c>
      <c r="O61" s="220">
        <v>20316000</v>
      </c>
      <c r="P61" s="221">
        <v>1.4683847767455798E-2</v>
      </c>
    </row>
    <row r="62" spans="1:16" ht="12.75" customHeight="1">
      <c r="A62" s="213">
        <v>52</v>
      </c>
      <c r="B62" s="225" t="s">
        <v>840</v>
      </c>
      <c r="C62" s="222" t="s">
        <v>96</v>
      </c>
      <c r="D62" s="218">
        <v>45533</v>
      </c>
      <c r="E62" s="217">
        <v>1594.95</v>
      </c>
      <c r="F62" s="217">
        <v>1582.5833333333333</v>
      </c>
      <c r="G62" s="219">
        <v>1565.1666666666665</v>
      </c>
      <c r="H62" s="219">
        <v>1535.3833333333332</v>
      </c>
      <c r="I62" s="219">
        <v>1517.9666666666665</v>
      </c>
      <c r="J62" s="219">
        <v>1612.3666666666666</v>
      </c>
      <c r="K62" s="219">
        <v>1629.7833333333331</v>
      </c>
      <c r="L62" s="219">
        <v>1659.5666666666666</v>
      </c>
      <c r="M62" s="220">
        <v>1600</v>
      </c>
      <c r="N62" s="220">
        <v>1552.8</v>
      </c>
      <c r="O62" s="220">
        <v>3508400</v>
      </c>
      <c r="P62" s="221">
        <v>-0.13853557923685114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45533</v>
      </c>
      <c r="E63" s="217">
        <v>448.4</v>
      </c>
      <c r="F63" s="217">
        <v>446.31666666666666</v>
      </c>
      <c r="G63" s="219">
        <v>439.88333333333333</v>
      </c>
      <c r="H63" s="219">
        <v>431.36666666666667</v>
      </c>
      <c r="I63" s="219">
        <v>424.93333333333334</v>
      </c>
      <c r="J63" s="219">
        <v>454.83333333333331</v>
      </c>
      <c r="K63" s="219">
        <v>461.26666666666659</v>
      </c>
      <c r="L63" s="219">
        <v>469.7833333333333</v>
      </c>
      <c r="M63" s="220">
        <v>452.75</v>
      </c>
      <c r="N63" s="220">
        <v>437.8</v>
      </c>
      <c r="O63" s="220">
        <v>22764600</v>
      </c>
      <c r="P63" s="221">
        <v>-7.8542805100182148E-2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45533</v>
      </c>
      <c r="E64" s="217">
        <v>158.93</v>
      </c>
      <c r="F64" s="217">
        <v>158.78</v>
      </c>
      <c r="G64" s="219">
        <v>157.78</v>
      </c>
      <c r="H64" s="219">
        <v>156.63</v>
      </c>
      <c r="I64" s="219">
        <v>155.63</v>
      </c>
      <c r="J64" s="219">
        <v>159.93</v>
      </c>
      <c r="K64" s="219">
        <v>160.93</v>
      </c>
      <c r="L64" s="219">
        <v>162.08000000000001</v>
      </c>
      <c r="M64" s="220">
        <v>159.78</v>
      </c>
      <c r="N64" s="220">
        <v>157.63</v>
      </c>
      <c r="O64" s="220">
        <v>27480000</v>
      </c>
      <c r="P64" s="221">
        <v>-2.3280611338190864E-2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45533</v>
      </c>
      <c r="E65" s="217">
        <v>3638.6</v>
      </c>
      <c r="F65" s="217">
        <v>3581.8833333333337</v>
      </c>
      <c r="G65" s="219">
        <v>3485.7666666666673</v>
      </c>
      <c r="H65" s="219">
        <v>3332.9333333333338</v>
      </c>
      <c r="I65" s="219">
        <v>3236.8166666666675</v>
      </c>
      <c r="J65" s="219">
        <v>3734.7166666666672</v>
      </c>
      <c r="K65" s="219">
        <v>3830.833333333333</v>
      </c>
      <c r="L65" s="219">
        <v>3983.666666666667</v>
      </c>
      <c r="M65" s="220">
        <v>3678</v>
      </c>
      <c r="N65" s="220">
        <v>3429.05</v>
      </c>
      <c r="O65" s="220">
        <v>5346000</v>
      </c>
      <c r="P65" s="221">
        <v>-1.0650821234374124E-3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45533</v>
      </c>
      <c r="E66" s="217">
        <v>634.9</v>
      </c>
      <c r="F66" s="217">
        <v>633.83333333333337</v>
      </c>
      <c r="G66" s="219">
        <v>628.76666666666677</v>
      </c>
      <c r="H66" s="219">
        <v>622.63333333333344</v>
      </c>
      <c r="I66" s="219">
        <v>617.56666666666683</v>
      </c>
      <c r="J66" s="219">
        <v>639.9666666666667</v>
      </c>
      <c r="K66" s="219">
        <v>645.0333333333333</v>
      </c>
      <c r="L66" s="219">
        <v>651.16666666666663</v>
      </c>
      <c r="M66" s="220">
        <v>638.9</v>
      </c>
      <c r="N66" s="220">
        <v>627.70000000000005</v>
      </c>
      <c r="O66" s="220">
        <v>14908750</v>
      </c>
      <c r="P66" s="221">
        <v>-9.438116932422172E-2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45533</v>
      </c>
      <c r="E67" s="217">
        <v>1780.4</v>
      </c>
      <c r="F67" s="217">
        <v>1778.4166666666667</v>
      </c>
      <c r="G67" s="219">
        <v>1764.9833333333336</v>
      </c>
      <c r="H67" s="219">
        <v>1749.5666666666668</v>
      </c>
      <c r="I67" s="219">
        <v>1736.1333333333337</v>
      </c>
      <c r="J67" s="219">
        <v>1793.8333333333335</v>
      </c>
      <c r="K67" s="219">
        <v>1807.2666666666664</v>
      </c>
      <c r="L67" s="219">
        <v>1822.6833333333334</v>
      </c>
      <c r="M67" s="220">
        <v>1791.85</v>
      </c>
      <c r="N67" s="220">
        <v>1763</v>
      </c>
      <c r="O67" s="220">
        <v>4218225</v>
      </c>
      <c r="P67" s="221">
        <v>-3.3763779527559053E-2</v>
      </c>
    </row>
    <row r="68" spans="1:16" ht="12.75" customHeight="1">
      <c r="A68" s="213">
        <v>58</v>
      </c>
      <c r="B68" s="225" t="s">
        <v>840</v>
      </c>
      <c r="C68" s="222" t="s">
        <v>102</v>
      </c>
      <c r="D68" s="218">
        <v>45533</v>
      </c>
      <c r="E68" s="217">
        <v>2939.2</v>
      </c>
      <c r="F68" s="217">
        <v>2919.9166666666665</v>
      </c>
      <c r="G68" s="219">
        <v>2896.083333333333</v>
      </c>
      <c r="H68" s="219">
        <v>2852.9666666666667</v>
      </c>
      <c r="I68" s="219">
        <v>2829.1333333333332</v>
      </c>
      <c r="J68" s="219">
        <v>2963.0333333333328</v>
      </c>
      <c r="K68" s="219">
        <v>2986.8666666666659</v>
      </c>
      <c r="L68" s="219">
        <v>3029.9833333333327</v>
      </c>
      <c r="M68" s="220">
        <v>2943.75</v>
      </c>
      <c r="N68" s="220">
        <v>2876.8</v>
      </c>
      <c r="O68" s="220">
        <v>1758900</v>
      </c>
      <c r="P68" s="221">
        <v>-0.29369955427056982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45533</v>
      </c>
      <c r="E69" s="217">
        <v>4549.8999999999996</v>
      </c>
      <c r="F69" s="217">
        <v>4535.416666666667</v>
      </c>
      <c r="G69" s="219">
        <v>4492.9833333333336</v>
      </c>
      <c r="H69" s="219">
        <v>4436.0666666666666</v>
      </c>
      <c r="I69" s="219">
        <v>4393.6333333333332</v>
      </c>
      <c r="J69" s="219">
        <v>4592.3333333333339</v>
      </c>
      <c r="K69" s="219">
        <v>4634.7666666666664</v>
      </c>
      <c r="L69" s="219">
        <v>4691.6833333333343</v>
      </c>
      <c r="M69" s="220">
        <v>4577.8500000000004</v>
      </c>
      <c r="N69" s="220">
        <v>4478.5</v>
      </c>
      <c r="O69" s="220">
        <v>2347400</v>
      </c>
      <c r="P69" s="221">
        <v>-8.3548059654876244E-2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45533</v>
      </c>
      <c r="E70" s="217">
        <v>10988.85</v>
      </c>
      <c r="F70" s="217">
        <v>10952.733333333332</v>
      </c>
      <c r="G70" s="219">
        <v>10856.116666666663</v>
      </c>
      <c r="H70" s="219">
        <v>10723.383333333331</v>
      </c>
      <c r="I70" s="219">
        <v>10626.766666666663</v>
      </c>
      <c r="J70" s="219">
        <v>11085.466666666664</v>
      </c>
      <c r="K70" s="219">
        <v>11182.083333333332</v>
      </c>
      <c r="L70" s="219">
        <v>11314.816666666664</v>
      </c>
      <c r="M70" s="220">
        <v>11049.35</v>
      </c>
      <c r="N70" s="220">
        <v>10820</v>
      </c>
      <c r="O70" s="220">
        <v>1890800</v>
      </c>
      <c r="P70" s="221">
        <v>-6.9396594152967811E-2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45533</v>
      </c>
      <c r="E71" s="217">
        <v>812.25</v>
      </c>
      <c r="F71" s="217">
        <v>812.65</v>
      </c>
      <c r="G71" s="219">
        <v>802.09999999999991</v>
      </c>
      <c r="H71" s="219">
        <v>791.94999999999993</v>
      </c>
      <c r="I71" s="219">
        <v>781.39999999999986</v>
      </c>
      <c r="J71" s="219">
        <v>822.8</v>
      </c>
      <c r="K71" s="219">
        <v>833.34999999999991</v>
      </c>
      <c r="L71" s="219">
        <v>843.5</v>
      </c>
      <c r="M71" s="220">
        <v>823.2</v>
      </c>
      <c r="N71" s="220">
        <v>802.5</v>
      </c>
      <c r="O71" s="220">
        <v>44104500</v>
      </c>
      <c r="P71" s="221">
        <v>1.4710069279681123E-2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45533</v>
      </c>
      <c r="E72" s="217">
        <v>6858.85</v>
      </c>
      <c r="F72" s="217">
        <v>6835.1333333333341</v>
      </c>
      <c r="G72" s="219">
        <v>6795.4166666666679</v>
      </c>
      <c r="H72" s="219">
        <v>6731.9833333333336</v>
      </c>
      <c r="I72" s="219">
        <v>6692.2666666666673</v>
      </c>
      <c r="J72" s="219">
        <v>6898.5666666666684</v>
      </c>
      <c r="K72" s="219">
        <v>6938.2833333333338</v>
      </c>
      <c r="L72" s="219">
        <v>7001.716666666669</v>
      </c>
      <c r="M72" s="220">
        <v>6874.85</v>
      </c>
      <c r="N72" s="220">
        <v>6771.7</v>
      </c>
      <c r="O72" s="220">
        <v>2807250</v>
      </c>
      <c r="P72" s="221">
        <v>-9.843436370935367E-2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45533</v>
      </c>
      <c r="E73" s="217">
        <v>4855.1499999999996</v>
      </c>
      <c r="F73" s="217">
        <v>4854.333333333333</v>
      </c>
      <c r="G73" s="219">
        <v>4831.4166666666661</v>
      </c>
      <c r="H73" s="219">
        <v>4807.6833333333334</v>
      </c>
      <c r="I73" s="219">
        <v>4784.7666666666664</v>
      </c>
      <c r="J73" s="219">
        <v>4878.0666666666657</v>
      </c>
      <c r="K73" s="219">
        <v>4900.9833333333318</v>
      </c>
      <c r="L73" s="219">
        <v>4924.7166666666653</v>
      </c>
      <c r="M73" s="220">
        <v>4877.25</v>
      </c>
      <c r="N73" s="220">
        <v>4830.6000000000004</v>
      </c>
      <c r="O73" s="220">
        <v>3274075</v>
      </c>
      <c r="P73" s="221">
        <v>-9.9142912172573192E-2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45533</v>
      </c>
      <c r="E74" s="217">
        <v>4085.45</v>
      </c>
      <c r="F74" s="217">
        <v>4111.0333333333338</v>
      </c>
      <c r="G74" s="219">
        <v>4046.5666666666675</v>
      </c>
      <c r="H74" s="219">
        <v>4007.6833333333338</v>
      </c>
      <c r="I74" s="219">
        <v>3943.2166666666676</v>
      </c>
      <c r="J74" s="219">
        <v>4149.9166666666679</v>
      </c>
      <c r="K74" s="219">
        <v>4214.3833333333332</v>
      </c>
      <c r="L74" s="219">
        <v>4253.2666666666673</v>
      </c>
      <c r="M74" s="220">
        <v>4175.5</v>
      </c>
      <c r="N74" s="220">
        <v>4072.15</v>
      </c>
      <c r="O74" s="220">
        <v>1542750</v>
      </c>
      <c r="P74" s="221">
        <v>-3.0585795749092794E-2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45533</v>
      </c>
      <c r="E75" s="217">
        <v>543.95000000000005</v>
      </c>
      <c r="F75" s="217">
        <v>542.66666666666663</v>
      </c>
      <c r="G75" s="219">
        <v>537.5333333333333</v>
      </c>
      <c r="H75" s="219">
        <v>531.11666666666667</v>
      </c>
      <c r="I75" s="219">
        <v>525.98333333333335</v>
      </c>
      <c r="J75" s="219">
        <v>549.08333333333326</v>
      </c>
      <c r="K75" s="219">
        <v>554.2166666666667</v>
      </c>
      <c r="L75" s="219">
        <v>560.63333333333321</v>
      </c>
      <c r="M75" s="220">
        <v>547.79999999999995</v>
      </c>
      <c r="N75" s="220">
        <v>536.25</v>
      </c>
      <c r="O75" s="220">
        <v>24523200</v>
      </c>
      <c r="P75" s="221">
        <v>-9.876298207316267E-2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45533</v>
      </c>
      <c r="E76" s="217">
        <v>204.87</v>
      </c>
      <c r="F76" s="217">
        <v>202.89999999999998</v>
      </c>
      <c r="G76" s="219">
        <v>200.50999999999996</v>
      </c>
      <c r="H76" s="219">
        <v>196.14999999999998</v>
      </c>
      <c r="I76" s="219">
        <v>193.75999999999996</v>
      </c>
      <c r="J76" s="219">
        <v>207.25999999999996</v>
      </c>
      <c r="K76" s="219">
        <v>209.64999999999995</v>
      </c>
      <c r="L76" s="219">
        <v>214.00999999999996</v>
      </c>
      <c r="M76" s="220">
        <v>205.29</v>
      </c>
      <c r="N76" s="220">
        <v>198.54</v>
      </c>
      <c r="O76" s="220">
        <v>94505000</v>
      </c>
      <c r="P76" s="221">
        <v>-7.0015744932099985E-2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45533</v>
      </c>
      <c r="E77" s="217">
        <v>230.21</v>
      </c>
      <c r="F77" s="217">
        <v>227.27666666666667</v>
      </c>
      <c r="G77" s="219">
        <v>223.45333333333335</v>
      </c>
      <c r="H77" s="219">
        <v>216.69666666666669</v>
      </c>
      <c r="I77" s="219">
        <v>212.87333333333336</v>
      </c>
      <c r="J77" s="219">
        <v>234.03333333333333</v>
      </c>
      <c r="K77" s="219">
        <v>237.85666666666665</v>
      </c>
      <c r="L77" s="219">
        <v>244.61333333333332</v>
      </c>
      <c r="M77" s="220">
        <v>231.1</v>
      </c>
      <c r="N77" s="220">
        <v>220.52</v>
      </c>
      <c r="O77" s="220">
        <v>115852725</v>
      </c>
      <c r="P77" s="221">
        <v>-4.2319037894259136E-2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45533</v>
      </c>
      <c r="E78" s="217">
        <v>1434.4</v>
      </c>
      <c r="F78" s="217">
        <v>1429.0833333333333</v>
      </c>
      <c r="G78" s="219">
        <v>1416.3166666666666</v>
      </c>
      <c r="H78" s="219">
        <v>1398.2333333333333</v>
      </c>
      <c r="I78" s="219">
        <v>1385.4666666666667</v>
      </c>
      <c r="J78" s="219">
        <v>1447.1666666666665</v>
      </c>
      <c r="K78" s="219">
        <v>1459.9333333333334</v>
      </c>
      <c r="L78" s="219">
        <v>1478.0166666666664</v>
      </c>
      <c r="M78" s="220">
        <v>1441.85</v>
      </c>
      <c r="N78" s="220">
        <v>1411</v>
      </c>
      <c r="O78" s="220">
        <v>4628400</v>
      </c>
      <c r="P78" s="221">
        <v>-0.10122483457693932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45533</v>
      </c>
      <c r="E79" s="217">
        <v>94.65</v>
      </c>
      <c r="F79" s="217">
        <v>94.75</v>
      </c>
      <c r="G79" s="219">
        <v>93.85</v>
      </c>
      <c r="H79" s="219">
        <v>93.05</v>
      </c>
      <c r="I79" s="219">
        <v>92.149999999999991</v>
      </c>
      <c r="J79" s="219">
        <v>95.55</v>
      </c>
      <c r="K79" s="219">
        <v>96.45</v>
      </c>
      <c r="L79" s="219">
        <v>97.25</v>
      </c>
      <c r="M79" s="220">
        <v>95.65</v>
      </c>
      <c r="N79" s="220">
        <v>93.95</v>
      </c>
      <c r="O79" s="220">
        <v>186232500</v>
      </c>
      <c r="P79" s="221">
        <v>-3.8620128927347695E-2</v>
      </c>
    </row>
    <row r="80" spans="1:16" ht="12.75" customHeight="1">
      <c r="A80" s="213">
        <v>70</v>
      </c>
      <c r="B80" s="225" t="s">
        <v>840</v>
      </c>
      <c r="C80" s="223" t="s">
        <v>116</v>
      </c>
      <c r="D80" s="218">
        <v>45533</v>
      </c>
      <c r="E80" s="217">
        <v>675.5</v>
      </c>
      <c r="F80" s="217">
        <v>672.2833333333333</v>
      </c>
      <c r="G80" s="219">
        <v>663.81666666666661</v>
      </c>
      <c r="H80" s="219">
        <v>652.13333333333333</v>
      </c>
      <c r="I80" s="219">
        <v>643.66666666666663</v>
      </c>
      <c r="J80" s="219">
        <v>683.96666666666658</v>
      </c>
      <c r="K80" s="219">
        <v>692.43333333333328</v>
      </c>
      <c r="L80" s="219">
        <v>704.11666666666656</v>
      </c>
      <c r="M80" s="220">
        <v>680.75</v>
      </c>
      <c r="N80" s="220">
        <v>660.6</v>
      </c>
      <c r="O80" s="220">
        <v>6147700</v>
      </c>
      <c r="P80" s="221">
        <v>-6.1147508437562038E-2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45533</v>
      </c>
      <c r="E81" s="217">
        <v>1478.85</v>
      </c>
      <c r="F81" s="217">
        <v>1465.6499999999999</v>
      </c>
      <c r="G81" s="219">
        <v>1449.5499999999997</v>
      </c>
      <c r="H81" s="219">
        <v>1420.2499999999998</v>
      </c>
      <c r="I81" s="219">
        <v>1404.1499999999996</v>
      </c>
      <c r="J81" s="219">
        <v>1494.9499999999998</v>
      </c>
      <c r="K81" s="219">
        <v>1511.0499999999997</v>
      </c>
      <c r="L81" s="219">
        <v>1540.35</v>
      </c>
      <c r="M81" s="220">
        <v>1481.75</v>
      </c>
      <c r="N81" s="220">
        <v>1436.35</v>
      </c>
      <c r="O81" s="220">
        <v>6665500</v>
      </c>
      <c r="P81" s="221">
        <v>-8.2582065928015966E-2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45533</v>
      </c>
      <c r="E82" s="217">
        <v>3121.3</v>
      </c>
      <c r="F82" s="217">
        <v>3108.8333333333335</v>
      </c>
      <c r="G82" s="219">
        <v>3067.8166666666671</v>
      </c>
      <c r="H82" s="219">
        <v>3014.3333333333335</v>
      </c>
      <c r="I82" s="219">
        <v>2973.3166666666671</v>
      </c>
      <c r="J82" s="219">
        <v>3162.3166666666671</v>
      </c>
      <c r="K82" s="219">
        <v>3203.3333333333335</v>
      </c>
      <c r="L82" s="219">
        <v>3256.8166666666671</v>
      </c>
      <c r="M82" s="220">
        <v>3149.85</v>
      </c>
      <c r="N82" s="220">
        <v>3055.35</v>
      </c>
      <c r="O82" s="220">
        <v>3680550</v>
      </c>
      <c r="P82" s="221">
        <v>-5.3466034023839835E-2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45533</v>
      </c>
      <c r="E83" s="217">
        <v>552.15</v>
      </c>
      <c r="F83" s="217">
        <v>545.38333333333333</v>
      </c>
      <c r="G83" s="219">
        <v>537.26666666666665</v>
      </c>
      <c r="H83" s="219">
        <v>522.38333333333333</v>
      </c>
      <c r="I83" s="219">
        <v>514.26666666666665</v>
      </c>
      <c r="J83" s="219">
        <v>560.26666666666665</v>
      </c>
      <c r="K83" s="219">
        <v>568.38333333333321</v>
      </c>
      <c r="L83" s="219">
        <v>583.26666666666665</v>
      </c>
      <c r="M83" s="220">
        <v>553.5</v>
      </c>
      <c r="N83" s="220">
        <v>530.5</v>
      </c>
      <c r="O83" s="220">
        <v>9768000</v>
      </c>
      <c r="P83" s="221">
        <v>-8.778483376914456E-2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45533</v>
      </c>
      <c r="E84" s="217">
        <v>2803.3</v>
      </c>
      <c r="F84" s="217">
        <v>2809.1166666666668</v>
      </c>
      <c r="G84" s="219">
        <v>2776.3333333333335</v>
      </c>
      <c r="H84" s="219">
        <v>2749.3666666666668</v>
      </c>
      <c r="I84" s="219">
        <v>2716.5833333333335</v>
      </c>
      <c r="J84" s="219">
        <v>2836.0833333333335</v>
      </c>
      <c r="K84" s="219">
        <v>2868.8666666666663</v>
      </c>
      <c r="L84" s="219">
        <v>2895.8333333333335</v>
      </c>
      <c r="M84" s="220">
        <v>2841.9</v>
      </c>
      <c r="N84" s="220">
        <v>2782.15</v>
      </c>
      <c r="O84" s="220">
        <v>6423250</v>
      </c>
      <c r="P84" s="221">
        <v>-0.35656507475395055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45533</v>
      </c>
      <c r="E85" s="217">
        <v>641.65</v>
      </c>
      <c r="F85" s="217">
        <v>639.93333333333328</v>
      </c>
      <c r="G85" s="219">
        <v>633.06666666666661</v>
      </c>
      <c r="H85" s="219">
        <v>624.48333333333335</v>
      </c>
      <c r="I85" s="219">
        <v>617.61666666666667</v>
      </c>
      <c r="J85" s="219">
        <v>648.51666666666654</v>
      </c>
      <c r="K85" s="219">
        <v>655.3833333333331</v>
      </c>
      <c r="L85" s="219">
        <v>663.96666666666647</v>
      </c>
      <c r="M85" s="220">
        <v>646.79999999999995</v>
      </c>
      <c r="N85" s="220">
        <v>631.35</v>
      </c>
      <c r="O85" s="220">
        <v>7255000</v>
      </c>
      <c r="P85" s="221">
        <v>-0.22592691384369165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45533</v>
      </c>
      <c r="E86" s="217">
        <v>4846</v>
      </c>
      <c r="F86" s="217">
        <v>4833.083333333333</v>
      </c>
      <c r="G86" s="219">
        <v>4762.9166666666661</v>
      </c>
      <c r="H86" s="219">
        <v>4679.833333333333</v>
      </c>
      <c r="I86" s="219">
        <v>4609.6666666666661</v>
      </c>
      <c r="J86" s="219">
        <v>4916.1666666666661</v>
      </c>
      <c r="K86" s="219">
        <v>4986.3333333333321</v>
      </c>
      <c r="L86" s="219">
        <v>5069.4166666666661</v>
      </c>
      <c r="M86" s="220">
        <v>4903.25</v>
      </c>
      <c r="N86" s="220">
        <v>4750</v>
      </c>
      <c r="O86" s="220">
        <v>11684100</v>
      </c>
      <c r="P86" s="221">
        <v>-5.8409689819403816E-2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45533</v>
      </c>
      <c r="E87" s="217">
        <v>1838.2</v>
      </c>
      <c r="F87" s="217">
        <v>1824.6333333333332</v>
      </c>
      <c r="G87" s="219">
        <v>1799.2666666666664</v>
      </c>
      <c r="H87" s="219">
        <v>1760.3333333333333</v>
      </c>
      <c r="I87" s="219">
        <v>1734.9666666666665</v>
      </c>
      <c r="J87" s="219">
        <v>1863.5666666666664</v>
      </c>
      <c r="K87" s="219">
        <v>1888.9333333333332</v>
      </c>
      <c r="L87" s="219">
        <v>1927.8666666666663</v>
      </c>
      <c r="M87" s="220">
        <v>1850</v>
      </c>
      <c r="N87" s="220">
        <v>1785.7</v>
      </c>
      <c r="O87" s="220">
        <v>8372500</v>
      </c>
      <c r="P87" s="221">
        <v>-4.4998289038439603E-2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45533</v>
      </c>
      <c r="E88" s="217">
        <v>1595.65</v>
      </c>
      <c r="F88" s="217">
        <v>1590.2</v>
      </c>
      <c r="G88" s="219">
        <v>1578.65</v>
      </c>
      <c r="H88" s="219">
        <v>1561.65</v>
      </c>
      <c r="I88" s="219">
        <v>1550.1000000000001</v>
      </c>
      <c r="J88" s="219">
        <v>1607.2</v>
      </c>
      <c r="K88" s="219">
        <v>1618.7499999999998</v>
      </c>
      <c r="L88" s="219">
        <v>1635.75</v>
      </c>
      <c r="M88" s="220">
        <v>1601.75</v>
      </c>
      <c r="N88" s="220">
        <v>1573.2</v>
      </c>
      <c r="O88" s="220">
        <v>14450800</v>
      </c>
      <c r="P88" s="221">
        <v>-0.16439659185201677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45533</v>
      </c>
      <c r="E89" s="217">
        <v>4089.15</v>
      </c>
      <c r="F89" s="217">
        <v>4069.5166666666664</v>
      </c>
      <c r="G89" s="219">
        <v>4029.083333333333</v>
      </c>
      <c r="H89" s="219">
        <v>3969.0166666666664</v>
      </c>
      <c r="I89" s="219">
        <v>3928.583333333333</v>
      </c>
      <c r="J89" s="219">
        <v>4129.583333333333</v>
      </c>
      <c r="K89" s="219">
        <v>4170.0166666666664</v>
      </c>
      <c r="L89" s="219">
        <v>4230.083333333333</v>
      </c>
      <c r="M89" s="220">
        <v>4109.95</v>
      </c>
      <c r="N89" s="220">
        <v>4009.45</v>
      </c>
      <c r="O89" s="220">
        <v>2839500</v>
      </c>
      <c r="P89" s="221">
        <v>-8.7534946495710017E-2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45533</v>
      </c>
      <c r="E90" s="217">
        <v>1628</v>
      </c>
      <c r="F90" s="217">
        <v>1623.6333333333332</v>
      </c>
      <c r="G90" s="219">
        <v>1612.8666666666663</v>
      </c>
      <c r="H90" s="219">
        <v>1597.7333333333331</v>
      </c>
      <c r="I90" s="219">
        <v>1586.9666666666662</v>
      </c>
      <c r="J90" s="219">
        <v>1638.7666666666664</v>
      </c>
      <c r="K90" s="219">
        <v>1649.5333333333333</v>
      </c>
      <c r="L90" s="219">
        <v>1664.6666666666665</v>
      </c>
      <c r="M90" s="220">
        <v>1634.4</v>
      </c>
      <c r="N90" s="220">
        <v>1608.5</v>
      </c>
      <c r="O90" s="220">
        <v>176348700</v>
      </c>
      <c r="P90" s="221">
        <v>-5.4316472496681908E-2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45533</v>
      </c>
      <c r="E91" s="217">
        <v>686.05</v>
      </c>
      <c r="F91" s="217">
        <v>681.16666666666663</v>
      </c>
      <c r="G91" s="219">
        <v>673.83333333333326</v>
      </c>
      <c r="H91" s="219">
        <v>661.61666666666667</v>
      </c>
      <c r="I91" s="219">
        <v>654.2833333333333</v>
      </c>
      <c r="J91" s="219">
        <v>693.38333333333321</v>
      </c>
      <c r="K91" s="219">
        <v>700.71666666666647</v>
      </c>
      <c r="L91" s="219">
        <v>712.93333333333317</v>
      </c>
      <c r="M91" s="220">
        <v>688.5</v>
      </c>
      <c r="N91" s="220">
        <v>668.95</v>
      </c>
      <c r="O91" s="220">
        <v>26059000</v>
      </c>
      <c r="P91" s="221">
        <v>-0.18638596009204245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45533</v>
      </c>
      <c r="E92" s="217">
        <v>5399.45</v>
      </c>
      <c r="F92" s="217">
        <v>5384.0666666666666</v>
      </c>
      <c r="G92" s="219">
        <v>5328.1333333333332</v>
      </c>
      <c r="H92" s="219">
        <v>5256.8166666666666</v>
      </c>
      <c r="I92" s="219">
        <v>5200.8833333333332</v>
      </c>
      <c r="J92" s="219">
        <v>5455.3833333333332</v>
      </c>
      <c r="K92" s="219">
        <v>5511.3166666666657</v>
      </c>
      <c r="L92" s="219">
        <v>5582.6333333333332</v>
      </c>
      <c r="M92" s="220">
        <v>5440</v>
      </c>
      <c r="N92" s="220">
        <v>5312.75</v>
      </c>
      <c r="O92" s="220">
        <v>4248900</v>
      </c>
      <c r="P92" s="221">
        <v>-1.9420500571191192E-2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45533</v>
      </c>
      <c r="E93" s="217">
        <v>645.6</v>
      </c>
      <c r="F93" s="217">
        <v>643.15</v>
      </c>
      <c r="G93" s="219">
        <v>636.54999999999995</v>
      </c>
      <c r="H93" s="219">
        <v>627.5</v>
      </c>
      <c r="I93" s="219">
        <v>620.9</v>
      </c>
      <c r="J93" s="219">
        <v>652.19999999999993</v>
      </c>
      <c r="K93" s="219">
        <v>658.80000000000007</v>
      </c>
      <c r="L93" s="219">
        <v>667.84999999999991</v>
      </c>
      <c r="M93" s="220">
        <v>649.75</v>
      </c>
      <c r="N93" s="220">
        <v>634.1</v>
      </c>
      <c r="O93" s="220">
        <v>40520200</v>
      </c>
      <c r="P93" s="221">
        <v>-2.9149335837917616E-2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45533</v>
      </c>
      <c r="E94" s="217">
        <v>311.3</v>
      </c>
      <c r="F94" s="217">
        <v>310.2833333333333</v>
      </c>
      <c r="G94" s="219">
        <v>307.81666666666661</v>
      </c>
      <c r="H94" s="219">
        <v>304.33333333333331</v>
      </c>
      <c r="I94" s="219">
        <v>301.86666666666662</v>
      </c>
      <c r="J94" s="219">
        <v>313.76666666666659</v>
      </c>
      <c r="K94" s="219">
        <v>316.23333333333329</v>
      </c>
      <c r="L94" s="219">
        <v>319.71666666666658</v>
      </c>
      <c r="M94" s="220">
        <v>312.75</v>
      </c>
      <c r="N94" s="220">
        <v>306.8</v>
      </c>
      <c r="O94" s="220">
        <v>33596700</v>
      </c>
      <c r="P94" s="221">
        <v>-2.5668613587457732E-2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45533</v>
      </c>
      <c r="E95" s="217">
        <v>376.7</v>
      </c>
      <c r="F95" s="217">
        <v>368.4666666666667</v>
      </c>
      <c r="G95" s="219">
        <v>357.23333333333341</v>
      </c>
      <c r="H95" s="219">
        <v>337.76666666666671</v>
      </c>
      <c r="I95" s="219">
        <v>326.53333333333342</v>
      </c>
      <c r="J95" s="219">
        <v>387.93333333333339</v>
      </c>
      <c r="K95" s="219">
        <v>399.16666666666674</v>
      </c>
      <c r="L95" s="219">
        <v>418.63333333333338</v>
      </c>
      <c r="M95" s="220">
        <v>379.7</v>
      </c>
      <c r="N95" s="220">
        <v>349</v>
      </c>
      <c r="O95" s="220">
        <v>58072950</v>
      </c>
      <c r="P95" s="221">
        <v>3.5694288913773798E-3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45533</v>
      </c>
      <c r="E96" s="217">
        <v>2718.85</v>
      </c>
      <c r="F96" s="217">
        <v>2718.5833333333335</v>
      </c>
      <c r="G96" s="219">
        <v>2690.2666666666669</v>
      </c>
      <c r="H96" s="219">
        <v>2661.6833333333334</v>
      </c>
      <c r="I96" s="219">
        <v>2633.3666666666668</v>
      </c>
      <c r="J96" s="219">
        <v>2747.166666666667</v>
      </c>
      <c r="K96" s="219">
        <v>2775.4833333333336</v>
      </c>
      <c r="L96" s="219">
        <v>2804.0666666666671</v>
      </c>
      <c r="M96" s="220">
        <v>2746.9</v>
      </c>
      <c r="N96" s="220">
        <v>2690</v>
      </c>
      <c r="O96" s="220">
        <v>15177300</v>
      </c>
      <c r="P96" s="221">
        <v>-0.17448273611383069</v>
      </c>
    </row>
    <row r="97" spans="1:16" ht="12.75" customHeight="1">
      <c r="A97" s="213">
        <v>87</v>
      </c>
      <c r="B97" s="225" t="s">
        <v>61</v>
      </c>
      <c r="C97" s="217" t="s">
        <v>135</v>
      </c>
      <c r="D97" s="218">
        <v>45533</v>
      </c>
      <c r="E97" s="217">
        <v>1196.1500000000001</v>
      </c>
      <c r="F97" s="217">
        <v>1200.6333333333334</v>
      </c>
      <c r="G97" s="219">
        <v>1184.666666666667</v>
      </c>
      <c r="H97" s="219">
        <v>1173.1833333333336</v>
      </c>
      <c r="I97" s="219">
        <v>1157.2166666666672</v>
      </c>
      <c r="J97" s="219">
        <v>1212.1166666666668</v>
      </c>
      <c r="K97" s="219">
        <v>1228.0833333333335</v>
      </c>
      <c r="L97" s="219">
        <v>1239.5666666666666</v>
      </c>
      <c r="M97" s="220">
        <v>1216.5999999999999</v>
      </c>
      <c r="N97" s="220">
        <v>1189.1500000000001</v>
      </c>
      <c r="O97" s="220">
        <v>84250600</v>
      </c>
      <c r="P97" s="221">
        <v>-5.8113691855005319E-2</v>
      </c>
    </row>
    <row r="98" spans="1:16" ht="12.75" customHeight="1">
      <c r="A98" s="213">
        <v>88</v>
      </c>
      <c r="B98" s="225" t="s">
        <v>66</v>
      </c>
      <c r="C98" s="217" t="s">
        <v>136</v>
      </c>
      <c r="D98" s="218">
        <v>45533</v>
      </c>
      <c r="E98" s="217">
        <v>1969.9</v>
      </c>
      <c r="F98" s="217">
        <v>1943.8666666666668</v>
      </c>
      <c r="G98" s="219">
        <v>1913.7333333333336</v>
      </c>
      <c r="H98" s="219">
        <v>1857.5666666666668</v>
      </c>
      <c r="I98" s="219">
        <v>1827.4333333333336</v>
      </c>
      <c r="J98" s="219">
        <v>2000.0333333333335</v>
      </c>
      <c r="K98" s="219">
        <v>2030.1666666666667</v>
      </c>
      <c r="L98" s="219">
        <v>2086.3333333333335</v>
      </c>
      <c r="M98" s="220">
        <v>1974</v>
      </c>
      <c r="N98" s="220">
        <v>1887.7</v>
      </c>
      <c r="O98" s="220">
        <v>4390500</v>
      </c>
      <c r="P98" s="221">
        <v>-0.19793569601753744</v>
      </c>
    </row>
    <row r="99" spans="1:16" ht="12.75" customHeight="1">
      <c r="A99" s="213">
        <v>89</v>
      </c>
      <c r="B99" s="225" t="s">
        <v>66</v>
      </c>
      <c r="C99" s="217" t="s">
        <v>137</v>
      </c>
      <c r="D99" s="218">
        <v>45533</v>
      </c>
      <c r="E99" s="217">
        <v>704.85</v>
      </c>
      <c r="F99" s="217">
        <v>698.81666666666661</v>
      </c>
      <c r="G99" s="219">
        <v>691.03333333333319</v>
      </c>
      <c r="H99" s="219">
        <v>677.21666666666658</v>
      </c>
      <c r="I99" s="219">
        <v>669.43333333333317</v>
      </c>
      <c r="J99" s="219">
        <v>712.63333333333321</v>
      </c>
      <c r="K99" s="219">
        <v>720.41666666666652</v>
      </c>
      <c r="L99" s="219">
        <v>734.23333333333323</v>
      </c>
      <c r="M99" s="220">
        <v>706.6</v>
      </c>
      <c r="N99" s="220">
        <v>685</v>
      </c>
      <c r="O99" s="220">
        <v>9997500</v>
      </c>
      <c r="P99" s="221">
        <v>-0.19533985271037063</v>
      </c>
    </row>
    <row r="100" spans="1:16" ht="12.75" customHeight="1">
      <c r="A100" s="213">
        <v>90</v>
      </c>
      <c r="B100" s="225" t="s">
        <v>77</v>
      </c>
      <c r="C100" s="217" t="s">
        <v>138</v>
      </c>
      <c r="D100" s="218">
        <v>45533</v>
      </c>
      <c r="E100" s="217">
        <v>15.37</v>
      </c>
      <c r="F100" s="217">
        <v>15.37</v>
      </c>
      <c r="G100" s="219">
        <v>15.229999999999999</v>
      </c>
      <c r="H100" s="219">
        <v>15.09</v>
      </c>
      <c r="I100" s="219">
        <v>14.95</v>
      </c>
      <c r="J100" s="219">
        <v>15.509999999999998</v>
      </c>
      <c r="K100" s="219">
        <v>15.649999999999999</v>
      </c>
      <c r="L100" s="219">
        <v>15.789999999999997</v>
      </c>
      <c r="M100" s="220">
        <v>15.51</v>
      </c>
      <c r="N100" s="220">
        <v>15.23</v>
      </c>
      <c r="O100" s="220">
        <v>4169080000</v>
      </c>
      <c r="P100" s="221">
        <v>-0.13824237062514985</v>
      </c>
    </row>
    <row r="101" spans="1:16" ht="12.75" customHeight="1">
      <c r="A101" s="213">
        <v>91</v>
      </c>
      <c r="B101" s="225" t="s">
        <v>66</v>
      </c>
      <c r="C101" s="217" t="s">
        <v>139</v>
      </c>
      <c r="D101" s="218">
        <v>45533</v>
      </c>
      <c r="E101" s="217">
        <v>112.43</v>
      </c>
      <c r="F101" s="217">
        <v>112.66333333333334</v>
      </c>
      <c r="G101" s="219">
        <v>111.78666666666668</v>
      </c>
      <c r="H101" s="219">
        <v>111.14333333333333</v>
      </c>
      <c r="I101" s="219">
        <v>110.26666666666667</v>
      </c>
      <c r="J101" s="219">
        <v>113.30666666666669</v>
      </c>
      <c r="K101" s="219">
        <v>114.18333333333335</v>
      </c>
      <c r="L101" s="219">
        <v>114.8266666666667</v>
      </c>
      <c r="M101" s="220">
        <v>113.54</v>
      </c>
      <c r="N101" s="220">
        <v>112.02</v>
      </c>
      <c r="O101" s="220">
        <v>109680000</v>
      </c>
      <c r="P101" s="221">
        <v>-4.729641693811075E-2</v>
      </c>
    </row>
    <row r="102" spans="1:16" ht="12.75" customHeight="1">
      <c r="A102" s="213">
        <v>92</v>
      </c>
      <c r="B102" s="225" t="s">
        <v>61</v>
      </c>
      <c r="C102" s="223" t="s">
        <v>140</v>
      </c>
      <c r="D102" s="218">
        <v>45533</v>
      </c>
      <c r="E102" s="217">
        <v>75.13</v>
      </c>
      <c r="F102" s="217">
        <v>75.016666666666666</v>
      </c>
      <c r="G102" s="219">
        <v>74.61333333333333</v>
      </c>
      <c r="H102" s="219">
        <v>74.096666666666664</v>
      </c>
      <c r="I102" s="219">
        <v>73.693333333333328</v>
      </c>
      <c r="J102" s="219">
        <v>75.533333333333331</v>
      </c>
      <c r="K102" s="219">
        <v>75.936666666666667</v>
      </c>
      <c r="L102" s="219">
        <v>76.453333333333333</v>
      </c>
      <c r="M102" s="220">
        <v>75.42</v>
      </c>
      <c r="N102" s="220">
        <v>74.5</v>
      </c>
      <c r="O102" s="220">
        <v>444720000</v>
      </c>
      <c r="P102" s="221">
        <v>-5.5435198164903783E-2</v>
      </c>
    </row>
    <row r="103" spans="1:16" ht="12.75" customHeight="1">
      <c r="A103" s="213">
        <v>93</v>
      </c>
      <c r="B103" s="225" t="s">
        <v>186</v>
      </c>
      <c r="C103" s="217" t="s">
        <v>141</v>
      </c>
      <c r="D103" s="218">
        <v>45533</v>
      </c>
      <c r="E103" s="217">
        <v>177.1</v>
      </c>
      <c r="F103" s="217">
        <v>175.96333333333334</v>
      </c>
      <c r="G103" s="219">
        <v>172.33666666666667</v>
      </c>
      <c r="H103" s="219">
        <v>167.57333333333332</v>
      </c>
      <c r="I103" s="219">
        <v>163.94666666666666</v>
      </c>
      <c r="J103" s="219">
        <v>180.72666666666669</v>
      </c>
      <c r="K103" s="219">
        <v>184.35333333333335</v>
      </c>
      <c r="L103" s="219">
        <v>189.1166666666667</v>
      </c>
      <c r="M103" s="220">
        <v>179.59</v>
      </c>
      <c r="N103" s="220">
        <v>171.2</v>
      </c>
      <c r="O103" s="220">
        <v>67320000</v>
      </c>
      <c r="P103" s="221">
        <v>-3.5616438356164383E-2</v>
      </c>
    </row>
    <row r="104" spans="1:16" ht="12.75" customHeight="1">
      <c r="A104" s="213">
        <v>94</v>
      </c>
      <c r="B104" s="225" t="s">
        <v>82</v>
      </c>
      <c r="C104" s="224" t="s">
        <v>142</v>
      </c>
      <c r="D104" s="218">
        <v>45533</v>
      </c>
      <c r="E104" s="217">
        <v>537.4</v>
      </c>
      <c r="F104" s="217">
        <v>539.25</v>
      </c>
      <c r="G104" s="219">
        <v>530.5</v>
      </c>
      <c r="H104" s="219">
        <v>523.6</v>
      </c>
      <c r="I104" s="219">
        <v>514.85</v>
      </c>
      <c r="J104" s="219">
        <v>546.15</v>
      </c>
      <c r="K104" s="219">
        <v>554.9</v>
      </c>
      <c r="L104" s="219">
        <v>561.79999999999995</v>
      </c>
      <c r="M104" s="220">
        <v>548</v>
      </c>
      <c r="N104" s="220">
        <v>532.35</v>
      </c>
      <c r="O104" s="220">
        <v>13772000</v>
      </c>
      <c r="P104" s="221">
        <v>-9.8145146767513056E-2</v>
      </c>
    </row>
    <row r="105" spans="1:16" ht="12.75" customHeight="1">
      <c r="A105" s="213">
        <v>95</v>
      </c>
      <c r="B105" s="225" t="s">
        <v>114</v>
      </c>
      <c r="C105" s="217" t="s">
        <v>143</v>
      </c>
      <c r="D105" s="218">
        <v>45533</v>
      </c>
      <c r="E105" s="217">
        <v>626.95000000000005</v>
      </c>
      <c r="F105" s="217">
        <v>629.61666666666667</v>
      </c>
      <c r="G105" s="219">
        <v>620.43333333333339</v>
      </c>
      <c r="H105" s="219">
        <v>613.91666666666674</v>
      </c>
      <c r="I105" s="219">
        <v>604.73333333333346</v>
      </c>
      <c r="J105" s="219">
        <v>636.13333333333333</v>
      </c>
      <c r="K105" s="219">
        <v>645.31666666666649</v>
      </c>
      <c r="L105" s="219">
        <v>651.83333333333326</v>
      </c>
      <c r="M105" s="220">
        <v>638.79999999999995</v>
      </c>
      <c r="N105" s="220">
        <v>623.1</v>
      </c>
      <c r="O105" s="220">
        <v>17666000</v>
      </c>
      <c r="P105" s="221">
        <v>-2.4624558303886927E-2</v>
      </c>
    </row>
    <row r="106" spans="1:16" ht="12.75" customHeight="1">
      <c r="A106" s="213">
        <v>96</v>
      </c>
      <c r="B106" s="225" t="s">
        <v>47</v>
      </c>
      <c r="C106" s="224" t="s">
        <v>144</v>
      </c>
      <c r="D106" s="218">
        <v>45533</v>
      </c>
      <c r="E106" s="217">
        <v>363.7</v>
      </c>
      <c r="F106" s="217">
        <v>360.90000000000003</v>
      </c>
      <c r="G106" s="219">
        <v>352.80000000000007</v>
      </c>
      <c r="H106" s="219">
        <v>341.90000000000003</v>
      </c>
      <c r="I106" s="219">
        <v>333.80000000000007</v>
      </c>
      <c r="J106" s="219">
        <v>371.80000000000007</v>
      </c>
      <c r="K106" s="219">
        <v>379.90000000000009</v>
      </c>
      <c r="L106" s="219">
        <v>390.80000000000007</v>
      </c>
      <c r="M106" s="220">
        <v>369</v>
      </c>
      <c r="N106" s="220">
        <v>350</v>
      </c>
      <c r="O106" s="220">
        <v>12771600</v>
      </c>
      <c r="P106" s="221">
        <v>-0.40925553319919517</v>
      </c>
    </row>
    <row r="107" spans="1:16" ht="12.75" customHeight="1">
      <c r="A107" s="213">
        <v>97</v>
      </c>
      <c r="B107" s="225" t="s">
        <v>57</v>
      </c>
      <c r="C107" s="222" t="s">
        <v>145</v>
      </c>
      <c r="D107" s="218">
        <v>45533</v>
      </c>
      <c r="E107" s="217">
        <v>3015.55</v>
      </c>
      <c r="F107" s="217">
        <v>3023.2166666666667</v>
      </c>
      <c r="G107" s="219">
        <v>2977.3333333333335</v>
      </c>
      <c r="H107" s="219">
        <v>2939.1166666666668</v>
      </c>
      <c r="I107" s="219">
        <v>2893.2333333333336</v>
      </c>
      <c r="J107" s="219">
        <v>3061.4333333333334</v>
      </c>
      <c r="K107" s="219">
        <v>3107.3166666666666</v>
      </c>
      <c r="L107" s="219">
        <v>3145.5333333333333</v>
      </c>
      <c r="M107" s="220">
        <v>3069.1</v>
      </c>
      <c r="N107" s="220">
        <v>2985</v>
      </c>
      <c r="O107" s="220">
        <v>1593300</v>
      </c>
      <c r="P107" s="221">
        <v>-7.9070573955262707E-2</v>
      </c>
    </row>
    <row r="108" spans="1:16" ht="12.75" customHeight="1">
      <c r="A108" s="213">
        <v>98</v>
      </c>
      <c r="B108" s="225" t="s">
        <v>114</v>
      </c>
      <c r="C108" s="224" t="s">
        <v>146</v>
      </c>
      <c r="D108" s="218">
        <v>45533</v>
      </c>
      <c r="E108" s="217">
        <v>4462.1000000000004</v>
      </c>
      <c r="F108" s="217">
        <v>4439.3666666666668</v>
      </c>
      <c r="G108" s="219">
        <v>4383.7333333333336</v>
      </c>
      <c r="H108" s="219">
        <v>4305.3666666666668</v>
      </c>
      <c r="I108" s="219">
        <v>4249.7333333333336</v>
      </c>
      <c r="J108" s="219">
        <v>4517.7333333333336</v>
      </c>
      <c r="K108" s="219">
        <v>4573.3666666666668</v>
      </c>
      <c r="L108" s="219">
        <v>4651.7333333333336</v>
      </c>
      <c r="M108" s="220">
        <v>4495</v>
      </c>
      <c r="N108" s="220">
        <v>4361</v>
      </c>
      <c r="O108" s="220">
        <v>7695900</v>
      </c>
      <c r="P108" s="221">
        <v>-2.3334500058336252E-3</v>
      </c>
    </row>
    <row r="109" spans="1:16" ht="12.75" customHeight="1">
      <c r="A109" s="213">
        <v>99</v>
      </c>
      <c r="B109" s="225" t="s">
        <v>61</v>
      </c>
      <c r="C109" s="217" t="s">
        <v>147</v>
      </c>
      <c r="D109" s="218">
        <v>45533</v>
      </c>
      <c r="E109" s="217">
        <v>1385.05</v>
      </c>
      <c r="F109" s="217">
        <v>1389.9833333333336</v>
      </c>
      <c r="G109" s="219">
        <v>1374.9666666666672</v>
      </c>
      <c r="H109" s="219">
        <v>1364.8833333333337</v>
      </c>
      <c r="I109" s="219">
        <v>1349.8666666666672</v>
      </c>
      <c r="J109" s="219">
        <v>1400.0666666666671</v>
      </c>
      <c r="K109" s="219">
        <v>1415.0833333333335</v>
      </c>
      <c r="L109" s="219">
        <v>1425.166666666667</v>
      </c>
      <c r="M109" s="220">
        <v>1405</v>
      </c>
      <c r="N109" s="220">
        <v>1379.9</v>
      </c>
      <c r="O109" s="220">
        <v>29122500</v>
      </c>
      <c r="P109" s="221">
        <v>-3.4207733634012069E-2</v>
      </c>
    </row>
    <row r="110" spans="1:16" ht="12.75" customHeight="1">
      <c r="A110" s="213">
        <v>100</v>
      </c>
      <c r="B110" s="225" t="s">
        <v>77</v>
      </c>
      <c r="C110" s="217" t="s">
        <v>148</v>
      </c>
      <c r="D110" s="218">
        <v>45533</v>
      </c>
      <c r="E110" s="217">
        <v>428.1</v>
      </c>
      <c r="F110" s="217">
        <v>426.51666666666671</v>
      </c>
      <c r="G110" s="219">
        <v>419.93333333333339</v>
      </c>
      <c r="H110" s="219">
        <v>411.76666666666671</v>
      </c>
      <c r="I110" s="219">
        <v>405.18333333333339</v>
      </c>
      <c r="J110" s="219">
        <v>434.68333333333339</v>
      </c>
      <c r="K110" s="219">
        <v>441.26666666666677</v>
      </c>
      <c r="L110" s="219">
        <v>449.43333333333339</v>
      </c>
      <c r="M110" s="220">
        <v>433.1</v>
      </c>
      <c r="N110" s="220">
        <v>418.35</v>
      </c>
      <c r="O110" s="220">
        <v>88529200</v>
      </c>
      <c r="P110" s="221">
        <v>-7.698170731707317E-3</v>
      </c>
    </row>
    <row r="111" spans="1:16" ht="12.75" customHeight="1">
      <c r="A111" s="213">
        <v>101</v>
      </c>
      <c r="B111" s="225" t="s">
        <v>85</v>
      </c>
      <c r="C111" s="217" t="s">
        <v>149</v>
      </c>
      <c r="D111" s="218">
        <v>45533</v>
      </c>
      <c r="E111" s="217">
        <v>1834.15</v>
      </c>
      <c r="F111" s="217">
        <v>1831.1333333333332</v>
      </c>
      <c r="G111" s="219">
        <v>1821.7666666666664</v>
      </c>
      <c r="H111" s="219">
        <v>1809.3833333333332</v>
      </c>
      <c r="I111" s="219">
        <v>1800.0166666666664</v>
      </c>
      <c r="J111" s="219">
        <v>1843.5166666666664</v>
      </c>
      <c r="K111" s="219">
        <v>1852.8833333333332</v>
      </c>
      <c r="L111" s="219">
        <v>1865.2666666666664</v>
      </c>
      <c r="M111" s="220">
        <v>1840.5</v>
      </c>
      <c r="N111" s="220">
        <v>1818.75</v>
      </c>
      <c r="O111" s="220">
        <v>45148000</v>
      </c>
      <c r="P111" s="221">
        <v>-0.14485298017259013</v>
      </c>
    </row>
    <row r="112" spans="1:16" ht="12.75" customHeight="1">
      <c r="A112" s="213">
        <v>102</v>
      </c>
      <c r="B112" s="225" t="s">
        <v>82</v>
      </c>
      <c r="C112" s="217" t="s">
        <v>151</v>
      </c>
      <c r="D112" s="218">
        <v>45533</v>
      </c>
      <c r="E112" s="217">
        <v>178.22</v>
      </c>
      <c r="F112" s="217">
        <v>174.87333333333333</v>
      </c>
      <c r="G112" s="219">
        <v>170.84666666666666</v>
      </c>
      <c r="H112" s="219">
        <v>163.47333333333333</v>
      </c>
      <c r="I112" s="219">
        <v>159.44666666666666</v>
      </c>
      <c r="J112" s="219">
        <v>182.24666666666667</v>
      </c>
      <c r="K112" s="219">
        <v>186.27333333333331</v>
      </c>
      <c r="L112" s="219">
        <v>193.64666666666668</v>
      </c>
      <c r="M112" s="220">
        <v>178.9</v>
      </c>
      <c r="N112" s="220">
        <v>167.5</v>
      </c>
      <c r="O112" s="220">
        <v>179736375</v>
      </c>
      <c r="P112" s="221">
        <v>0.10764285285104849</v>
      </c>
    </row>
    <row r="113" spans="1:16" ht="12.75" customHeight="1">
      <c r="A113" s="213">
        <v>103</v>
      </c>
      <c r="B113" s="225" t="s">
        <v>42</v>
      </c>
      <c r="C113" s="217" t="s">
        <v>152</v>
      </c>
      <c r="D113" s="218">
        <v>45533</v>
      </c>
      <c r="E113" s="217">
        <v>1262.0999999999999</v>
      </c>
      <c r="F113" s="217">
        <v>1253.45</v>
      </c>
      <c r="G113" s="219">
        <v>1233.5</v>
      </c>
      <c r="H113" s="219">
        <v>1204.8999999999999</v>
      </c>
      <c r="I113" s="219">
        <v>1184.9499999999998</v>
      </c>
      <c r="J113" s="219">
        <v>1282.0500000000002</v>
      </c>
      <c r="K113" s="219">
        <v>1302.0000000000005</v>
      </c>
      <c r="L113" s="219">
        <v>1330.6000000000004</v>
      </c>
      <c r="M113" s="220">
        <v>1273.4000000000001</v>
      </c>
      <c r="N113" s="220">
        <v>1224.8499999999999</v>
      </c>
      <c r="O113" s="220">
        <v>2360150</v>
      </c>
      <c r="P113" s="221">
        <v>-0.11826129188926664</v>
      </c>
    </row>
    <row r="114" spans="1:16" ht="12.75" customHeight="1">
      <c r="A114" s="213">
        <v>104</v>
      </c>
      <c r="B114" s="225" t="s">
        <v>114</v>
      </c>
      <c r="C114" s="224" t="s">
        <v>153</v>
      </c>
      <c r="D114" s="218">
        <v>45533</v>
      </c>
      <c r="E114" s="217">
        <v>972.3</v>
      </c>
      <c r="F114" s="217">
        <v>968.91666666666663</v>
      </c>
      <c r="G114" s="219">
        <v>961.13333333333321</v>
      </c>
      <c r="H114" s="219">
        <v>949.96666666666658</v>
      </c>
      <c r="I114" s="219">
        <v>942.18333333333317</v>
      </c>
      <c r="J114" s="219">
        <v>980.08333333333326</v>
      </c>
      <c r="K114" s="219">
        <v>987.86666666666679</v>
      </c>
      <c r="L114" s="219">
        <v>999.0333333333333</v>
      </c>
      <c r="M114" s="220">
        <v>976.7</v>
      </c>
      <c r="N114" s="220">
        <v>957.75</v>
      </c>
      <c r="O114" s="220">
        <v>20764625</v>
      </c>
      <c r="P114" s="221">
        <v>-4.3220578155868244E-2</v>
      </c>
    </row>
    <row r="115" spans="1:16" ht="12.75" customHeight="1">
      <c r="A115" s="213">
        <v>105</v>
      </c>
      <c r="B115" s="225" t="s">
        <v>57</v>
      </c>
      <c r="C115" s="217" t="s">
        <v>154</v>
      </c>
      <c r="D115" s="218">
        <v>45533</v>
      </c>
      <c r="E115" s="217">
        <v>492.1</v>
      </c>
      <c r="F115" s="217">
        <v>492.66666666666669</v>
      </c>
      <c r="G115" s="219">
        <v>486.58333333333337</v>
      </c>
      <c r="H115" s="219">
        <v>481.06666666666666</v>
      </c>
      <c r="I115" s="219">
        <v>474.98333333333335</v>
      </c>
      <c r="J115" s="219">
        <v>498.18333333333339</v>
      </c>
      <c r="K115" s="219">
        <v>504.26666666666677</v>
      </c>
      <c r="L115" s="219">
        <v>509.78333333333342</v>
      </c>
      <c r="M115" s="220">
        <v>498.75</v>
      </c>
      <c r="N115" s="220">
        <v>487.15</v>
      </c>
      <c r="O115" s="220">
        <v>100529600</v>
      </c>
      <c r="P115" s="221">
        <v>-0.40830971192873083</v>
      </c>
    </row>
    <row r="116" spans="1:16" ht="12.75" customHeight="1">
      <c r="A116" s="213">
        <v>106</v>
      </c>
      <c r="B116" s="225" t="s">
        <v>129</v>
      </c>
      <c r="C116" s="217" t="s">
        <v>155</v>
      </c>
      <c r="D116" s="218">
        <v>45533</v>
      </c>
      <c r="E116" s="217">
        <v>941.15</v>
      </c>
      <c r="F116" s="217">
        <v>940.16666666666663</v>
      </c>
      <c r="G116" s="219">
        <v>923.13333333333321</v>
      </c>
      <c r="H116" s="219">
        <v>905.11666666666656</v>
      </c>
      <c r="I116" s="219">
        <v>888.08333333333314</v>
      </c>
      <c r="J116" s="219">
        <v>958.18333333333328</v>
      </c>
      <c r="K116" s="219">
        <v>975.21666666666681</v>
      </c>
      <c r="L116" s="219">
        <v>993.23333333333335</v>
      </c>
      <c r="M116" s="220">
        <v>957.2</v>
      </c>
      <c r="N116" s="220">
        <v>922.15</v>
      </c>
      <c r="O116" s="220">
        <v>17792500</v>
      </c>
      <c r="P116" s="221">
        <v>2.1676715475165087E-2</v>
      </c>
    </row>
    <row r="117" spans="1:16" ht="12.75" customHeight="1">
      <c r="A117" s="213">
        <v>107</v>
      </c>
      <c r="B117" s="225" t="s">
        <v>47</v>
      </c>
      <c r="C117" s="217" t="s">
        <v>156</v>
      </c>
      <c r="D117" s="218">
        <v>45533</v>
      </c>
      <c r="E117" s="217">
        <v>4311.2</v>
      </c>
      <c r="F117" s="217">
        <v>4331.5166666666673</v>
      </c>
      <c r="G117" s="219">
        <v>4253.0333333333347</v>
      </c>
      <c r="H117" s="219">
        <v>4194.8666666666677</v>
      </c>
      <c r="I117" s="219">
        <v>4116.383333333335</v>
      </c>
      <c r="J117" s="219">
        <v>4389.6833333333343</v>
      </c>
      <c r="K117" s="219">
        <v>4468.1666666666661</v>
      </c>
      <c r="L117" s="219">
        <v>4526.3333333333339</v>
      </c>
      <c r="M117" s="220">
        <v>4410</v>
      </c>
      <c r="N117" s="220">
        <v>4273.3500000000004</v>
      </c>
      <c r="O117" s="220">
        <v>558125</v>
      </c>
      <c r="P117" s="221">
        <v>-7.976092333058532E-2</v>
      </c>
    </row>
    <row r="118" spans="1:16" ht="12.75" customHeight="1">
      <c r="A118" s="213">
        <v>108</v>
      </c>
      <c r="B118" s="225" t="s">
        <v>129</v>
      </c>
      <c r="C118" s="222" t="s">
        <v>157</v>
      </c>
      <c r="D118" s="218">
        <v>45533</v>
      </c>
      <c r="E118" s="217">
        <v>879.4</v>
      </c>
      <c r="F118" s="217">
        <v>877.86666666666679</v>
      </c>
      <c r="G118" s="219">
        <v>869.73333333333358</v>
      </c>
      <c r="H118" s="219">
        <v>860.06666666666683</v>
      </c>
      <c r="I118" s="219">
        <v>851.93333333333362</v>
      </c>
      <c r="J118" s="219">
        <v>887.53333333333353</v>
      </c>
      <c r="K118" s="219">
        <v>895.66666666666674</v>
      </c>
      <c r="L118" s="219">
        <v>905.33333333333348</v>
      </c>
      <c r="M118" s="220">
        <v>886</v>
      </c>
      <c r="N118" s="220">
        <v>868.2</v>
      </c>
      <c r="O118" s="220">
        <v>19099125</v>
      </c>
      <c r="P118" s="221">
        <v>-2.1543675219586417E-2</v>
      </c>
    </row>
    <row r="119" spans="1:16" ht="12.75" customHeight="1">
      <c r="A119" s="213">
        <v>109</v>
      </c>
      <c r="B119" s="225" t="s">
        <v>57</v>
      </c>
      <c r="C119" s="217" t="s">
        <v>158</v>
      </c>
      <c r="D119" s="218">
        <v>45533</v>
      </c>
      <c r="E119" s="217">
        <v>577.25</v>
      </c>
      <c r="F119" s="217">
        <v>576.80000000000007</v>
      </c>
      <c r="G119" s="219">
        <v>570.20000000000016</v>
      </c>
      <c r="H119" s="219">
        <v>563.15000000000009</v>
      </c>
      <c r="I119" s="219">
        <v>556.55000000000018</v>
      </c>
      <c r="J119" s="219">
        <v>583.85000000000014</v>
      </c>
      <c r="K119" s="219">
        <v>590.45000000000005</v>
      </c>
      <c r="L119" s="219">
        <v>597.50000000000011</v>
      </c>
      <c r="M119" s="220">
        <v>583.4</v>
      </c>
      <c r="N119" s="220">
        <v>569.75</v>
      </c>
      <c r="O119" s="220">
        <v>19540000</v>
      </c>
      <c r="P119" s="221">
        <v>-4.6305899579037274E-2</v>
      </c>
    </row>
    <row r="120" spans="1:16" ht="12.75" customHeight="1">
      <c r="A120" s="213">
        <v>110</v>
      </c>
      <c r="B120" s="225" t="s">
        <v>61</v>
      </c>
      <c r="C120" s="217" t="s">
        <v>159</v>
      </c>
      <c r="D120" s="218">
        <v>45533</v>
      </c>
      <c r="E120" s="217">
        <v>1783.4</v>
      </c>
      <c r="F120" s="217">
        <v>1770.3666666666668</v>
      </c>
      <c r="G120" s="219">
        <v>1753.0333333333335</v>
      </c>
      <c r="H120" s="219">
        <v>1722.6666666666667</v>
      </c>
      <c r="I120" s="219">
        <v>1705.3333333333335</v>
      </c>
      <c r="J120" s="219">
        <v>1800.7333333333336</v>
      </c>
      <c r="K120" s="219">
        <v>1818.0666666666666</v>
      </c>
      <c r="L120" s="219">
        <v>1848.4333333333336</v>
      </c>
      <c r="M120" s="220">
        <v>1787.7</v>
      </c>
      <c r="N120" s="220">
        <v>1740</v>
      </c>
      <c r="O120" s="220">
        <v>36350000</v>
      </c>
      <c r="P120" s="221">
        <v>-4.2049671108112668E-2</v>
      </c>
    </row>
    <row r="121" spans="1:16" ht="12.75" customHeight="1">
      <c r="A121" s="213">
        <v>111</v>
      </c>
      <c r="B121" s="225" t="s">
        <v>66</v>
      </c>
      <c r="C121" s="217" t="s">
        <v>843</v>
      </c>
      <c r="D121" s="218">
        <v>45533</v>
      </c>
      <c r="E121" s="217">
        <v>174.98</v>
      </c>
      <c r="F121" s="217">
        <v>173.67999999999998</v>
      </c>
      <c r="G121" s="219">
        <v>171.31999999999996</v>
      </c>
      <c r="H121" s="219">
        <v>167.66</v>
      </c>
      <c r="I121" s="219">
        <v>165.29999999999998</v>
      </c>
      <c r="J121" s="219">
        <v>177.33999999999995</v>
      </c>
      <c r="K121" s="219">
        <v>179.69999999999996</v>
      </c>
      <c r="L121" s="219">
        <v>183.35999999999993</v>
      </c>
      <c r="M121" s="220">
        <v>176.04</v>
      </c>
      <c r="N121" s="220">
        <v>170.02</v>
      </c>
      <c r="O121" s="220">
        <v>71829276</v>
      </c>
      <c r="P121" s="221">
        <v>-4.3777843777843779E-2</v>
      </c>
    </row>
    <row r="122" spans="1:16" ht="12.75" customHeight="1">
      <c r="A122" s="213">
        <v>112</v>
      </c>
      <c r="B122" s="225" t="s">
        <v>42</v>
      </c>
      <c r="C122" s="217" t="s">
        <v>160</v>
      </c>
      <c r="D122" s="218">
        <v>45533</v>
      </c>
      <c r="E122" s="217">
        <v>3000.75</v>
      </c>
      <c r="F122" s="217">
        <v>3008.6166666666663</v>
      </c>
      <c r="G122" s="219">
        <v>2978.0833333333326</v>
      </c>
      <c r="H122" s="219">
        <v>2955.4166666666661</v>
      </c>
      <c r="I122" s="219">
        <v>2924.8833333333323</v>
      </c>
      <c r="J122" s="219">
        <v>3031.2833333333328</v>
      </c>
      <c r="K122" s="219">
        <v>3061.8166666666666</v>
      </c>
      <c r="L122" s="219">
        <v>3084.4833333333331</v>
      </c>
      <c r="M122" s="220">
        <v>3039.15</v>
      </c>
      <c r="N122" s="220">
        <v>2985.95</v>
      </c>
      <c r="O122" s="220">
        <v>924900</v>
      </c>
      <c r="P122" s="221">
        <v>-0.15371946198188308</v>
      </c>
    </row>
    <row r="123" spans="1:16" ht="12.75" customHeight="1">
      <c r="A123" s="213">
        <v>113</v>
      </c>
      <c r="B123" s="225" t="s">
        <v>42</v>
      </c>
      <c r="C123" s="217" t="s">
        <v>161</v>
      </c>
      <c r="D123" s="218">
        <v>45533</v>
      </c>
      <c r="E123" s="217">
        <v>436.25</v>
      </c>
      <c r="F123" s="217">
        <v>432.93333333333334</v>
      </c>
      <c r="G123" s="219">
        <v>423.31666666666666</v>
      </c>
      <c r="H123" s="219">
        <v>410.38333333333333</v>
      </c>
      <c r="I123" s="219">
        <v>400.76666666666665</v>
      </c>
      <c r="J123" s="219">
        <v>445.86666666666667</v>
      </c>
      <c r="K123" s="219">
        <v>455.48333333333335</v>
      </c>
      <c r="L123" s="219">
        <v>468.41666666666669</v>
      </c>
      <c r="M123" s="220">
        <v>442.55</v>
      </c>
      <c r="N123" s="220">
        <v>420</v>
      </c>
      <c r="O123" s="220">
        <v>18506200</v>
      </c>
      <c r="P123" s="221">
        <v>-0.15586228287841192</v>
      </c>
    </row>
    <row r="124" spans="1:16" ht="12.75" customHeight="1">
      <c r="A124" s="213">
        <v>114</v>
      </c>
      <c r="B124" s="225" t="s">
        <v>66</v>
      </c>
      <c r="C124" s="222" t="s">
        <v>162</v>
      </c>
      <c r="D124" s="218">
        <v>45533</v>
      </c>
      <c r="E124" s="217">
        <v>763.2</v>
      </c>
      <c r="F124" s="217">
        <v>761.0333333333333</v>
      </c>
      <c r="G124" s="219">
        <v>750.66666666666663</v>
      </c>
      <c r="H124" s="219">
        <v>738.13333333333333</v>
      </c>
      <c r="I124" s="219">
        <v>727.76666666666665</v>
      </c>
      <c r="J124" s="219">
        <v>773.56666666666661</v>
      </c>
      <c r="K124" s="219">
        <v>783.93333333333339</v>
      </c>
      <c r="L124" s="219">
        <v>796.46666666666658</v>
      </c>
      <c r="M124" s="220">
        <v>771.4</v>
      </c>
      <c r="N124" s="220">
        <v>748.5</v>
      </c>
      <c r="O124" s="220">
        <v>28150000</v>
      </c>
      <c r="P124" s="221">
        <v>-1.5606157338440803E-3</v>
      </c>
    </row>
    <row r="125" spans="1:16" ht="12.75" customHeight="1">
      <c r="A125" s="213">
        <v>115</v>
      </c>
      <c r="B125" s="225" t="s">
        <v>40</v>
      </c>
      <c r="C125" s="217" t="s">
        <v>163</v>
      </c>
      <c r="D125" s="218">
        <v>45533</v>
      </c>
      <c r="E125" s="217">
        <v>3637.9</v>
      </c>
      <c r="F125" s="217">
        <v>3610.7166666666672</v>
      </c>
      <c r="G125" s="219">
        <v>3573.1333333333341</v>
      </c>
      <c r="H125" s="219">
        <v>3508.3666666666668</v>
      </c>
      <c r="I125" s="219">
        <v>3470.7833333333338</v>
      </c>
      <c r="J125" s="219">
        <v>3675.4833333333345</v>
      </c>
      <c r="K125" s="219">
        <v>3713.0666666666675</v>
      </c>
      <c r="L125" s="219">
        <v>3777.8333333333348</v>
      </c>
      <c r="M125" s="220">
        <v>3648.3</v>
      </c>
      <c r="N125" s="220">
        <v>3545.95</v>
      </c>
      <c r="O125" s="220">
        <v>16120650</v>
      </c>
      <c r="P125" s="221">
        <v>-6.1863859355086509E-2</v>
      </c>
    </row>
    <row r="126" spans="1:16" ht="12.75" customHeight="1">
      <c r="A126" s="213">
        <v>116</v>
      </c>
      <c r="B126" s="225" t="s">
        <v>85</v>
      </c>
      <c r="C126" s="217" t="s">
        <v>164</v>
      </c>
      <c r="D126" s="218">
        <v>45533</v>
      </c>
      <c r="E126" s="217">
        <v>5634.6</v>
      </c>
      <c r="F126" s="217">
        <v>5638.7333333333336</v>
      </c>
      <c r="G126" s="219">
        <v>5595.3666666666668</v>
      </c>
      <c r="H126" s="219">
        <v>5556.1333333333332</v>
      </c>
      <c r="I126" s="219">
        <v>5512.7666666666664</v>
      </c>
      <c r="J126" s="219">
        <v>5677.9666666666672</v>
      </c>
      <c r="K126" s="219">
        <v>5721.3333333333339</v>
      </c>
      <c r="L126" s="219">
        <v>5760.5666666666675</v>
      </c>
      <c r="M126" s="220">
        <v>5682.1</v>
      </c>
      <c r="N126" s="220">
        <v>5599.5</v>
      </c>
      <c r="O126" s="220">
        <v>3365700</v>
      </c>
      <c r="P126" s="221">
        <v>-4.4866337476587775E-2</v>
      </c>
    </row>
    <row r="127" spans="1:16" ht="12.75" customHeight="1">
      <c r="A127" s="213">
        <v>117</v>
      </c>
      <c r="B127" s="225" t="s">
        <v>85</v>
      </c>
      <c r="C127" s="217" t="s">
        <v>165</v>
      </c>
      <c r="D127" s="218">
        <v>45533</v>
      </c>
      <c r="E127" s="217">
        <v>5115.5</v>
      </c>
      <c r="F127" s="217">
        <v>5109.916666666667</v>
      </c>
      <c r="G127" s="219">
        <v>5055.5333333333338</v>
      </c>
      <c r="H127" s="219">
        <v>4995.5666666666666</v>
      </c>
      <c r="I127" s="219">
        <v>4941.1833333333334</v>
      </c>
      <c r="J127" s="219">
        <v>5169.8833333333341</v>
      </c>
      <c r="K127" s="219">
        <v>5224.2666666666673</v>
      </c>
      <c r="L127" s="219">
        <v>5284.2333333333345</v>
      </c>
      <c r="M127" s="220">
        <v>5164.3</v>
      </c>
      <c r="N127" s="220">
        <v>5049.95</v>
      </c>
      <c r="O127" s="220">
        <v>1383100</v>
      </c>
      <c r="P127" s="221">
        <v>-7.7256654880245509E-2</v>
      </c>
    </row>
    <row r="128" spans="1:16" ht="12.75" customHeight="1">
      <c r="A128" s="213">
        <v>118</v>
      </c>
      <c r="B128" s="225" t="s">
        <v>42</v>
      </c>
      <c r="C128" s="217" t="s">
        <v>166</v>
      </c>
      <c r="D128" s="218">
        <v>45533</v>
      </c>
      <c r="E128" s="217">
        <v>1814.65</v>
      </c>
      <c r="F128" s="217">
        <v>1820.1833333333334</v>
      </c>
      <c r="G128" s="219">
        <v>1805.3666666666668</v>
      </c>
      <c r="H128" s="219">
        <v>1796.0833333333335</v>
      </c>
      <c r="I128" s="219">
        <v>1781.2666666666669</v>
      </c>
      <c r="J128" s="219">
        <v>1829.4666666666667</v>
      </c>
      <c r="K128" s="219">
        <v>1844.2833333333333</v>
      </c>
      <c r="L128" s="219">
        <v>1853.5666666666666</v>
      </c>
      <c r="M128" s="220">
        <v>1835</v>
      </c>
      <c r="N128" s="220">
        <v>1810.9</v>
      </c>
      <c r="O128" s="220">
        <v>10836225</v>
      </c>
      <c r="P128" s="221">
        <v>-0.17570800465537309</v>
      </c>
    </row>
    <row r="129" spans="1:16" ht="12.75" customHeight="1">
      <c r="A129" s="213">
        <v>119</v>
      </c>
      <c r="B129" s="225" t="s">
        <v>54</v>
      </c>
      <c r="C129" s="217" t="s">
        <v>167</v>
      </c>
      <c r="D129" s="218">
        <v>45533</v>
      </c>
      <c r="E129" s="217">
        <v>2824.65</v>
      </c>
      <c r="F129" s="217">
        <v>2820.3166666666671</v>
      </c>
      <c r="G129" s="219">
        <v>2801.1833333333343</v>
      </c>
      <c r="H129" s="219">
        <v>2777.7166666666672</v>
      </c>
      <c r="I129" s="219">
        <v>2758.5833333333344</v>
      </c>
      <c r="J129" s="219">
        <v>2843.7833333333342</v>
      </c>
      <c r="K129" s="219">
        <v>2862.9166666666665</v>
      </c>
      <c r="L129" s="219">
        <v>2886.3833333333341</v>
      </c>
      <c r="M129" s="220">
        <v>2839.45</v>
      </c>
      <c r="N129" s="220">
        <v>2796.85</v>
      </c>
      <c r="O129" s="220">
        <v>13128500</v>
      </c>
      <c r="P129" s="221">
        <v>-5.8365758754863814E-2</v>
      </c>
    </row>
    <row r="130" spans="1:16" ht="12.75" customHeight="1">
      <c r="A130" s="213">
        <v>120</v>
      </c>
      <c r="B130" s="225" t="s">
        <v>66</v>
      </c>
      <c r="C130" s="217" t="s">
        <v>168</v>
      </c>
      <c r="D130" s="218">
        <v>45533</v>
      </c>
      <c r="E130" s="217">
        <v>285.2</v>
      </c>
      <c r="F130" s="217">
        <v>286.45</v>
      </c>
      <c r="G130" s="219">
        <v>281.79999999999995</v>
      </c>
      <c r="H130" s="219">
        <v>278.39999999999998</v>
      </c>
      <c r="I130" s="219">
        <v>273.74999999999994</v>
      </c>
      <c r="J130" s="219">
        <v>289.84999999999997</v>
      </c>
      <c r="K130" s="219">
        <v>294.49999999999994</v>
      </c>
      <c r="L130" s="219">
        <v>297.89999999999998</v>
      </c>
      <c r="M130" s="220">
        <v>291.10000000000002</v>
      </c>
      <c r="N130" s="220">
        <v>283.05</v>
      </c>
      <c r="O130" s="220">
        <v>35646000</v>
      </c>
      <c r="P130" s="221">
        <v>-5.6884326383744313E-2</v>
      </c>
    </row>
    <row r="131" spans="1:16" ht="12.75" customHeight="1">
      <c r="A131" s="213">
        <v>121</v>
      </c>
      <c r="B131" s="225" t="s">
        <v>66</v>
      </c>
      <c r="C131" s="217" t="s">
        <v>169</v>
      </c>
      <c r="D131" s="218">
        <v>45533</v>
      </c>
      <c r="E131" s="217">
        <v>205.95</v>
      </c>
      <c r="F131" s="217">
        <v>206.51666666666665</v>
      </c>
      <c r="G131" s="219">
        <v>203.59333333333331</v>
      </c>
      <c r="H131" s="219">
        <v>201.23666666666665</v>
      </c>
      <c r="I131" s="219">
        <v>198.3133333333333</v>
      </c>
      <c r="J131" s="219">
        <v>208.87333333333331</v>
      </c>
      <c r="K131" s="219">
        <v>211.79666666666665</v>
      </c>
      <c r="L131" s="219">
        <v>214.15333333333331</v>
      </c>
      <c r="M131" s="220">
        <v>209.44</v>
      </c>
      <c r="N131" s="220">
        <v>204.16</v>
      </c>
      <c r="O131" s="220">
        <v>61173000</v>
      </c>
      <c r="P131" s="221">
        <v>-1.7623733294169482E-3</v>
      </c>
    </row>
    <row r="132" spans="1:16" ht="12.75" customHeight="1">
      <c r="A132" s="213">
        <v>122</v>
      </c>
      <c r="B132" s="225" t="s">
        <v>57</v>
      </c>
      <c r="C132" s="217" t="s">
        <v>170</v>
      </c>
      <c r="D132" s="218">
        <v>45533</v>
      </c>
      <c r="E132" s="217">
        <v>678.05</v>
      </c>
      <c r="F132" s="217">
        <v>670.44999999999993</v>
      </c>
      <c r="G132" s="219">
        <v>658.69999999999982</v>
      </c>
      <c r="H132" s="219">
        <v>639.34999999999991</v>
      </c>
      <c r="I132" s="219">
        <v>627.5999999999998</v>
      </c>
      <c r="J132" s="219">
        <v>689.79999999999984</v>
      </c>
      <c r="K132" s="219">
        <v>701.55000000000007</v>
      </c>
      <c r="L132" s="219">
        <v>720.89999999999986</v>
      </c>
      <c r="M132" s="220">
        <v>682.2</v>
      </c>
      <c r="N132" s="220">
        <v>651.1</v>
      </c>
      <c r="O132" s="220">
        <v>11475600</v>
      </c>
      <c r="P132" s="221">
        <v>-8.2245681381957772E-2</v>
      </c>
    </row>
    <row r="133" spans="1:16" ht="12.75" customHeight="1">
      <c r="A133" s="213">
        <v>123</v>
      </c>
      <c r="B133" s="225" t="s">
        <v>54</v>
      </c>
      <c r="C133" s="217" t="s">
        <v>171</v>
      </c>
      <c r="D133" s="218">
        <v>45533</v>
      </c>
      <c r="E133" s="217">
        <v>12455.3</v>
      </c>
      <c r="F133" s="217">
        <v>12417.916666666666</v>
      </c>
      <c r="G133" s="219">
        <v>12357.783333333333</v>
      </c>
      <c r="H133" s="219">
        <v>12260.266666666666</v>
      </c>
      <c r="I133" s="219">
        <v>12200.133333333333</v>
      </c>
      <c r="J133" s="219">
        <v>12515.433333333332</v>
      </c>
      <c r="K133" s="219">
        <v>12575.566666666668</v>
      </c>
      <c r="L133" s="219">
        <v>12673.083333333332</v>
      </c>
      <c r="M133" s="220">
        <v>12478.05</v>
      </c>
      <c r="N133" s="220">
        <v>12320.4</v>
      </c>
      <c r="O133" s="220">
        <v>3534700</v>
      </c>
      <c r="P133" s="221">
        <v>-6.3271011938676805E-2</v>
      </c>
    </row>
    <row r="134" spans="1:16" ht="12.75" customHeight="1">
      <c r="A134" s="213">
        <v>124</v>
      </c>
      <c r="B134" s="225" t="s">
        <v>57</v>
      </c>
      <c r="C134" s="217" t="s">
        <v>890</v>
      </c>
      <c r="D134" s="218">
        <v>45533</v>
      </c>
      <c r="E134" s="217">
        <v>1450.4</v>
      </c>
      <c r="F134" s="217">
        <v>1416.3666666666668</v>
      </c>
      <c r="G134" s="219">
        <v>1376.7333333333336</v>
      </c>
      <c r="H134" s="219">
        <v>1303.0666666666668</v>
      </c>
      <c r="I134" s="219">
        <v>1263.4333333333336</v>
      </c>
      <c r="J134" s="219">
        <v>1490.0333333333335</v>
      </c>
      <c r="K134" s="219">
        <v>1529.6666666666667</v>
      </c>
      <c r="L134" s="219">
        <v>1603.3333333333335</v>
      </c>
      <c r="M134" s="220">
        <v>1456</v>
      </c>
      <c r="N134" s="220">
        <v>1342.7</v>
      </c>
      <c r="O134" s="220">
        <v>11527600</v>
      </c>
      <c r="P134" s="221">
        <v>-5.9723649651707206E-2</v>
      </c>
    </row>
    <row r="135" spans="1:16" ht="12.75" customHeight="1">
      <c r="A135" s="213">
        <v>125</v>
      </c>
      <c r="B135" s="225" t="s">
        <v>85</v>
      </c>
      <c r="C135" s="217" t="s">
        <v>173</v>
      </c>
      <c r="D135" s="218">
        <v>45533</v>
      </c>
      <c r="E135" s="217">
        <v>4211.05</v>
      </c>
      <c r="F135" s="217">
        <v>4162.0333333333328</v>
      </c>
      <c r="G135" s="219">
        <v>4099.0666666666657</v>
      </c>
      <c r="H135" s="219">
        <v>3987.083333333333</v>
      </c>
      <c r="I135" s="219">
        <v>3924.1166666666659</v>
      </c>
      <c r="J135" s="219">
        <v>4274.0166666666655</v>
      </c>
      <c r="K135" s="219">
        <v>4336.9833333333327</v>
      </c>
      <c r="L135" s="219">
        <v>4448.9666666666653</v>
      </c>
      <c r="M135" s="220">
        <v>4225</v>
      </c>
      <c r="N135" s="220">
        <v>4050.05</v>
      </c>
      <c r="O135" s="220">
        <v>2688600</v>
      </c>
      <c r="P135" s="221">
        <v>-1.3140508001761857E-2</v>
      </c>
    </row>
    <row r="136" spans="1:16" ht="12.75" customHeight="1">
      <c r="A136" s="213">
        <v>126</v>
      </c>
      <c r="B136" s="225" t="s">
        <v>42</v>
      </c>
      <c r="C136" s="224" t="s">
        <v>174</v>
      </c>
      <c r="D136" s="218">
        <v>45533</v>
      </c>
      <c r="E136" s="217">
        <v>2067.4499999999998</v>
      </c>
      <c r="F136" s="217">
        <v>2066.7833333333333</v>
      </c>
      <c r="G136" s="219">
        <v>2047.7166666666667</v>
      </c>
      <c r="H136" s="219">
        <v>2027.9833333333333</v>
      </c>
      <c r="I136" s="219">
        <v>2008.9166666666667</v>
      </c>
      <c r="J136" s="219">
        <v>2086.5166666666664</v>
      </c>
      <c r="K136" s="219">
        <v>2105.583333333333</v>
      </c>
      <c r="L136" s="219">
        <v>2125.3166666666666</v>
      </c>
      <c r="M136" s="220">
        <v>2085.85</v>
      </c>
      <c r="N136" s="220">
        <v>2047.05</v>
      </c>
      <c r="O136" s="220">
        <v>1185200</v>
      </c>
      <c r="P136" s="221">
        <v>-0.25006327512022275</v>
      </c>
    </row>
    <row r="137" spans="1:16" ht="12.75" customHeight="1">
      <c r="A137" s="213">
        <v>127</v>
      </c>
      <c r="B137" s="225" t="s">
        <v>66</v>
      </c>
      <c r="C137" s="224" t="s">
        <v>175</v>
      </c>
      <c r="D137" s="218">
        <v>45533</v>
      </c>
      <c r="E137" s="217">
        <v>1097.7</v>
      </c>
      <c r="F137" s="217">
        <v>1095.7166666666669</v>
      </c>
      <c r="G137" s="219">
        <v>1088.0333333333338</v>
      </c>
      <c r="H137" s="219">
        <v>1078.3666666666668</v>
      </c>
      <c r="I137" s="219">
        <v>1070.6833333333336</v>
      </c>
      <c r="J137" s="219">
        <v>1105.3833333333339</v>
      </c>
      <c r="K137" s="219">
        <v>1113.0666666666668</v>
      </c>
      <c r="L137" s="219">
        <v>1122.733333333334</v>
      </c>
      <c r="M137" s="220">
        <v>1103.4000000000001</v>
      </c>
      <c r="N137" s="220">
        <v>1086.05</v>
      </c>
      <c r="O137" s="220">
        <v>3305600</v>
      </c>
      <c r="P137" s="221">
        <v>-8.4422778639485926E-2</v>
      </c>
    </row>
    <row r="138" spans="1:16" ht="12.75" customHeight="1">
      <c r="A138" s="213">
        <v>128</v>
      </c>
      <c r="B138" s="225" t="s">
        <v>82</v>
      </c>
      <c r="C138" s="217" t="s">
        <v>176</v>
      </c>
      <c r="D138" s="218">
        <v>45533</v>
      </c>
      <c r="E138" s="217">
        <v>1758.3</v>
      </c>
      <c r="F138" s="217">
        <v>1751.3333333333333</v>
      </c>
      <c r="G138" s="219">
        <v>1733.2166666666665</v>
      </c>
      <c r="H138" s="219">
        <v>1708.1333333333332</v>
      </c>
      <c r="I138" s="219">
        <v>1690.0166666666664</v>
      </c>
      <c r="J138" s="219">
        <v>1776.4166666666665</v>
      </c>
      <c r="K138" s="219">
        <v>1794.5333333333333</v>
      </c>
      <c r="L138" s="219">
        <v>1819.6166666666666</v>
      </c>
      <c r="M138" s="220">
        <v>1769.45</v>
      </c>
      <c r="N138" s="220">
        <v>1726.25</v>
      </c>
      <c r="O138" s="220">
        <v>2432800</v>
      </c>
      <c r="P138" s="221">
        <v>-4.5211930926216642E-2</v>
      </c>
    </row>
    <row r="139" spans="1:16" ht="12.75" customHeight="1">
      <c r="A139" s="213">
        <v>129</v>
      </c>
      <c r="B139" s="225" t="s">
        <v>54</v>
      </c>
      <c r="C139" s="217" t="s">
        <v>177</v>
      </c>
      <c r="D139" s="218">
        <v>45533</v>
      </c>
      <c r="E139" s="217">
        <v>192.12</v>
      </c>
      <c r="F139" s="217">
        <v>190.23666666666668</v>
      </c>
      <c r="G139" s="219">
        <v>187.88333333333335</v>
      </c>
      <c r="H139" s="219">
        <v>183.64666666666668</v>
      </c>
      <c r="I139" s="219">
        <v>181.29333333333335</v>
      </c>
      <c r="J139" s="219">
        <v>194.47333333333336</v>
      </c>
      <c r="K139" s="219">
        <v>196.82666666666671</v>
      </c>
      <c r="L139" s="219">
        <v>201.06333333333336</v>
      </c>
      <c r="M139" s="220">
        <v>192.59</v>
      </c>
      <c r="N139" s="220">
        <v>186</v>
      </c>
      <c r="O139" s="220">
        <v>117817400</v>
      </c>
      <c r="P139" s="221">
        <v>-3.797321583859934E-2</v>
      </c>
    </row>
    <row r="140" spans="1:16" ht="12.75" customHeight="1">
      <c r="A140" s="213">
        <v>130</v>
      </c>
      <c r="B140" s="225" t="s">
        <v>85</v>
      </c>
      <c r="C140" s="222" t="s">
        <v>178</v>
      </c>
      <c r="D140" s="218">
        <v>45533</v>
      </c>
      <c r="E140" s="217">
        <v>2862.35</v>
      </c>
      <c r="F140" s="217">
        <v>2846.5333333333328</v>
      </c>
      <c r="G140" s="219">
        <v>2814.1166666666659</v>
      </c>
      <c r="H140" s="219">
        <v>2765.8833333333332</v>
      </c>
      <c r="I140" s="219">
        <v>2733.4666666666662</v>
      </c>
      <c r="J140" s="219">
        <v>2894.7666666666655</v>
      </c>
      <c r="K140" s="219">
        <v>2927.1833333333325</v>
      </c>
      <c r="L140" s="219">
        <v>2975.4166666666652</v>
      </c>
      <c r="M140" s="220">
        <v>2878.95</v>
      </c>
      <c r="N140" s="220">
        <v>2798.3</v>
      </c>
      <c r="O140" s="220">
        <v>4172850</v>
      </c>
      <c r="P140" s="221">
        <v>-8.7662337662337664E-2</v>
      </c>
    </row>
    <row r="141" spans="1:16" ht="12.75" customHeight="1">
      <c r="A141" s="213">
        <v>131</v>
      </c>
      <c r="B141" s="225" t="s">
        <v>54</v>
      </c>
      <c r="C141" s="217" t="s">
        <v>179</v>
      </c>
      <c r="D141" s="218">
        <v>45533</v>
      </c>
      <c r="E141" s="217">
        <v>138351.35</v>
      </c>
      <c r="F141" s="217">
        <v>138150.41666666666</v>
      </c>
      <c r="G141" s="219">
        <v>135700.93333333332</v>
      </c>
      <c r="H141" s="219">
        <v>133050.51666666666</v>
      </c>
      <c r="I141" s="219">
        <v>130601.03333333333</v>
      </c>
      <c r="J141" s="219">
        <v>140800.83333333331</v>
      </c>
      <c r="K141" s="219">
        <v>143250.31666666665</v>
      </c>
      <c r="L141" s="219">
        <v>145900.73333333331</v>
      </c>
      <c r="M141" s="220">
        <v>140599.9</v>
      </c>
      <c r="N141" s="220">
        <v>135500</v>
      </c>
      <c r="O141" s="220">
        <v>60530</v>
      </c>
      <c r="P141" s="221">
        <v>-0.18598708983324369</v>
      </c>
    </row>
    <row r="142" spans="1:16" ht="12.75" customHeight="1">
      <c r="A142" s="213">
        <v>132</v>
      </c>
      <c r="B142" s="225" t="s">
        <v>66</v>
      </c>
      <c r="C142" s="217" t="s">
        <v>180</v>
      </c>
      <c r="D142" s="218">
        <v>45533</v>
      </c>
      <c r="E142" s="217">
        <v>1751</v>
      </c>
      <c r="F142" s="217">
        <v>1741.2333333333333</v>
      </c>
      <c r="G142" s="219">
        <v>1722.4666666666667</v>
      </c>
      <c r="H142" s="219">
        <v>1693.9333333333334</v>
      </c>
      <c r="I142" s="219">
        <v>1675.1666666666667</v>
      </c>
      <c r="J142" s="219">
        <v>1769.7666666666667</v>
      </c>
      <c r="K142" s="219">
        <v>1788.5333333333335</v>
      </c>
      <c r="L142" s="219">
        <v>1817.0666666666666</v>
      </c>
      <c r="M142" s="220">
        <v>1760</v>
      </c>
      <c r="N142" s="220">
        <v>1712.7</v>
      </c>
      <c r="O142" s="220">
        <v>4463250</v>
      </c>
      <c r="P142" s="221">
        <v>-0.14099714194982535</v>
      </c>
    </row>
    <row r="143" spans="1:16" ht="12.75" customHeight="1">
      <c r="A143" s="213">
        <v>133</v>
      </c>
      <c r="B143" s="225" t="s">
        <v>129</v>
      </c>
      <c r="C143" s="217" t="s">
        <v>181</v>
      </c>
      <c r="D143" s="218">
        <v>45533</v>
      </c>
      <c r="E143" s="217">
        <v>185.28</v>
      </c>
      <c r="F143" s="217">
        <v>184.55999999999997</v>
      </c>
      <c r="G143" s="219">
        <v>183.11999999999995</v>
      </c>
      <c r="H143" s="219">
        <v>180.95999999999998</v>
      </c>
      <c r="I143" s="219">
        <v>179.51999999999995</v>
      </c>
      <c r="J143" s="219">
        <v>186.71999999999994</v>
      </c>
      <c r="K143" s="219">
        <v>188.15999999999994</v>
      </c>
      <c r="L143" s="219">
        <v>190.31999999999994</v>
      </c>
      <c r="M143" s="220">
        <v>186</v>
      </c>
      <c r="N143" s="220">
        <v>182.4</v>
      </c>
      <c r="O143" s="220">
        <v>54472500</v>
      </c>
      <c r="P143" s="221">
        <v>-8.2610773537243123E-3</v>
      </c>
    </row>
    <row r="144" spans="1:16" ht="12.75" customHeight="1">
      <c r="A144" s="213">
        <v>134</v>
      </c>
      <c r="B144" s="225" t="s">
        <v>85</v>
      </c>
      <c r="C144" s="217" t="s">
        <v>182</v>
      </c>
      <c r="D144" s="218">
        <v>45533</v>
      </c>
      <c r="E144" s="217">
        <v>7030.2</v>
      </c>
      <c r="F144" s="217">
        <v>6981.1166666666659</v>
      </c>
      <c r="G144" s="219">
        <v>6912.7833333333319</v>
      </c>
      <c r="H144" s="219">
        <v>6795.3666666666659</v>
      </c>
      <c r="I144" s="219">
        <v>6727.0333333333319</v>
      </c>
      <c r="J144" s="219">
        <v>7098.5333333333319</v>
      </c>
      <c r="K144" s="219">
        <v>7166.8666666666659</v>
      </c>
      <c r="L144" s="219">
        <v>7284.2833333333319</v>
      </c>
      <c r="M144" s="220">
        <v>7049.45</v>
      </c>
      <c r="N144" s="220">
        <v>6863.7</v>
      </c>
      <c r="O144" s="220">
        <v>1183200</v>
      </c>
      <c r="P144" s="221">
        <v>-9.5429432446007025E-3</v>
      </c>
    </row>
    <row r="145" spans="1:16" ht="12.75" customHeight="1">
      <c r="A145" s="213">
        <v>135</v>
      </c>
      <c r="B145" s="225" t="s">
        <v>840</v>
      </c>
      <c r="C145" s="217" t="s">
        <v>183</v>
      </c>
      <c r="D145" s="218">
        <v>45533</v>
      </c>
      <c r="E145" s="217">
        <v>3544</v>
      </c>
      <c r="F145" s="217">
        <v>3525.0333333333333</v>
      </c>
      <c r="G145" s="219">
        <v>3492.1166666666668</v>
      </c>
      <c r="H145" s="219">
        <v>3440.2333333333336</v>
      </c>
      <c r="I145" s="219">
        <v>3407.3166666666671</v>
      </c>
      <c r="J145" s="219">
        <v>3576.9166666666665</v>
      </c>
      <c r="K145" s="219">
        <v>3609.8333333333335</v>
      </c>
      <c r="L145" s="219">
        <v>3661.7166666666662</v>
      </c>
      <c r="M145" s="220">
        <v>3557.95</v>
      </c>
      <c r="N145" s="220">
        <v>3473.15</v>
      </c>
      <c r="O145" s="220">
        <v>1688225</v>
      </c>
      <c r="P145" s="221">
        <v>-5.4639175257731962E-3</v>
      </c>
    </row>
    <row r="146" spans="1:16" ht="12.75" customHeight="1">
      <c r="A146" s="213">
        <v>136</v>
      </c>
      <c r="B146" s="225" t="s">
        <v>57</v>
      </c>
      <c r="C146" s="217" t="s">
        <v>184</v>
      </c>
      <c r="D146" s="218">
        <v>45533</v>
      </c>
      <c r="E146" s="217">
        <v>2491.4499999999998</v>
      </c>
      <c r="F146" s="217">
        <v>2510.6</v>
      </c>
      <c r="G146" s="219">
        <v>2451.5499999999997</v>
      </c>
      <c r="H146" s="219">
        <v>2411.6499999999996</v>
      </c>
      <c r="I146" s="219">
        <v>2352.5999999999995</v>
      </c>
      <c r="J146" s="219">
        <v>2550.5</v>
      </c>
      <c r="K146" s="219">
        <v>2609.5500000000002</v>
      </c>
      <c r="L146" s="219">
        <v>2649.4500000000003</v>
      </c>
      <c r="M146" s="220">
        <v>2569.65</v>
      </c>
      <c r="N146" s="220">
        <v>2470.6999999999998</v>
      </c>
      <c r="O146" s="220">
        <v>6730200</v>
      </c>
      <c r="P146" s="221">
        <v>-5.7975477296903867E-2</v>
      </c>
    </row>
    <row r="147" spans="1:16" ht="12.75" customHeight="1">
      <c r="A147" s="213">
        <v>137</v>
      </c>
      <c r="B147" s="225" t="s">
        <v>129</v>
      </c>
      <c r="C147" s="217" t="s">
        <v>185</v>
      </c>
      <c r="D147" s="218">
        <v>45533</v>
      </c>
      <c r="E147" s="217">
        <v>231.54</v>
      </c>
      <c r="F147" s="217">
        <v>231.96333333333337</v>
      </c>
      <c r="G147" s="219">
        <v>227.87666666666672</v>
      </c>
      <c r="H147" s="219">
        <v>224.21333333333337</v>
      </c>
      <c r="I147" s="219">
        <v>220.12666666666672</v>
      </c>
      <c r="J147" s="219">
        <v>235.62666666666672</v>
      </c>
      <c r="K147" s="219">
        <v>239.71333333333337</v>
      </c>
      <c r="L147" s="219">
        <v>243.37666666666672</v>
      </c>
      <c r="M147" s="220">
        <v>236.05</v>
      </c>
      <c r="N147" s="220">
        <v>228.3</v>
      </c>
      <c r="O147" s="220">
        <v>84141000</v>
      </c>
      <c r="P147" s="221">
        <v>-0.11211358564034379</v>
      </c>
    </row>
    <row r="148" spans="1:16" ht="12.75" customHeight="1">
      <c r="A148" s="213">
        <v>138</v>
      </c>
      <c r="B148" s="225" t="s">
        <v>186</v>
      </c>
      <c r="C148" s="217" t="s">
        <v>187</v>
      </c>
      <c r="D148" s="218">
        <v>45533</v>
      </c>
      <c r="E148" s="217">
        <v>391.2</v>
      </c>
      <c r="F148" s="217">
        <v>390.8</v>
      </c>
      <c r="G148" s="219">
        <v>386.25</v>
      </c>
      <c r="H148" s="219">
        <v>381.3</v>
      </c>
      <c r="I148" s="219">
        <v>376.75</v>
      </c>
      <c r="J148" s="219">
        <v>395.75</v>
      </c>
      <c r="K148" s="219">
        <v>400.30000000000007</v>
      </c>
      <c r="L148" s="219">
        <v>405.25</v>
      </c>
      <c r="M148" s="220">
        <v>395.35</v>
      </c>
      <c r="N148" s="220">
        <v>385.85</v>
      </c>
      <c r="O148" s="220">
        <v>101359500</v>
      </c>
      <c r="P148" s="221">
        <v>-9.6641801021363063E-2</v>
      </c>
    </row>
    <row r="149" spans="1:16" ht="12.75" customHeight="1">
      <c r="A149" s="213">
        <v>139</v>
      </c>
      <c r="B149" s="225" t="s">
        <v>105</v>
      </c>
      <c r="C149" s="217" t="s">
        <v>188</v>
      </c>
      <c r="D149" s="218">
        <v>45533</v>
      </c>
      <c r="E149" s="217">
        <v>1740.2</v>
      </c>
      <c r="F149" s="217">
        <v>1738.7333333333333</v>
      </c>
      <c r="G149" s="219">
        <v>1719.4666666666667</v>
      </c>
      <c r="H149" s="219">
        <v>1698.7333333333333</v>
      </c>
      <c r="I149" s="219">
        <v>1679.4666666666667</v>
      </c>
      <c r="J149" s="219">
        <v>1759.4666666666667</v>
      </c>
      <c r="K149" s="219">
        <v>1778.7333333333336</v>
      </c>
      <c r="L149" s="219">
        <v>1799.4666666666667</v>
      </c>
      <c r="M149" s="220">
        <v>1758</v>
      </c>
      <c r="N149" s="220">
        <v>1718</v>
      </c>
      <c r="O149" s="220">
        <v>6628300</v>
      </c>
      <c r="P149" s="221">
        <v>-9.1266794625719766E-2</v>
      </c>
    </row>
    <row r="150" spans="1:16" ht="12.75" customHeight="1">
      <c r="A150" s="213">
        <v>140</v>
      </c>
      <c r="B150" s="225" t="s">
        <v>85</v>
      </c>
      <c r="C150" s="222" t="s">
        <v>189</v>
      </c>
      <c r="D150" s="218">
        <v>45533</v>
      </c>
      <c r="E150" s="217">
        <v>11175.05</v>
      </c>
      <c r="F150" s="217">
        <v>11101.533333333333</v>
      </c>
      <c r="G150" s="219">
        <v>10773.066666666666</v>
      </c>
      <c r="H150" s="219">
        <v>10371.083333333332</v>
      </c>
      <c r="I150" s="219">
        <v>10042.616666666665</v>
      </c>
      <c r="J150" s="219">
        <v>11503.516666666666</v>
      </c>
      <c r="K150" s="219">
        <v>11831.983333333334</v>
      </c>
      <c r="L150" s="219">
        <v>12233.966666666667</v>
      </c>
      <c r="M150" s="220">
        <v>11430</v>
      </c>
      <c r="N150" s="220">
        <v>10699.55</v>
      </c>
      <c r="O150" s="220">
        <v>1790000</v>
      </c>
      <c r="P150" s="221">
        <v>-0.10989557434112382</v>
      </c>
    </row>
    <row r="151" spans="1:16" ht="12.75" customHeight="1">
      <c r="A151" s="213">
        <v>141</v>
      </c>
      <c r="B151" s="225" t="s">
        <v>82</v>
      </c>
      <c r="C151" s="224" t="s">
        <v>190</v>
      </c>
      <c r="D151" s="218">
        <v>45533</v>
      </c>
      <c r="E151" s="217">
        <v>335.25</v>
      </c>
      <c r="F151" s="217">
        <v>329.5</v>
      </c>
      <c r="G151" s="219">
        <v>321.8</v>
      </c>
      <c r="H151" s="219">
        <v>308.35000000000002</v>
      </c>
      <c r="I151" s="219">
        <v>300.65000000000003</v>
      </c>
      <c r="J151" s="219">
        <v>342.95</v>
      </c>
      <c r="K151" s="219">
        <v>350.65000000000003</v>
      </c>
      <c r="L151" s="219">
        <v>364.09999999999997</v>
      </c>
      <c r="M151" s="220">
        <v>337.2</v>
      </c>
      <c r="N151" s="220">
        <v>316.05</v>
      </c>
      <c r="O151" s="220">
        <v>108595025</v>
      </c>
      <c r="P151" s="221">
        <v>-7.2840825047251215E-2</v>
      </c>
    </row>
    <row r="152" spans="1:16" ht="12.75" customHeight="1">
      <c r="A152" s="213">
        <v>142</v>
      </c>
      <c r="B152" s="225" t="s">
        <v>45</v>
      </c>
      <c r="C152" s="217" t="s">
        <v>191</v>
      </c>
      <c r="D152" s="218">
        <v>45533</v>
      </c>
      <c r="E152" s="217">
        <v>41137.050000000003</v>
      </c>
      <c r="F152" s="217">
        <v>41307.866666666669</v>
      </c>
      <c r="G152" s="219">
        <v>40616.833333333336</v>
      </c>
      <c r="H152" s="219">
        <v>40096.616666666669</v>
      </c>
      <c r="I152" s="219">
        <v>39405.583333333336</v>
      </c>
      <c r="J152" s="219">
        <v>41828.083333333336</v>
      </c>
      <c r="K152" s="219">
        <v>42519.116666666661</v>
      </c>
      <c r="L152" s="219">
        <v>43039.333333333336</v>
      </c>
      <c r="M152" s="220">
        <v>41998.9</v>
      </c>
      <c r="N152" s="220">
        <v>40787.65</v>
      </c>
      <c r="O152" s="220">
        <v>181545</v>
      </c>
      <c r="P152" s="221">
        <v>-8.8217568178393851E-2</v>
      </c>
    </row>
    <row r="153" spans="1:16" ht="12.75" customHeight="1">
      <c r="A153" s="213">
        <v>143</v>
      </c>
      <c r="B153" s="225" t="s">
        <v>42</v>
      </c>
      <c r="C153" s="217" t="s">
        <v>192</v>
      </c>
      <c r="D153" s="218">
        <v>45533</v>
      </c>
      <c r="E153" s="217">
        <v>944.95</v>
      </c>
      <c r="F153" s="217">
        <v>940.98333333333323</v>
      </c>
      <c r="G153" s="219">
        <v>925.96666666666647</v>
      </c>
      <c r="H153" s="219">
        <v>906.98333333333323</v>
      </c>
      <c r="I153" s="219">
        <v>891.96666666666647</v>
      </c>
      <c r="J153" s="219">
        <v>959.96666666666647</v>
      </c>
      <c r="K153" s="219">
        <v>974.98333333333312</v>
      </c>
      <c r="L153" s="219">
        <v>993.96666666666647</v>
      </c>
      <c r="M153" s="220">
        <v>956</v>
      </c>
      <c r="N153" s="220">
        <v>922</v>
      </c>
      <c r="O153" s="220">
        <v>10568250</v>
      </c>
      <c r="P153" s="221">
        <v>-0.22928403434884867</v>
      </c>
    </row>
    <row r="154" spans="1:16" ht="12.75" customHeight="1">
      <c r="A154" s="213">
        <v>144</v>
      </c>
      <c r="B154" s="225" t="s">
        <v>85</v>
      </c>
      <c r="C154" s="217" t="s">
        <v>193</v>
      </c>
      <c r="D154" s="218">
        <v>45533</v>
      </c>
      <c r="E154" s="217">
        <v>4754.45</v>
      </c>
      <c r="F154" s="217">
        <v>4771.8499999999995</v>
      </c>
      <c r="G154" s="219">
        <v>4718.7499999999991</v>
      </c>
      <c r="H154" s="219">
        <v>4683.0499999999993</v>
      </c>
      <c r="I154" s="219">
        <v>4629.9499999999989</v>
      </c>
      <c r="J154" s="219">
        <v>4807.5499999999993</v>
      </c>
      <c r="K154" s="219">
        <v>4860.6499999999996</v>
      </c>
      <c r="L154" s="219">
        <v>4896.3499999999995</v>
      </c>
      <c r="M154" s="220">
        <v>4824.95</v>
      </c>
      <c r="N154" s="220">
        <v>4736.1499999999996</v>
      </c>
      <c r="O154" s="220">
        <v>1907800</v>
      </c>
      <c r="P154" s="221">
        <v>-0.12638520010990018</v>
      </c>
    </row>
    <row r="155" spans="1:16" ht="12.75" customHeight="1">
      <c r="A155" s="213">
        <v>145</v>
      </c>
      <c r="B155" s="225" t="s">
        <v>82</v>
      </c>
      <c r="C155" s="222" t="s">
        <v>194</v>
      </c>
      <c r="D155" s="218">
        <v>45533</v>
      </c>
      <c r="E155" s="217">
        <v>368.15</v>
      </c>
      <c r="F155" s="217">
        <v>360.5</v>
      </c>
      <c r="G155" s="219">
        <v>351.7</v>
      </c>
      <c r="H155" s="219">
        <v>335.25</v>
      </c>
      <c r="I155" s="219">
        <v>326.45</v>
      </c>
      <c r="J155" s="219">
        <v>376.95</v>
      </c>
      <c r="K155" s="219">
        <v>385.74999999999994</v>
      </c>
      <c r="L155" s="219">
        <v>402.2</v>
      </c>
      <c r="M155" s="220">
        <v>369.3</v>
      </c>
      <c r="N155" s="220">
        <v>344.05</v>
      </c>
      <c r="O155" s="220">
        <v>28215000</v>
      </c>
      <c r="P155" s="221">
        <v>-4.4498628466930812E-2</v>
      </c>
    </row>
    <row r="156" spans="1:16" ht="12.75" customHeight="1">
      <c r="A156" s="213">
        <v>146</v>
      </c>
      <c r="B156" s="225" t="s">
        <v>66</v>
      </c>
      <c r="C156" s="217" t="s">
        <v>195</v>
      </c>
      <c r="D156" s="218">
        <v>45533</v>
      </c>
      <c r="E156" s="217">
        <v>526.20000000000005</v>
      </c>
      <c r="F156" s="217">
        <v>523.20000000000005</v>
      </c>
      <c r="G156" s="219">
        <v>517.80000000000007</v>
      </c>
      <c r="H156" s="219">
        <v>509.4</v>
      </c>
      <c r="I156" s="219">
        <v>504</v>
      </c>
      <c r="J156" s="219">
        <v>531.60000000000014</v>
      </c>
      <c r="K156" s="219">
        <v>537.00000000000023</v>
      </c>
      <c r="L156" s="219">
        <v>545.4000000000002</v>
      </c>
      <c r="M156" s="220">
        <v>528.6</v>
      </c>
      <c r="N156" s="220">
        <v>514.79999999999995</v>
      </c>
      <c r="O156" s="220">
        <v>46787000</v>
      </c>
      <c r="P156" s="221">
        <v>-4.4724618447246185E-2</v>
      </c>
    </row>
    <row r="157" spans="1:16" ht="12.75" customHeight="1">
      <c r="A157" s="213">
        <v>147</v>
      </c>
      <c r="B157" s="225" t="s">
        <v>57</v>
      </c>
      <c r="C157" s="217" t="s">
        <v>196</v>
      </c>
      <c r="D157" s="218">
        <v>45533</v>
      </c>
      <c r="E157" s="217">
        <v>3130.75</v>
      </c>
      <c r="F157" s="217">
        <v>3123.3666666666668</v>
      </c>
      <c r="G157" s="219">
        <v>3109.7333333333336</v>
      </c>
      <c r="H157" s="219">
        <v>3088.7166666666667</v>
      </c>
      <c r="I157" s="219">
        <v>3075.0833333333335</v>
      </c>
      <c r="J157" s="219">
        <v>3144.3833333333337</v>
      </c>
      <c r="K157" s="219">
        <v>3158.0166666666669</v>
      </c>
      <c r="L157" s="219">
        <v>3179.0333333333338</v>
      </c>
      <c r="M157" s="220">
        <v>3137</v>
      </c>
      <c r="N157" s="220">
        <v>3102.35</v>
      </c>
      <c r="O157" s="220">
        <v>2388500</v>
      </c>
      <c r="P157" s="221">
        <v>-0.10366826156299841</v>
      </c>
    </row>
    <row r="158" spans="1:16" ht="12.75" customHeight="1">
      <c r="A158" s="213">
        <v>148</v>
      </c>
      <c r="B158" s="225" t="s">
        <v>840</v>
      </c>
      <c r="C158" s="217" t="s">
        <v>197</v>
      </c>
      <c r="D158" s="218">
        <v>45533</v>
      </c>
      <c r="E158" s="217">
        <v>4024.4</v>
      </c>
      <c r="F158" s="217">
        <v>4006.6999999999994</v>
      </c>
      <c r="G158" s="219">
        <v>3962.3999999999987</v>
      </c>
      <c r="H158" s="219">
        <v>3900.3999999999992</v>
      </c>
      <c r="I158" s="219">
        <v>3856.0999999999985</v>
      </c>
      <c r="J158" s="219">
        <v>4068.6999999999989</v>
      </c>
      <c r="K158" s="219">
        <v>4112.9999999999991</v>
      </c>
      <c r="L158" s="219">
        <v>4174.9999999999991</v>
      </c>
      <c r="M158" s="220">
        <v>4051</v>
      </c>
      <c r="N158" s="220">
        <v>3944.7</v>
      </c>
      <c r="O158" s="220">
        <v>1711000</v>
      </c>
      <c r="P158" s="221">
        <v>-3.3493519732051844E-3</v>
      </c>
    </row>
    <row r="159" spans="1:16" ht="12.75" customHeight="1">
      <c r="A159" s="213">
        <v>149</v>
      </c>
      <c r="B159" s="225" t="s">
        <v>61</v>
      </c>
      <c r="C159" s="217" t="s">
        <v>198</v>
      </c>
      <c r="D159" s="218">
        <v>45533</v>
      </c>
      <c r="E159" s="217">
        <v>118.33</v>
      </c>
      <c r="F159" s="217">
        <v>117.62666666666667</v>
      </c>
      <c r="G159" s="219">
        <v>116.57333333333332</v>
      </c>
      <c r="H159" s="219">
        <v>114.81666666666666</v>
      </c>
      <c r="I159" s="219">
        <v>113.76333333333332</v>
      </c>
      <c r="J159" s="219">
        <v>119.38333333333333</v>
      </c>
      <c r="K159" s="219">
        <v>120.43666666666667</v>
      </c>
      <c r="L159" s="219">
        <v>122.19333333333333</v>
      </c>
      <c r="M159" s="220">
        <v>118.68</v>
      </c>
      <c r="N159" s="220">
        <v>115.87</v>
      </c>
      <c r="O159" s="220">
        <v>230224000</v>
      </c>
      <c r="P159" s="221">
        <v>-6.9967359338137872E-2</v>
      </c>
    </row>
    <row r="160" spans="1:16" ht="12.75" customHeight="1">
      <c r="A160" s="213">
        <v>150</v>
      </c>
      <c r="B160" s="225" t="s">
        <v>40</v>
      </c>
      <c r="C160" s="217" t="s">
        <v>199</v>
      </c>
      <c r="D160" s="218">
        <v>45533</v>
      </c>
      <c r="E160" s="217">
        <v>6446.9</v>
      </c>
      <c r="F160" s="217">
        <v>6401.6833333333334</v>
      </c>
      <c r="G160" s="219">
        <v>6312.6166666666668</v>
      </c>
      <c r="H160" s="219">
        <v>6178.333333333333</v>
      </c>
      <c r="I160" s="219">
        <v>6089.2666666666664</v>
      </c>
      <c r="J160" s="219">
        <v>6535.9666666666672</v>
      </c>
      <c r="K160" s="219">
        <v>6625.0333333333347</v>
      </c>
      <c r="L160" s="219">
        <v>6759.3166666666675</v>
      </c>
      <c r="M160" s="220">
        <v>6490.75</v>
      </c>
      <c r="N160" s="220">
        <v>6267.4</v>
      </c>
      <c r="O160" s="220">
        <v>3302875</v>
      </c>
      <c r="P160" s="221">
        <v>-1.44349123461395E-2</v>
      </c>
    </row>
    <row r="161" spans="1:16" ht="12.75" customHeight="1">
      <c r="A161" s="213">
        <v>151</v>
      </c>
      <c r="B161" s="225" t="s">
        <v>186</v>
      </c>
      <c r="C161" s="224" t="s">
        <v>200</v>
      </c>
      <c r="D161" s="218">
        <v>45533</v>
      </c>
      <c r="E161" s="217">
        <v>338.35</v>
      </c>
      <c r="F161" s="217">
        <v>337.25</v>
      </c>
      <c r="G161" s="219">
        <v>332.05</v>
      </c>
      <c r="H161" s="219">
        <v>325.75</v>
      </c>
      <c r="I161" s="219">
        <v>320.55</v>
      </c>
      <c r="J161" s="219">
        <v>343.55</v>
      </c>
      <c r="K161" s="219">
        <v>348.75000000000006</v>
      </c>
      <c r="L161" s="219">
        <v>355.05</v>
      </c>
      <c r="M161" s="220">
        <v>342.45</v>
      </c>
      <c r="N161" s="220">
        <v>330.95</v>
      </c>
      <c r="O161" s="220">
        <v>67712400</v>
      </c>
      <c r="P161" s="221">
        <v>-2.1027429344714518E-2</v>
      </c>
    </row>
    <row r="162" spans="1:16" ht="12.75" customHeight="1">
      <c r="A162" s="213">
        <v>152</v>
      </c>
      <c r="B162" s="225" t="s">
        <v>201</v>
      </c>
      <c r="C162" s="217" t="s">
        <v>202</v>
      </c>
      <c r="D162" s="218">
        <v>45533</v>
      </c>
      <c r="E162" s="217">
        <v>1478.05</v>
      </c>
      <c r="F162" s="217">
        <v>1484.3666666666666</v>
      </c>
      <c r="G162" s="219">
        <v>1461.3833333333332</v>
      </c>
      <c r="H162" s="219">
        <v>1444.7166666666667</v>
      </c>
      <c r="I162" s="219">
        <v>1421.7333333333333</v>
      </c>
      <c r="J162" s="219">
        <v>1501.0333333333331</v>
      </c>
      <c r="K162" s="219">
        <v>1524.0166666666662</v>
      </c>
      <c r="L162" s="219">
        <v>1540.6833333333329</v>
      </c>
      <c r="M162" s="220">
        <v>1507.35</v>
      </c>
      <c r="N162" s="220">
        <v>1467.7</v>
      </c>
      <c r="O162" s="220">
        <v>4087908</v>
      </c>
      <c r="P162" s="221">
        <v>-0.14794706481167288</v>
      </c>
    </row>
    <row r="163" spans="1:16" ht="12.75" customHeight="1">
      <c r="A163" s="213">
        <v>153</v>
      </c>
      <c r="B163" s="225" t="s">
        <v>47</v>
      </c>
      <c r="C163" s="217" t="s">
        <v>203</v>
      </c>
      <c r="D163" s="218">
        <v>45533</v>
      </c>
      <c r="E163" s="217">
        <v>803.45</v>
      </c>
      <c r="F163" s="217">
        <v>796.15</v>
      </c>
      <c r="G163" s="219">
        <v>783.3</v>
      </c>
      <c r="H163" s="219">
        <v>763.15</v>
      </c>
      <c r="I163" s="219">
        <v>750.3</v>
      </c>
      <c r="J163" s="219">
        <v>816.3</v>
      </c>
      <c r="K163" s="219">
        <v>829.15000000000009</v>
      </c>
      <c r="L163" s="219">
        <v>849.3</v>
      </c>
      <c r="M163" s="220">
        <v>809</v>
      </c>
      <c r="N163" s="220">
        <v>776</v>
      </c>
      <c r="O163" s="220">
        <v>9682350</v>
      </c>
      <c r="P163" s="221">
        <v>-2.7241673783091374E-2</v>
      </c>
    </row>
    <row r="164" spans="1:16" ht="12.75" customHeight="1">
      <c r="A164" s="213">
        <v>154</v>
      </c>
      <c r="B164" s="225" t="s">
        <v>61</v>
      </c>
      <c r="C164" s="217" t="s">
        <v>204</v>
      </c>
      <c r="D164" s="218">
        <v>45533</v>
      </c>
      <c r="E164" s="217">
        <v>230.7</v>
      </c>
      <c r="F164" s="217">
        <v>230.75</v>
      </c>
      <c r="G164" s="219">
        <v>227.5</v>
      </c>
      <c r="H164" s="219">
        <v>224.3</v>
      </c>
      <c r="I164" s="219">
        <v>221.05</v>
      </c>
      <c r="J164" s="219">
        <v>233.95</v>
      </c>
      <c r="K164" s="219">
        <v>237.2</v>
      </c>
      <c r="L164" s="219">
        <v>240.39999999999998</v>
      </c>
      <c r="M164" s="220">
        <v>234</v>
      </c>
      <c r="N164" s="220">
        <v>227.55</v>
      </c>
      <c r="O164" s="220">
        <v>68017500</v>
      </c>
      <c r="P164" s="221">
        <v>0.23025096088627628</v>
      </c>
    </row>
    <row r="165" spans="1:16" ht="12.75" customHeight="1">
      <c r="A165" s="213">
        <v>155</v>
      </c>
      <c r="B165" s="225" t="s">
        <v>66</v>
      </c>
      <c r="C165" s="217" t="s">
        <v>205</v>
      </c>
      <c r="D165" s="218">
        <v>45533</v>
      </c>
      <c r="E165" s="217">
        <v>608.9</v>
      </c>
      <c r="F165" s="217">
        <v>604.58333333333337</v>
      </c>
      <c r="G165" s="219">
        <v>597.76666666666677</v>
      </c>
      <c r="H165" s="219">
        <v>586.63333333333344</v>
      </c>
      <c r="I165" s="219">
        <v>579.81666666666683</v>
      </c>
      <c r="J165" s="219">
        <v>615.7166666666667</v>
      </c>
      <c r="K165" s="219">
        <v>622.5333333333333</v>
      </c>
      <c r="L165" s="219">
        <v>633.66666666666663</v>
      </c>
      <c r="M165" s="220">
        <v>611.4</v>
      </c>
      <c r="N165" s="220">
        <v>593.45000000000005</v>
      </c>
      <c r="O165" s="220">
        <v>45298000</v>
      </c>
      <c r="P165" s="221">
        <v>-0.10900865460267506</v>
      </c>
    </row>
    <row r="166" spans="1:16" ht="12.75" customHeight="1">
      <c r="A166" s="213">
        <v>156</v>
      </c>
      <c r="B166" s="225" t="s">
        <v>82</v>
      </c>
      <c r="C166" s="217" t="s">
        <v>206</v>
      </c>
      <c r="D166" s="218">
        <v>45533</v>
      </c>
      <c r="E166" s="217">
        <v>2988.1</v>
      </c>
      <c r="F166" s="217">
        <v>2983.4666666666667</v>
      </c>
      <c r="G166" s="219">
        <v>2962.3333333333335</v>
      </c>
      <c r="H166" s="219">
        <v>2936.5666666666666</v>
      </c>
      <c r="I166" s="219">
        <v>2915.4333333333334</v>
      </c>
      <c r="J166" s="219">
        <v>3009.2333333333336</v>
      </c>
      <c r="K166" s="219">
        <v>3030.3666666666668</v>
      </c>
      <c r="L166" s="219">
        <v>3056.1333333333337</v>
      </c>
      <c r="M166" s="220">
        <v>3004.6</v>
      </c>
      <c r="N166" s="220">
        <v>2957.7</v>
      </c>
      <c r="O166" s="220">
        <v>40113000</v>
      </c>
      <c r="P166" s="221">
        <v>-5.2942853954595611E-3</v>
      </c>
    </row>
    <row r="167" spans="1:16" ht="12.75" customHeight="1">
      <c r="A167" s="213">
        <v>157</v>
      </c>
      <c r="B167" s="225" t="s">
        <v>129</v>
      </c>
      <c r="C167" s="217" t="s">
        <v>207</v>
      </c>
      <c r="D167" s="218">
        <v>45533</v>
      </c>
      <c r="E167" s="217">
        <v>143.47999999999999</v>
      </c>
      <c r="F167" s="217">
        <v>143.7833333333333</v>
      </c>
      <c r="G167" s="219">
        <v>141.61666666666662</v>
      </c>
      <c r="H167" s="219">
        <v>139.7533333333333</v>
      </c>
      <c r="I167" s="219">
        <v>137.58666666666662</v>
      </c>
      <c r="J167" s="219">
        <v>145.64666666666662</v>
      </c>
      <c r="K167" s="219">
        <v>147.8133333333333</v>
      </c>
      <c r="L167" s="219">
        <v>149.67666666666662</v>
      </c>
      <c r="M167" s="220">
        <v>145.94999999999999</v>
      </c>
      <c r="N167" s="220">
        <v>141.91999999999999</v>
      </c>
      <c r="O167" s="220">
        <v>123912000</v>
      </c>
      <c r="P167" s="221">
        <v>-0.10916201759935584</v>
      </c>
    </row>
    <row r="168" spans="1:16" ht="12.75" customHeight="1">
      <c r="A168" s="213">
        <v>158</v>
      </c>
      <c r="B168" s="225" t="s">
        <v>66</v>
      </c>
      <c r="C168" s="217" t="s">
        <v>208</v>
      </c>
      <c r="D168" s="218">
        <v>45533</v>
      </c>
      <c r="E168" s="217">
        <v>704.3</v>
      </c>
      <c r="F168" s="217">
        <v>709.91666666666663</v>
      </c>
      <c r="G168" s="219">
        <v>696.48333333333323</v>
      </c>
      <c r="H168" s="219">
        <v>688.66666666666663</v>
      </c>
      <c r="I168" s="219">
        <v>675.23333333333323</v>
      </c>
      <c r="J168" s="219">
        <v>717.73333333333323</v>
      </c>
      <c r="K168" s="219">
        <v>731.16666666666663</v>
      </c>
      <c r="L168" s="219">
        <v>738.98333333333323</v>
      </c>
      <c r="M168" s="220">
        <v>723.35</v>
      </c>
      <c r="N168" s="220">
        <v>702.1</v>
      </c>
      <c r="O168" s="220">
        <v>22412800</v>
      </c>
      <c r="P168" s="221">
        <v>4.3193327375633007E-2</v>
      </c>
    </row>
    <row r="169" spans="1:16" ht="12.75" customHeight="1">
      <c r="A169" s="213">
        <v>159</v>
      </c>
      <c r="B169" s="225" t="s">
        <v>66</v>
      </c>
      <c r="C169" s="222" t="s">
        <v>209</v>
      </c>
      <c r="D169" s="218">
        <v>45533</v>
      </c>
      <c r="E169" s="217">
        <v>1702.5</v>
      </c>
      <c r="F169" s="217">
        <v>1686.8</v>
      </c>
      <c r="G169" s="219">
        <v>1665.6999999999998</v>
      </c>
      <c r="H169" s="219">
        <v>1628.8999999999999</v>
      </c>
      <c r="I169" s="219">
        <v>1607.7999999999997</v>
      </c>
      <c r="J169" s="219">
        <v>1723.6</v>
      </c>
      <c r="K169" s="219">
        <v>1744.6999999999998</v>
      </c>
      <c r="L169" s="219">
        <v>1781.5</v>
      </c>
      <c r="M169" s="220">
        <v>1707.9</v>
      </c>
      <c r="N169" s="220">
        <v>1650</v>
      </c>
      <c r="O169" s="220">
        <v>7022625</v>
      </c>
      <c r="P169" s="221">
        <v>-6.1256203318462078E-2</v>
      </c>
    </row>
    <row r="170" spans="1:16" ht="12.75" customHeight="1">
      <c r="A170" s="213">
        <v>160</v>
      </c>
      <c r="B170" s="225" t="s">
        <v>61</v>
      </c>
      <c r="C170" s="217" t="s">
        <v>210</v>
      </c>
      <c r="D170" s="218">
        <v>45533</v>
      </c>
      <c r="E170" s="217">
        <v>853.05</v>
      </c>
      <c r="F170" s="217">
        <v>851.48333333333323</v>
      </c>
      <c r="G170" s="219">
        <v>847.06666666666649</v>
      </c>
      <c r="H170" s="219">
        <v>841.08333333333326</v>
      </c>
      <c r="I170" s="219">
        <v>836.66666666666652</v>
      </c>
      <c r="J170" s="219">
        <v>857.46666666666647</v>
      </c>
      <c r="K170" s="219">
        <v>861.88333333333321</v>
      </c>
      <c r="L170" s="219">
        <v>867.86666666666645</v>
      </c>
      <c r="M170" s="220">
        <v>855.9</v>
      </c>
      <c r="N170" s="220">
        <v>845.5</v>
      </c>
      <c r="O170" s="220">
        <v>81205500</v>
      </c>
      <c r="P170" s="221">
        <v>-7.2941015300574522E-2</v>
      </c>
    </row>
    <row r="171" spans="1:16" ht="12.75" customHeight="1">
      <c r="A171" s="213">
        <v>161</v>
      </c>
      <c r="B171" s="225" t="s">
        <v>47</v>
      </c>
      <c r="C171" s="217" t="s">
        <v>211</v>
      </c>
      <c r="D171" s="218">
        <v>45533</v>
      </c>
      <c r="E171" s="217">
        <v>27609.05</v>
      </c>
      <c r="F171" s="217">
        <v>27520.133333333331</v>
      </c>
      <c r="G171" s="219">
        <v>27340.266666666663</v>
      </c>
      <c r="H171" s="219">
        <v>27071.48333333333</v>
      </c>
      <c r="I171" s="219">
        <v>26891.616666666661</v>
      </c>
      <c r="J171" s="219">
        <v>27788.916666666664</v>
      </c>
      <c r="K171" s="219">
        <v>27968.783333333333</v>
      </c>
      <c r="L171" s="219">
        <v>28237.566666666666</v>
      </c>
      <c r="M171" s="220">
        <v>27700</v>
      </c>
      <c r="N171" s="220">
        <v>27251.35</v>
      </c>
      <c r="O171" s="220">
        <v>217675</v>
      </c>
      <c r="P171" s="221">
        <v>-5.3689816324312578E-2</v>
      </c>
    </row>
    <row r="172" spans="1:16" ht="12.75" customHeight="1">
      <c r="A172" s="213">
        <v>162</v>
      </c>
      <c r="B172" s="225" t="s">
        <v>40</v>
      </c>
      <c r="C172" s="217" t="s">
        <v>212</v>
      </c>
      <c r="D172" s="218">
        <v>45533</v>
      </c>
      <c r="E172" s="217">
        <v>6870.7</v>
      </c>
      <c r="F172" s="217">
        <v>6833.6000000000013</v>
      </c>
      <c r="G172" s="219">
        <v>6677.2000000000025</v>
      </c>
      <c r="H172" s="219">
        <v>6483.7000000000016</v>
      </c>
      <c r="I172" s="219">
        <v>6327.3000000000029</v>
      </c>
      <c r="J172" s="219">
        <v>7027.1000000000022</v>
      </c>
      <c r="K172" s="219">
        <v>7183.5000000000018</v>
      </c>
      <c r="L172" s="219">
        <v>7377.0000000000018</v>
      </c>
      <c r="M172" s="220">
        <v>6990</v>
      </c>
      <c r="N172" s="220">
        <v>6640.1</v>
      </c>
      <c r="O172" s="220">
        <v>2169000</v>
      </c>
      <c r="P172" s="221">
        <v>-5.1989772503769752E-2</v>
      </c>
    </row>
    <row r="173" spans="1:16" ht="12.75" customHeight="1">
      <c r="A173" s="213">
        <v>163</v>
      </c>
      <c r="B173" s="225" t="s">
        <v>45</v>
      </c>
      <c r="C173" s="217" t="s">
        <v>213</v>
      </c>
      <c r="D173" s="218">
        <v>45533</v>
      </c>
      <c r="E173" s="217">
        <v>2415.1</v>
      </c>
      <c r="F173" s="217">
        <v>2398.5666666666666</v>
      </c>
      <c r="G173" s="219">
        <v>2370.2833333333333</v>
      </c>
      <c r="H173" s="219">
        <v>2325.4666666666667</v>
      </c>
      <c r="I173" s="219">
        <v>2297.1833333333334</v>
      </c>
      <c r="J173" s="219">
        <v>2443.3833333333332</v>
      </c>
      <c r="K173" s="219">
        <v>2471.6666666666661</v>
      </c>
      <c r="L173" s="219">
        <v>2516.4833333333331</v>
      </c>
      <c r="M173" s="220">
        <v>2426.85</v>
      </c>
      <c r="N173" s="220">
        <v>2353.75</v>
      </c>
      <c r="O173" s="220">
        <v>5094375</v>
      </c>
      <c r="P173" s="221">
        <v>-6.2909567496723454E-2</v>
      </c>
    </row>
    <row r="174" spans="1:16" ht="12.75" customHeight="1">
      <c r="A174" s="213">
        <v>164</v>
      </c>
      <c r="B174" s="225" t="s">
        <v>66</v>
      </c>
      <c r="C174" s="217" t="s">
        <v>214</v>
      </c>
      <c r="D174" s="218">
        <v>45533</v>
      </c>
      <c r="E174" s="217">
        <v>2699.9</v>
      </c>
      <c r="F174" s="217">
        <v>2701.5333333333333</v>
      </c>
      <c r="G174" s="219">
        <v>2653.1166666666668</v>
      </c>
      <c r="H174" s="219">
        <v>2606.3333333333335</v>
      </c>
      <c r="I174" s="219">
        <v>2557.916666666667</v>
      </c>
      <c r="J174" s="219">
        <v>2748.3166666666666</v>
      </c>
      <c r="K174" s="219">
        <v>2796.7333333333336</v>
      </c>
      <c r="L174" s="219">
        <v>2843.5166666666664</v>
      </c>
      <c r="M174" s="220">
        <v>2749.95</v>
      </c>
      <c r="N174" s="220">
        <v>2654.75</v>
      </c>
      <c r="O174" s="220">
        <v>8335200</v>
      </c>
      <c r="P174" s="221">
        <v>2.410615554736454E-2</v>
      </c>
    </row>
    <row r="175" spans="1:16" ht="12.75" customHeight="1">
      <c r="A175" s="213">
        <v>165</v>
      </c>
      <c r="B175" s="225" t="s">
        <v>42</v>
      </c>
      <c r="C175" s="217" t="s">
        <v>215</v>
      </c>
      <c r="D175" s="218">
        <v>45533</v>
      </c>
      <c r="E175" s="217">
        <v>1673.5</v>
      </c>
      <c r="F175" s="217">
        <v>1657.6000000000001</v>
      </c>
      <c r="G175" s="219">
        <v>1625.5500000000002</v>
      </c>
      <c r="H175" s="219">
        <v>1577.6000000000001</v>
      </c>
      <c r="I175" s="219">
        <v>1545.5500000000002</v>
      </c>
      <c r="J175" s="219">
        <v>1705.5500000000002</v>
      </c>
      <c r="K175" s="219">
        <v>1737.6</v>
      </c>
      <c r="L175" s="219">
        <v>1785.5500000000002</v>
      </c>
      <c r="M175" s="220">
        <v>1689.65</v>
      </c>
      <c r="N175" s="220">
        <v>1609.65</v>
      </c>
      <c r="O175" s="220">
        <v>15568700</v>
      </c>
      <c r="P175" s="221">
        <v>-0.11016423613194903</v>
      </c>
    </row>
    <row r="176" spans="1:16" ht="12.75" customHeight="1">
      <c r="A176" s="213">
        <v>166</v>
      </c>
      <c r="B176" s="225" t="s">
        <v>201</v>
      </c>
      <c r="C176" s="217" t="s">
        <v>216</v>
      </c>
      <c r="D176" s="218">
        <v>45533</v>
      </c>
      <c r="E176" s="217">
        <v>818.3</v>
      </c>
      <c r="F176" s="217">
        <v>811.7166666666667</v>
      </c>
      <c r="G176" s="219">
        <v>801.68333333333339</v>
      </c>
      <c r="H176" s="219">
        <v>785.06666666666672</v>
      </c>
      <c r="I176" s="219">
        <v>775.03333333333342</v>
      </c>
      <c r="J176" s="219">
        <v>828.33333333333337</v>
      </c>
      <c r="K176" s="219">
        <v>838.36666666666667</v>
      </c>
      <c r="L176" s="219">
        <v>854.98333333333335</v>
      </c>
      <c r="M176" s="220">
        <v>821.75</v>
      </c>
      <c r="N176" s="220">
        <v>795.1</v>
      </c>
      <c r="O176" s="220">
        <v>6042000</v>
      </c>
      <c r="P176" s="221">
        <v>-0.18046795523906409</v>
      </c>
    </row>
    <row r="177" spans="1:16" ht="12.75" customHeight="1">
      <c r="A177" s="213">
        <v>167</v>
      </c>
      <c r="B177" s="225" t="s">
        <v>42</v>
      </c>
      <c r="C177" s="217" t="s">
        <v>217</v>
      </c>
      <c r="D177" s="218">
        <v>45533</v>
      </c>
      <c r="E177" s="217">
        <v>765.9</v>
      </c>
      <c r="F177" s="217">
        <v>756.7833333333333</v>
      </c>
      <c r="G177" s="219">
        <v>741.11666666666656</v>
      </c>
      <c r="H177" s="219">
        <v>716.33333333333326</v>
      </c>
      <c r="I177" s="219">
        <v>700.66666666666652</v>
      </c>
      <c r="J177" s="219">
        <v>781.56666666666661</v>
      </c>
      <c r="K177" s="219">
        <v>797.23333333333335</v>
      </c>
      <c r="L177" s="219">
        <v>822.01666666666665</v>
      </c>
      <c r="M177" s="220">
        <v>772.45</v>
      </c>
      <c r="N177" s="220">
        <v>732</v>
      </c>
      <c r="O177" s="220">
        <v>7217000</v>
      </c>
      <c r="P177" s="221">
        <v>-0.19037469149652234</v>
      </c>
    </row>
    <row r="178" spans="1:16" ht="12.75" customHeight="1">
      <c r="A178" s="213">
        <v>168</v>
      </c>
      <c r="B178" s="225" t="s">
        <v>840</v>
      </c>
      <c r="C178" s="224" t="s">
        <v>218</v>
      </c>
      <c r="D178" s="218">
        <v>45533</v>
      </c>
      <c r="E178" s="217">
        <v>1054.25</v>
      </c>
      <c r="F178" s="217">
        <v>1053.8333333333333</v>
      </c>
      <c r="G178" s="219">
        <v>1044.8166666666666</v>
      </c>
      <c r="H178" s="219">
        <v>1035.3833333333334</v>
      </c>
      <c r="I178" s="219">
        <v>1026.3666666666668</v>
      </c>
      <c r="J178" s="219">
        <v>1063.2666666666664</v>
      </c>
      <c r="K178" s="219">
        <v>1072.2833333333333</v>
      </c>
      <c r="L178" s="219">
        <v>1081.7166666666662</v>
      </c>
      <c r="M178" s="220">
        <v>1062.8499999999999</v>
      </c>
      <c r="N178" s="220">
        <v>1044.4000000000001</v>
      </c>
      <c r="O178" s="220">
        <v>9412700</v>
      </c>
      <c r="P178" s="221">
        <v>-0.13193000253613998</v>
      </c>
    </row>
    <row r="179" spans="1:16" ht="12.75" customHeight="1">
      <c r="A179" s="213">
        <v>169</v>
      </c>
      <c r="B179" s="225" t="s">
        <v>77</v>
      </c>
      <c r="C179" s="217" t="s">
        <v>219</v>
      </c>
      <c r="D179" s="218">
        <v>45533</v>
      </c>
      <c r="E179" s="217">
        <v>1843.85</v>
      </c>
      <c r="F179" s="217">
        <v>1843</v>
      </c>
      <c r="G179" s="219">
        <v>1829</v>
      </c>
      <c r="H179" s="219">
        <v>1814.15</v>
      </c>
      <c r="I179" s="219">
        <v>1800.15</v>
      </c>
      <c r="J179" s="219">
        <v>1857.85</v>
      </c>
      <c r="K179" s="219">
        <v>1871.85</v>
      </c>
      <c r="L179" s="219">
        <v>1886.6999999999998</v>
      </c>
      <c r="M179" s="220">
        <v>1857</v>
      </c>
      <c r="N179" s="220">
        <v>1828.15</v>
      </c>
      <c r="O179" s="220">
        <v>6724500</v>
      </c>
      <c r="P179" s="221">
        <v>-2.8953068592057762E-2</v>
      </c>
    </row>
    <row r="180" spans="1:16" ht="12.75" customHeight="1">
      <c r="A180" s="213">
        <v>170</v>
      </c>
      <c r="B180" s="225" t="s">
        <v>57</v>
      </c>
      <c r="C180" s="223" t="s">
        <v>220</v>
      </c>
      <c r="D180" s="218">
        <v>45533</v>
      </c>
      <c r="E180" s="217">
        <v>1228.5</v>
      </c>
      <c r="F180" s="217">
        <v>1226.8166666666666</v>
      </c>
      <c r="G180" s="219">
        <v>1216.6833333333332</v>
      </c>
      <c r="H180" s="219">
        <v>1204.8666666666666</v>
      </c>
      <c r="I180" s="219">
        <v>1194.7333333333331</v>
      </c>
      <c r="J180" s="219">
        <v>1238.6333333333332</v>
      </c>
      <c r="K180" s="219">
        <v>1248.7666666666664</v>
      </c>
      <c r="L180" s="219">
        <v>1260.5833333333333</v>
      </c>
      <c r="M180" s="220">
        <v>1236.95</v>
      </c>
      <c r="N180" s="220">
        <v>1215</v>
      </c>
      <c r="O180" s="220">
        <v>9277650</v>
      </c>
      <c r="P180" s="221">
        <v>-4.435895058867155E-2</v>
      </c>
    </row>
    <row r="181" spans="1:16" ht="12.75" customHeight="1">
      <c r="A181" s="213">
        <v>171</v>
      </c>
      <c r="B181" s="225" t="s">
        <v>54</v>
      </c>
      <c r="C181" s="217" t="s">
        <v>221</v>
      </c>
      <c r="D181" s="218">
        <v>45533</v>
      </c>
      <c r="E181" s="217">
        <v>1096.25</v>
      </c>
      <c r="F181" s="217">
        <v>1075.4666666666667</v>
      </c>
      <c r="G181" s="219">
        <v>1051.4333333333334</v>
      </c>
      <c r="H181" s="219">
        <v>1006.6166666666668</v>
      </c>
      <c r="I181" s="219">
        <v>982.58333333333348</v>
      </c>
      <c r="J181" s="219">
        <v>1120.2833333333333</v>
      </c>
      <c r="K181" s="219">
        <v>1144.3166666666666</v>
      </c>
      <c r="L181" s="219">
        <v>1189.1333333333332</v>
      </c>
      <c r="M181" s="220">
        <v>1099.5</v>
      </c>
      <c r="N181" s="220">
        <v>1030.6500000000001</v>
      </c>
      <c r="O181" s="220">
        <v>64377500</v>
      </c>
      <c r="P181" s="221">
        <v>-6.873314291624566E-2</v>
      </c>
    </row>
    <row r="182" spans="1:16" ht="12.75" customHeight="1">
      <c r="A182" s="213">
        <v>172</v>
      </c>
      <c r="B182" s="225" t="s">
        <v>186</v>
      </c>
      <c r="C182" s="217" t="s">
        <v>222</v>
      </c>
      <c r="D182" s="218">
        <v>45533</v>
      </c>
      <c r="E182" s="217">
        <v>426.5</v>
      </c>
      <c r="F182" s="217">
        <v>423.4666666666667</v>
      </c>
      <c r="G182" s="219">
        <v>417.78333333333342</v>
      </c>
      <c r="H182" s="219">
        <v>409.06666666666672</v>
      </c>
      <c r="I182" s="219">
        <v>403.38333333333344</v>
      </c>
      <c r="J182" s="219">
        <v>432.18333333333339</v>
      </c>
      <c r="K182" s="219">
        <v>437.86666666666667</v>
      </c>
      <c r="L182" s="219">
        <v>446.58333333333337</v>
      </c>
      <c r="M182" s="220">
        <v>429.15</v>
      </c>
      <c r="N182" s="220">
        <v>414.75</v>
      </c>
      <c r="O182" s="220">
        <v>89842500</v>
      </c>
      <c r="P182" s="221">
        <v>-2.0156362726188547E-2</v>
      </c>
    </row>
    <row r="183" spans="1:16" ht="12.75" customHeight="1">
      <c r="A183" s="213">
        <v>173</v>
      </c>
      <c r="B183" s="225" t="s">
        <v>129</v>
      </c>
      <c r="C183" s="217" t="s">
        <v>223</v>
      </c>
      <c r="D183" s="218">
        <v>45533</v>
      </c>
      <c r="E183" s="217">
        <v>158.12</v>
      </c>
      <c r="F183" s="217">
        <v>158.49333333333334</v>
      </c>
      <c r="G183" s="219">
        <v>157.21666666666667</v>
      </c>
      <c r="H183" s="219">
        <v>156.31333333333333</v>
      </c>
      <c r="I183" s="219">
        <v>155.03666666666666</v>
      </c>
      <c r="J183" s="219">
        <v>159.39666666666668</v>
      </c>
      <c r="K183" s="219">
        <v>160.67333333333332</v>
      </c>
      <c r="L183" s="219">
        <v>161.57666666666668</v>
      </c>
      <c r="M183" s="220">
        <v>159.77000000000001</v>
      </c>
      <c r="N183" s="220">
        <v>157.59</v>
      </c>
      <c r="O183" s="220">
        <v>251680000</v>
      </c>
      <c r="P183" s="221">
        <v>-6.8764118113921732E-2</v>
      </c>
    </row>
    <row r="184" spans="1:16" ht="12.75" customHeight="1">
      <c r="A184" s="213">
        <v>174</v>
      </c>
      <c r="B184" s="225" t="s">
        <v>85</v>
      </c>
      <c r="C184" s="217" t="s">
        <v>224</v>
      </c>
      <c r="D184" s="218">
        <v>45533</v>
      </c>
      <c r="E184" s="217">
        <v>4343.8999999999996</v>
      </c>
      <c r="F184" s="217">
        <v>4333.1833333333334</v>
      </c>
      <c r="G184" s="219">
        <v>4302.666666666667</v>
      </c>
      <c r="H184" s="219">
        <v>4261.4333333333334</v>
      </c>
      <c r="I184" s="219">
        <v>4230.916666666667</v>
      </c>
      <c r="J184" s="219">
        <v>4374.416666666667</v>
      </c>
      <c r="K184" s="219">
        <v>4404.9333333333334</v>
      </c>
      <c r="L184" s="219">
        <v>4446.166666666667</v>
      </c>
      <c r="M184" s="220">
        <v>4363.7</v>
      </c>
      <c r="N184" s="220">
        <v>4291.95</v>
      </c>
      <c r="O184" s="220">
        <v>15617000</v>
      </c>
      <c r="P184" s="221">
        <v>-0.12611756871884761</v>
      </c>
    </row>
    <row r="185" spans="1:16" ht="12.75" customHeight="1">
      <c r="A185" s="213">
        <v>175</v>
      </c>
      <c r="B185" s="225" t="s">
        <v>85</v>
      </c>
      <c r="C185" s="217" t="s">
        <v>225</v>
      </c>
      <c r="D185" s="218">
        <v>45533</v>
      </c>
      <c r="E185" s="217">
        <v>1538.4</v>
      </c>
      <c r="F185" s="217">
        <v>1528.1666666666667</v>
      </c>
      <c r="G185" s="219">
        <v>1500.2333333333336</v>
      </c>
      <c r="H185" s="219">
        <v>1462.0666666666668</v>
      </c>
      <c r="I185" s="219">
        <v>1434.1333333333337</v>
      </c>
      <c r="J185" s="219">
        <v>1566.3333333333335</v>
      </c>
      <c r="K185" s="219">
        <v>1594.2666666666664</v>
      </c>
      <c r="L185" s="219">
        <v>1632.4333333333334</v>
      </c>
      <c r="M185" s="220">
        <v>1556.1</v>
      </c>
      <c r="N185" s="220">
        <v>1490</v>
      </c>
      <c r="O185" s="220">
        <v>16846200</v>
      </c>
      <c r="P185" s="221">
        <v>-4.3698910081743869E-2</v>
      </c>
    </row>
    <row r="186" spans="1:16" ht="12.75" customHeight="1">
      <c r="A186" s="213">
        <v>176</v>
      </c>
      <c r="B186" s="225" t="s">
        <v>57</v>
      </c>
      <c r="C186" s="217" t="s">
        <v>226</v>
      </c>
      <c r="D186" s="218">
        <v>45533</v>
      </c>
      <c r="E186" s="217">
        <v>3428.1</v>
      </c>
      <c r="F186" s="217">
        <v>3439.2333333333336</v>
      </c>
      <c r="G186" s="219">
        <v>3398.2166666666672</v>
      </c>
      <c r="H186" s="219">
        <v>3368.3333333333335</v>
      </c>
      <c r="I186" s="219">
        <v>3327.3166666666671</v>
      </c>
      <c r="J186" s="219">
        <v>3469.1166666666672</v>
      </c>
      <c r="K186" s="219">
        <v>3510.1333333333337</v>
      </c>
      <c r="L186" s="219">
        <v>3540.0166666666673</v>
      </c>
      <c r="M186" s="220">
        <v>3480.25</v>
      </c>
      <c r="N186" s="220">
        <v>3409.35</v>
      </c>
      <c r="O186" s="220">
        <v>9516150</v>
      </c>
      <c r="P186" s="221">
        <v>-9.407746772178259E-2</v>
      </c>
    </row>
    <row r="187" spans="1:16" ht="12.75" customHeight="1">
      <c r="A187" s="213">
        <v>177</v>
      </c>
      <c r="B187" s="225" t="s">
        <v>42</v>
      </c>
      <c r="C187" s="217" t="s">
        <v>227</v>
      </c>
      <c r="D187" s="218">
        <v>45533</v>
      </c>
      <c r="E187" s="217">
        <v>3108.25</v>
      </c>
      <c r="F187" s="217">
        <v>3125.0833333333335</v>
      </c>
      <c r="G187" s="219">
        <v>3080.166666666667</v>
      </c>
      <c r="H187" s="219">
        <v>3052.0833333333335</v>
      </c>
      <c r="I187" s="219">
        <v>3007.166666666667</v>
      </c>
      <c r="J187" s="219">
        <v>3153.166666666667</v>
      </c>
      <c r="K187" s="219">
        <v>3198.0833333333339</v>
      </c>
      <c r="L187" s="219">
        <v>3226.166666666667</v>
      </c>
      <c r="M187" s="220">
        <v>3170</v>
      </c>
      <c r="N187" s="220">
        <v>3097</v>
      </c>
      <c r="O187" s="220">
        <v>1429000</v>
      </c>
      <c r="P187" s="221">
        <v>-2.6566757493188011E-2</v>
      </c>
    </row>
    <row r="188" spans="1:16" ht="12.75" customHeight="1">
      <c r="A188" s="213">
        <v>178</v>
      </c>
      <c r="B188" s="225" t="s">
        <v>45</v>
      </c>
      <c r="C188" s="217" t="s">
        <v>228</v>
      </c>
      <c r="D188" s="218">
        <v>45533</v>
      </c>
      <c r="E188" s="217">
        <v>5335.65</v>
      </c>
      <c r="F188" s="217">
        <v>5322.95</v>
      </c>
      <c r="G188" s="219">
        <v>5263.7</v>
      </c>
      <c r="H188" s="219">
        <v>5191.75</v>
      </c>
      <c r="I188" s="219">
        <v>5132.5</v>
      </c>
      <c r="J188" s="219">
        <v>5394.9</v>
      </c>
      <c r="K188" s="219">
        <v>5454.15</v>
      </c>
      <c r="L188" s="219">
        <v>5526.0999999999995</v>
      </c>
      <c r="M188" s="220">
        <v>5382.2</v>
      </c>
      <c r="N188" s="220">
        <v>5251</v>
      </c>
      <c r="O188" s="220">
        <v>3020400</v>
      </c>
      <c r="P188" s="221">
        <v>-4.1507996953541508E-2</v>
      </c>
    </row>
    <row r="189" spans="1:16" ht="12.75" customHeight="1">
      <c r="A189" s="213">
        <v>179</v>
      </c>
      <c r="B189" s="225" t="s">
        <v>54</v>
      </c>
      <c r="C189" s="217" t="s">
        <v>229</v>
      </c>
      <c r="D189" s="218">
        <v>45533</v>
      </c>
      <c r="E189" s="217">
        <v>2464.0500000000002</v>
      </c>
      <c r="F189" s="217">
        <v>2455.5166666666669</v>
      </c>
      <c r="G189" s="219">
        <v>2434.7833333333338</v>
      </c>
      <c r="H189" s="219">
        <v>2405.5166666666669</v>
      </c>
      <c r="I189" s="219">
        <v>2384.7833333333338</v>
      </c>
      <c r="J189" s="219">
        <v>2484.7833333333338</v>
      </c>
      <c r="K189" s="219">
        <v>2505.5166666666664</v>
      </c>
      <c r="L189" s="219">
        <v>2534.7833333333338</v>
      </c>
      <c r="M189" s="220">
        <v>2476.25</v>
      </c>
      <c r="N189" s="220">
        <v>2426.25</v>
      </c>
      <c r="O189" s="220">
        <v>4574500</v>
      </c>
      <c r="P189" s="221">
        <v>-0.19076218190824099</v>
      </c>
    </row>
    <row r="190" spans="1:16" ht="12.75" customHeight="1">
      <c r="A190" s="213">
        <v>180</v>
      </c>
      <c r="B190" s="225" t="s">
        <v>57</v>
      </c>
      <c r="C190" s="217" t="s">
        <v>230</v>
      </c>
      <c r="D190" s="218">
        <v>45533</v>
      </c>
      <c r="E190" s="217">
        <v>2044.8</v>
      </c>
      <c r="F190" s="217">
        <v>2031.4833333333336</v>
      </c>
      <c r="G190" s="219">
        <v>2005.166666666667</v>
      </c>
      <c r="H190" s="219">
        <v>1965.5333333333333</v>
      </c>
      <c r="I190" s="219">
        <v>1939.2166666666667</v>
      </c>
      <c r="J190" s="219">
        <v>2071.1166666666672</v>
      </c>
      <c r="K190" s="219">
        <v>2097.4333333333338</v>
      </c>
      <c r="L190" s="219">
        <v>2137.0666666666675</v>
      </c>
      <c r="M190" s="220">
        <v>2057.8000000000002</v>
      </c>
      <c r="N190" s="220">
        <v>1991.85</v>
      </c>
      <c r="O190" s="220">
        <v>2156000</v>
      </c>
      <c r="P190" s="221">
        <v>-5.7857018003845483E-2</v>
      </c>
    </row>
    <row r="191" spans="1:16" ht="12.75" customHeight="1">
      <c r="A191" s="213">
        <v>181</v>
      </c>
      <c r="B191" s="225" t="s">
        <v>47</v>
      </c>
      <c r="C191" s="217" t="s">
        <v>231</v>
      </c>
      <c r="D191" s="218">
        <v>45533</v>
      </c>
      <c r="E191" s="217">
        <v>11434</v>
      </c>
      <c r="F191" s="217">
        <v>11395.833333333334</v>
      </c>
      <c r="G191" s="219">
        <v>11333.216666666667</v>
      </c>
      <c r="H191" s="219">
        <v>11232.433333333332</v>
      </c>
      <c r="I191" s="219">
        <v>11169.816666666666</v>
      </c>
      <c r="J191" s="219">
        <v>11496.616666666669</v>
      </c>
      <c r="K191" s="219">
        <v>11559.233333333334</v>
      </c>
      <c r="L191" s="219">
        <v>11660.01666666667</v>
      </c>
      <c r="M191" s="220">
        <v>11458.45</v>
      </c>
      <c r="N191" s="220">
        <v>11295.05</v>
      </c>
      <c r="O191" s="220">
        <v>2288000</v>
      </c>
      <c r="P191" s="221">
        <v>-4.5314195109738796E-2</v>
      </c>
    </row>
    <row r="192" spans="1:16" ht="12.75" customHeight="1">
      <c r="A192" s="213">
        <v>182</v>
      </c>
      <c r="B192" s="225" t="s">
        <v>840</v>
      </c>
      <c r="C192" s="217" t="s">
        <v>232</v>
      </c>
      <c r="D192" s="218">
        <v>45533</v>
      </c>
      <c r="E192" s="217">
        <v>532.70000000000005</v>
      </c>
      <c r="F192" s="217">
        <v>532.19999999999993</v>
      </c>
      <c r="G192" s="219">
        <v>528.59999999999991</v>
      </c>
      <c r="H192" s="219">
        <v>524.5</v>
      </c>
      <c r="I192" s="219">
        <v>520.9</v>
      </c>
      <c r="J192" s="219">
        <v>536.29999999999984</v>
      </c>
      <c r="K192" s="219">
        <v>539.9</v>
      </c>
      <c r="L192" s="219">
        <v>543.99999999999977</v>
      </c>
      <c r="M192" s="220">
        <v>535.79999999999995</v>
      </c>
      <c r="N192" s="220">
        <v>528.1</v>
      </c>
      <c r="O192" s="220">
        <v>38366900</v>
      </c>
      <c r="P192" s="221">
        <v>-2.6294952161002968E-2</v>
      </c>
    </row>
    <row r="193" spans="1:16" ht="12.75" customHeight="1">
      <c r="A193" s="213">
        <v>183</v>
      </c>
      <c r="B193" s="225" t="s">
        <v>129</v>
      </c>
      <c r="C193" s="217" t="s">
        <v>233</v>
      </c>
      <c r="D193" s="218">
        <v>45533</v>
      </c>
      <c r="E193" s="217">
        <v>433.8</v>
      </c>
      <c r="F193" s="217">
        <v>432.06666666666666</v>
      </c>
      <c r="G193" s="219">
        <v>427.73333333333335</v>
      </c>
      <c r="H193" s="219">
        <v>421.66666666666669</v>
      </c>
      <c r="I193" s="219">
        <v>417.33333333333337</v>
      </c>
      <c r="J193" s="219">
        <v>438.13333333333333</v>
      </c>
      <c r="K193" s="219">
        <v>442.4666666666667</v>
      </c>
      <c r="L193" s="219">
        <v>448.5333333333333</v>
      </c>
      <c r="M193" s="220">
        <v>436.4</v>
      </c>
      <c r="N193" s="220">
        <v>426</v>
      </c>
      <c r="O193" s="220">
        <v>148853700</v>
      </c>
      <c r="P193" s="221">
        <v>-5.341445934679908E-2</v>
      </c>
    </row>
    <row r="194" spans="1:16" ht="12.75" customHeight="1">
      <c r="A194" s="213">
        <v>184</v>
      </c>
      <c r="B194" s="225" t="s">
        <v>40</v>
      </c>
      <c r="C194" s="217" t="s">
        <v>234</v>
      </c>
      <c r="D194" s="218">
        <v>45533</v>
      </c>
      <c r="E194" s="217">
        <v>1473.6</v>
      </c>
      <c r="F194" s="217">
        <v>1482.7833333333335</v>
      </c>
      <c r="G194" s="219">
        <v>1457.416666666667</v>
      </c>
      <c r="H194" s="219">
        <v>1441.2333333333333</v>
      </c>
      <c r="I194" s="219">
        <v>1415.8666666666668</v>
      </c>
      <c r="J194" s="219">
        <v>1498.9666666666672</v>
      </c>
      <c r="K194" s="219">
        <v>1524.3333333333335</v>
      </c>
      <c r="L194" s="219">
        <v>1540.5166666666673</v>
      </c>
      <c r="M194" s="220">
        <v>1508.15</v>
      </c>
      <c r="N194" s="220">
        <v>1466.6</v>
      </c>
      <c r="O194" s="220">
        <v>8636400</v>
      </c>
      <c r="P194" s="221">
        <v>-4.3842168194499799E-2</v>
      </c>
    </row>
    <row r="195" spans="1:16" ht="12.75" customHeight="1">
      <c r="A195" s="213">
        <v>185</v>
      </c>
      <c r="B195" s="225" t="s">
        <v>85</v>
      </c>
      <c r="C195" s="217" t="s">
        <v>235</v>
      </c>
      <c r="D195" s="218">
        <v>45533</v>
      </c>
      <c r="E195" s="217">
        <v>509.1</v>
      </c>
      <c r="F195" s="217">
        <v>505.4666666666667</v>
      </c>
      <c r="G195" s="219">
        <v>499.93333333333339</v>
      </c>
      <c r="H195" s="219">
        <v>490.76666666666671</v>
      </c>
      <c r="I195" s="219">
        <v>485.23333333333341</v>
      </c>
      <c r="J195" s="219">
        <v>514.63333333333344</v>
      </c>
      <c r="K195" s="219">
        <v>520.16666666666674</v>
      </c>
      <c r="L195" s="219">
        <v>529.33333333333337</v>
      </c>
      <c r="M195" s="220">
        <v>511</v>
      </c>
      <c r="N195" s="220">
        <v>496.3</v>
      </c>
      <c r="O195" s="220">
        <v>51498000</v>
      </c>
      <c r="P195" s="221">
        <v>-9.2682153333861886E-2</v>
      </c>
    </row>
    <row r="196" spans="1:16" ht="12.75" customHeight="1">
      <c r="A196" s="213">
        <v>186</v>
      </c>
      <c r="B196" s="225" t="s">
        <v>42</v>
      </c>
      <c r="C196" s="217" t="s">
        <v>237</v>
      </c>
      <c r="D196" s="218">
        <v>45533</v>
      </c>
      <c r="E196" s="217">
        <v>1210.9000000000001</v>
      </c>
      <c r="F196" s="217">
        <v>1199.5833333333333</v>
      </c>
      <c r="G196" s="219">
        <v>1184.3666666666666</v>
      </c>
      <c r="H196" s="219">
        <v>1157.8333333333333</v>
      </c>
      <c r="I196" s="219">
        <v>1142.6166666666666</v>
      </c>
      <c r="J196" s="219">
        <v>1226.1166666666666</v>
      </c>
      <c r="K196" s="219">
        <v>1241.3333333333333</v>
      </c>
      <c r="L196" s="219">
        <v>1267.8666666666666</v>
      </c>
      <c r="M196" s="220">
        <v>1214.8</v>
      </c>
      <c r="N196" s="220">
        <v>1173.05</v>
      </c>
      <c r="O196" s="220">
        <v>16999200</v>
      </c>
      <c r="P196" s="221">
        <v>-1.0062893081761006E-2</v>
      </c>
    </row>
    <row r="197" spans="1:16" ht="12.75" customHeight="1">
      <c r="A197" s="213"/>
      <c r="B197" s="225"/>
      <c r="C197" s="217"/>
      <c r="D197" s="218"/>
      <c r="E197" s="217"/>
      <c r="F197" s="217"/>
      <c r="G197" s="219"/>
      <c r="H197" s="219"/>
      <c r="I197" s="219"/>
      <c r="J197" s="219"/>
      <c r="K197" s="219"/>
      <c r="L197" s="219"/>
      <c r="M197" s="220"/>
      <c r="N197" s="220"/>
      <c r="O197" s="220"/>
      <c r="P197" s="221"/>
    </row>
    <row r="198" spans="1:16" ht="12.75" customHeight="1">
      <c r="A198" s="213"/>
      <c r="B198" s="43"/>
      <c r="C198" s="207"/>
      <c r="D198" s="208"/>
      <c r="E198" s="209"/>
      <c r="F198" s="209"/>
      <c r="G198" s="210"/>
      <c r="H198" s="210"/>
      <c r="I198" s="210"/>
      <c r="J198" s="210"/>
      <c r="K198" s="210"/>
      <c r="L198" s="210"/>
      <c r="M198" s="207"/>
      <c r="N198" s="207"/>
      <c r="O198" s="211"/>
      <c r="P198" s="212"/>
    </row>
    <row r="199" spans="1:16" ht="12.75" customHeight="1">
      <c r="A199" s="207"/>
      <c r="B199" s="43"/>
      <c r="C199" s="37"/>
      <c r="D199" s="38"/>
      <c r="E199" s="39"/>
      <c r="F199" s="39"/>
      <c r="G199" s="40"/>
      <c r="H199" s="40"/>
      <c r="I199" s="40"/>
      <c r="J199" s="40"/>
      <c r="K199" s="40"/>
      <c r="L199" s="40"/>
      <c r="M199" s="37"/>
      <c r="N199" s="37"/>
      <c r="O199" s="41"/>
      <c r="P199" s="4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1"/>
      <c r="M200" s="1"/>
      <c r="N200" s="1"/>
      <c r="O200" s="1"/>
      <c r="P200" s="1"/>
    </row>
    <row r="201" spans="1:16" ht="12.75" customHeight="1">
      <c r="A201" s="207"/>
      <c r="B201" s="4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238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239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240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241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242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243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244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245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246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250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252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C11" sqref="C11:N218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45499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65" t="s">
        <v>16</v>
      </c>
      <c r="B8" s="367"/>
      <c r="C8" s="370" t="s">
        <v>20</v>
      </c>
      <c r="D8" s="370" t="s">
        <v>21</v>
      </c>
      <c r="E8" s="362" t="s">
        <v>22</v>
      </c>
      <c r="F8" s="363"/>
      <c r="G8" s="364"/>
      <c r="H8" s="362" t="s">
        <v>23</v>
      </c>
      <c r="I8" s="363"/>
      <c r="J8" s="364"/>
      <c r="K8" s="26"/>
      <c r="L8" s="48"/>
      <c r="M8" s="48"/>
      <c r="N8" s="1"/>
      <c r="O8" s="1"/>
    </row>
    <row r="9" spans="1:15" ht="36" customHeight="1">
      <c r="A9" s="366"/>
      <c r="B9" s="369"/>
      <c r="C9" s="369"/>
      <c r="D9" s="36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253</v>
      </c>
      <c r="N9" s="1"/>
      <c r="O9" s="1"/>
    </row>
    <row r="10" spans="1:15" ht="12.75" customHeight="1">
      <c r="A10" s="51">
        <v>1</v>
      </c>
      <c r="B10" s="34" t="s">
        <v>254</v>
      </c>
      <c r="C10" s="34">
        <v>24406.1</v>
      </c>
      <c r="D10" s="34">
        <v>24347.683333333334</v>
      </c>
      <c r="E10" s="34">
        <v>24269.216666666667</v>
      </c>
      <c r="F10" s="34">
        <v>24132.333333333332</v>
      </c>
      <c r="G10" s="34">
        <v>24053.866666666665</v>
      </c>
      <c r="H10" s="34">
        <v>24484.566666666669</v>
      </c>
      <c r="I10" s="34">
        <v>24563.033333333336</v>
      </c>
      <c r="J10" s="34">
        <v>24699.916666666672</v>
      </c>
      <c r="K10" s="34">
        <v>24426.15</v>
      </c>
      <c r="L10" s="34">
        <v>24210.799999999999</v>
      </c>
      <c r="M10" s="52"/>
      <c r="N10" s="1"/>
      <c r="O10" s="1"/>
    </row>
    <row r="11" spans="1:15" ht="12.75" customHeight="1">
      <c r="A11" s="51">
        <v>2</v>
      </c>
      <c r="B11" s="35" t="s">
        <v>255</v>
      </c>
      <c r="C11" s="34">
        <v>50888.75</v>
      </c>
      <c r="D11" s="34">
        <v>50818.25</v>
      </c>
      <c r="E11" s="34">
        <v>50630.400000000001</v>
      </c>
      <c r="F11" s="34">
        <v>50372.05</v>
      </c>
      <c r="G11" s="34">
        <v>50184.200000000004</v>
      </c>
      <c r="H11" s="34">
        <v>51076.6</v>
      </c>
      <c r="I11" s="34">
        <v>51264.450000000004</v>
      </c>
      <c r="J11" s="34">
        <v>51522.799999999996</v>
      </c>
      <c r="K11" s="34">
        <v>51006.1</v>
      </c>
      <c r="L11" s="34">
        <v>50559.9</v>
      </c>
      <c r="M11" s="52"/>
      <c r="N11" s="1"/>
      <c r="O11" s="1"/>
    </row>
    <row r="12" spans="1:15" ht="12.75" customHeight="1">
      <c r="A12" s="51">
        <v>3</v>
      </c>
      <c r="B12" s="31" t="s">
        <v>256</v>
      </c>
      <c r="C12" s="36">
        <v>7246.5</v>
      </c>
      <c r="D12" s="36">
        <v>7211.5333333333328</v>
      </c>
      <c r="E12" s="36">
        <v>7116.0666666666657</v>
      </c>
      <c r="F12" s="36">
        <v>6985.6333333333332</v>
      </c>
      <c r="G12" s="36">
        <v>6890.1666666666661</v>
      </c>
      <c r="H12" s="36">
        <v>7341.9666666666653</v>
      </c>
      <c r="I12" s="36">
        <v>7437.4333333333325</v>
      </c>
      <c r="J12" s="36">
        <v>7567.866666666665</v>
      </c>
      <c r="K12" s="36">
        <v>7307</v>
      </c>
      <c r="L12" s="36">
        <v>7081.1</v>
      </c>
      <c r="M12" s="52"/>
      <c r="N12" s="1"/>
      <c r="O12" s="1"/>
    </row>
    <row r="13" spans="1:15" ht="12.75" customHeight="1">
      <c r="A13" s="51">
        <v>4</v>
      </c>
      <c r="B13" s="31" t="s">
        <v>257</v>
      </c>
      <c r="C13" s="36">
        <v>9188.0499999999993</v>
      </c>
      <c r="D13" s="36">
        <v>9145.4833333333318</v>
      </c>
      <c r="E13" s="36">
        <v>9088.7166666666635</v>
      </c>
      <c r="F13" s="36">
        <v>8989.3833333333314</v>
      </c>
      <c r="G13" s="36">
        <v>8932.6166666666631</v>
      </c>
      <c r="H13" s="36">
        <v>9244.8166666666639</v>
      </c>
      <c r="I13" s="36">
        <v>9301.5833333333303</v>
      </c>
      <c r="J13" s="36">
        <v>9400.9166666666642</v>
      </c>
      <c r="K13" s="36">
        <v>9202.25</v>
      </c>
      <c r="L13" s="36">
        <v>9046.15</v>
      </c>
      <c r="M13" s="52"/>
      <c r="N13" s="1"/>
      <c r="O13" s="1"/>
    </row>
    <row r="14" spans="1:15" ht="12.75" customHeight="1">
      <c r="A14" s="51">
        <v>5</v>
      </c>
      <c r="B14" s="31" t="s">
        <v>258</v>
      </c>
      <c r="C14" s="36">
        <v>40055.449999999997</v>
      </c>
      <c r="D14" s="36">
        <v>39982.566666666673</v>
      </c>
      <c r="E14" s="36">
        <v>39766.483333333344</v>
      </c>
      <c r="F14" s="36">
        <v>39477.51666666667</v>
      </c>
      <c r="G14" s="36">
        <v>39261.433333333342</v>
      </c>
      <c r="H14" s="36">
        <v>40271.533333333347</v>
      </c>
      <c r="I14" s="36">
        <v>40487.616666666676</v>
      </c>
      <c r="J14" s="36">
        <v>40776.58333333335</v>
      </c>
      <c r="K14" s="36">
        <v>40198.65</v>
      </c>
      <c r="L14" s="36">
        <v>39693.599999999999</v>
      </c>
      <c r="M14" s="52"/>
      <c r="N14" s="1"/>
      <c r="O14" s="1"/>
    </row>
    <row r="15" spans="1:15" ht="12.75" customHeight="1">
      <c r="A15" s="51">
        <v>6</v>
      </c>
      <c r="B15" s="31" t="s">
        <v>259</v>
      </c>
      <c r="C15" s="36">
        <v>11237.65</v>
      </c>
      <c r="D15" s="36">
        <v>11165.216666666667</v>
      </c>
      <c r="E15" s="36">
        <v>11025.333333333334</v>
      </c>
      <c r="F15" s="36">
        <v>10813.016666666666</v>
      </c>
      <c r="G15" s="36">
        <v>10673.133333333333</v>
      </c>
      <c r="H15" s="36">
        <v>11377.533333333335</v>
      </c>
      <c r="I15" s="36">
        <v>11517.416666666666</v>
      </c>
      <c r="J15" s="36">
        <v>11729.733333333335</v>
      </c>
      <c r="K15" s="36">
        <v>11305.1</v>
      </c>
      <c r="L15" s="36">
        <v>10952.9</v>
      </c>
      <c r="M15" s="52"/>
      <c r="N15" s="1"/>
      <c r="O15" s="1"/>
    </row>
    <row r="16" spans="1:15" ht="12.75" customHeight="1">
      <c r="A16" s="51">
        <v>7</v>
      </c>
      <c r="B16" s="31" t="s">
        <v>260</v>
      </c>
      <c r="C16" s="36">
        <v>15938.85</v>
      </c>
      <c r="D16" s="36">
        <v>15903.933333333334</v>
      </c>
      <c r="E16" s="36">
        <v>15834.616666666669</v>
      </c>
      <c r="F16" s="36">
        <v>15730.383333333335</v>
      </c>
      <c r="G16" s="36">
        <v>15661.066666666669</v>
      </c>
      <c r="H16" s="36">
        <v>16008.166666666668</v>
      </c>
      <c r="I16" s="36">
        <v>16077.483333333334</v>
      </c>
      <c r="J16" s="36">
        <v>16181.716666666667</v>
      </c>
      <c r="K16" s="36">
        <v>15973.25</v>
      </c>
      <c r="L16" s="36">
        <v>15799.7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7623.8</v>
      </c>
      <c r="D17" s="36">
        <v>7599.95</v>
      </c>
      <c r="E17" s="36">
        <v>7433.9</v>
      </c>
      <c r="F17" s="36">
        <v>7244</v>
      </c>
      <c r="G17" s="36">
        <v>7077.95</v>
      </c>
      <c r="H17" s="36">
        <v>7789.8499999999995</v>
      </c>
      <c r="I17" s="36">
        <v>7955.9000000000005</v>
      </c>
      <c r="J17" s="36">
        <v>8145.7999999999993</v>
      </c>
      <c r="K17" s="31">
        <v>7766</v>
      </c>
      <c r="L17" s="31">
        <v>7410.05</v>
      </c>
      <c r="M17" s="31">
        <v>3.0492400000000002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2578.9</v>
      </c>
      <c r="D18" s="36">
        <v>2589.65</v>
      </c>
      <c r="E18" s="36">
        <v>2560.3000000000002</v>
      </c>
      <c r="F18" s="36">
        <v>2541.7000000000003</v>
      </c>
      <c r="G18" s="36">
        <v>2512.3500000000004</v>
      </c>
      <c r="H18" s="36">
        <v>2608.25</v>
      </c>
      <c r="I18" s="36">
        <v>2637.5999999999995</v>
      </c>
      <c r="J18" s="36">
        <v>2656.2</v>
      </c>
      <c r="K18" s="31">
        <v>2619</v>
      </c>
      <c r="L18" s="31">
        <v>2571.0500000000002</v>
      </c>
      <c r="M18" s="31">
        <v>4.3201900000000002</v>
      </c>
      <c r="N18" s="1"/>
      <c r="O18" s="1"/>
    </row>
    <row r="19" spans="1:15" ht="12.75" customHeight="1">
      <c r="A19" s="51">
        <v>10</v>
      </c>
      <c r="B19" s="53" t="s">
        <v>310</v>
      </c>
      <c r="C19" s="31">
        <v>1460.55</v>
      </c>
      <c r="D19" s="36">
        <v>1466.8500000000001</v>
      </c>
      <c r="E19" s="36">
        <v>1451.9500000000003</v>
      </c>
      <c r="F19" s="36">
        <v>1443.3500000000001</v>
      </c>
      <c r="G19" s="36">
        <v>1428.4500000000003</v>
      </c>
      <c r="H19" s="36">
        <v>1475.4500000000003</v>
      </c>
      <c r="I19" s="36">
        <v>1490.3500000000004</v>
      </c>
      <c r="J19" s="36">
        <v>1498.9500000000003</v>
      </c>
      <c r="K19" s="31">
        <v>1481.75</v>
      </c>
      <c r="L19" s="31">
        <v>1458.25</v>
      </c>
      <c r="M19" s="31">
        <v>3.58378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631.65</v>
      </c>
      <c r="D20" s="36">
        <v>639.65</v>
      </c>
      <c r="E20" s="36">
        <v>617.54999999999995</v>
      </c>
      <c r="F20" s="36">
        <v>603.44999999999993</v>
      </c>
      <c r="G20" s="36">
        <v>581.34999999999991</v>
      </c>
      <c r="H20" s="36">
        <v>653.75</v>
      </c>
      <c r="I20" s="36">
        <v>675.85000000000014</v>
      </c>
      <c r="J20" s="36">
        <v>689.95</v>
      </c>
      <c r="K20" s="31">
        <v>661.75</v>
      </c>
      <c r="L20" s="31">
        <v>625.54999999999995</v>
      </c>
      <c r="M20" s="31">
        <v>24.015789999999999</v>
      </c>
      <c r="N20" s="1"/>
      <c r="O20" s="1"/>
    </row>
    <row r="21" spans="1:15" ht="12.75" customHeight="1">
      <c r="A21" s="51">
        <v>12</v>
      </c>
      <c r="B21" s="53" t="s">
        <v>825</v>
      </c>
      <c r="C21" s="31">
        <v>1050.1500000000001</v>
      </c>
      <c r="D21" s="36">
        <v>1045.0833333333333</v>
      </c>
      <c r="E21" s="36">
        <v>1030.1166666666666</v>
      </c>
      <c r="F21" s="36">
        <v>1010.0833333333333</v>
      </c>
      <c r="G21" s="36">
        <v>995.11666666666656</v>
      </c>
      <c r="H21" s="36">
        <v>1065.1166666666666</v>
      </c>
      <c r="I21" s="36">
        <v>1080.0833333333333</v>
      </c>
      <c r="J21" s="36">
        <v>1100.1166666666666</v>
      </c>
      <c r="K21" s="31">
        <v>1060.05</v>
      </c>
      <c r="L21" s="31">
        <v>1025.05</v>
      </c>
      <c r="M21" s="31">
        <v>11.440670000000001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2973.5</v>
      </c>
      <c r="D22" s="36">
        <v>2978.75</v>
      </c>
      <c r="E22" s="36">
        <v>2939.85</v>
      </c>
      <c r="F22" s="36">
        <v>2906.2</v>
      </c>
      <c r="G22" s="36">
        <v>2867.2999999999997</v>
      </c>
      <c r="H22" s="36">
        <v>3012.4</v>
      </c>
      <c r="I22" s="36">
        <v>3051.2999999999997</v>
      </c>
      <c r="J22" s="36">
        <v>3084.9500000000003</v>
      </c>
      <c r="K22" s="31">
        <v>3017.65</v>
      </c>
      <c r="L22" s="31">
        <v>2945.1</v>
      </c>
      <c r="M22" s="31">
        <v>11.05721</v>
      </c>
      <c r="N22" s="1"/>
      <c r="O22" s="1"/>
    </row>
    <row r="23" spans="1:15" ht="12.75" customHeight="1">
      <c r="A23" s="51">
        <v>14</v>
      </c>
      <c r="B23" s="53" t="s">
        <v>261</v>
      </c>
      <c r="C23" s="31">
        <v>1820.5</v>
      </c>
      <c r="D23" s="36">
        <v>1790.4833333333333</v>
      </c>
      <c r="E23" s="36">
        <v>1731.0166666666667</v>
      </c>
      <c r="F23" s="36">
        <v>1641.5333333333333</v>
      </c>
      <c r="G23" s="36">
        <v>1582.0666666666666</v>
      </c>
      <c r="H23" s="36">
        <v>1879.9666666666667</v>
      </c>
      <c r="I23" s="36">
        <v>1939.4333333333334</v>
      </c>
      <c r="J23" s="36">
        <v>2028.9166666666667</v>
      </c>
      <c r="K23" s="31">
        <v>1849.95</v>
      </c>
      <c r="L23" s="31">
        <v>1701</v>
      </c>
      <c r="M23" s="31">
        <v>30.02543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1487</v>
      </c>
      <c r="D24" s="36">
        <v>1484.4333333333332</v>
      </c>
      <c r="E24" s="36">
        <v>1469.4166666666663</v>
      </c>
      <c r="F24" s="36">
        <v>1451.833333333333</v>
      </c>
      <c r="G24" s="36">
        <v>1436.8166666666662</v>
      </c>
      <c r="H24" s="36">
        <v>1502.0166666666664</v>
      </c>
      <c r="I24" s="36">
        <v>1517.0333333333333</v>
      </c>
      <c r="J24" s="36">
        <v>1534.6166666666666</v>
      </c>
      <c r="K24" s="31">
        <v>1499.45</v>
      </c>
      <c r="L24" s="31">
        <v>1466.85</v>
      </c>
      <c r="M24" s="31">
        <v>22.118079999999999</v>
      </c>
      <c r="N24" s="1"/>
      <c r="O24" s="1"/>
    </row>
    <row r="25" spans="1:15" ht="12.75" customHeight="1">
      <c r="A25" s="51">
        <v>16</v>
      </c>
      <c r="B25" s="53" t="s">
        <v>789</v>
      </c>
      <c r="C25" s="31">
        <v>695.2</v>
      </c>
      <c r="D25" s="36">
        <v>696.93333333333339</v>
      </c>
      <c r="E25" s="36">
        <v>684.41666666666674</v>
      </c>
      <c r="F25" s="36">
        <v>673.63333333333333</v>
      </c>
      <c r="G25" s="36">
        <v>661.11666666666667</v>
      </c>
      <c r="H25" s="36">
        <v>707.71666666666681</v>
      </c>
      <c r="I25" s="36">
        <v>720.23333333333346</v>
      </c>
      <c r="J25" s="36">
        <v>731.01666666666688</v>
      </c>
      <c r="K25" s="31">
        <v>709.45</v>
      </c>
      <c r="L25" s="31">
        <v>686.15</v>
      </c>
      <c r="M25" s="31">
        <v>27.695620000000002</v>
      </c>
      <c r="N25" s="1"/>
      <c r="O25" s="1"/>
    </row>
    <row r="26" spans="1:15" ht="12.75" customHeight="1">
      <c r="A26" s="51">
        <v>17</v>
      </c>
      <c r="B26" s="53" t="s">
        <v>262</v>
      </c>
      <c r="C26" s="31">
        <v>881.95</v>
      </c>
      <c r="D26" s="36">
        <v>887.33333333333337</v>
      </c>
      <c r="E26" s="36">
        <v>872.66666666666674</v>
      </c>
      <c r="F26" s="36">
        <v>863.38333333333333</v>
      </c>
      <c r="G26" s="36">
        <v>848.7166666666667</v>
      </c>
      <c r="H26" s="36">
        <v>896.61666666666679</v>
      </c>
      <c r="I26" s="36">
        <v>911.28333333333353</v>
      </c>
      <c r="J26" s="36">
        <v>920.56666666666683</v>
      </c>
      <c r="K26" s="31">
        <v>902</v>
      </c>
      <c r="L26" s="31">
        <v>878.05</v>
      </c>
      <c r="M26" s="31">
        <v>9.2539099999999994</v>
      </c>
      <c r="N26" s="1"/>
      <c r="O26" s="1"/>
    </row>
    <row r="27" spans="1:15" ht="12.75" customHeight="1">
      <c r="A27" s="51">
        <v>18</v>
      </c>
      <c r="B27" s="53" t="s">
        <v>263</v>
      </c>
      <c r="C27" s="31">
        <v>323.35000000000002</v>
      </c>
      <c r="D27" s="36">
        <v>325.10000000000002</v>
      </c>
      <c r="E27" s="36">
        <v>320.40000000000003</v>
      </c>
      <c r="F27" s="36">
        <v>317.45</v>
      </c>
      <c r="G27" s="36">
        <v>312.75</v>
      </c>
      <c r="H27" s="36">
        <v>328.05000000000007</v>
      </c>
      <c r="I27" s="36">
        <v>332.75000000000011</v>
      </c>
      <c r="J27" s="36">
        <v>335.7000000000001</v>
      </c>
      <c r="K27" s="31">
        <v>329.8</v>
      </c>
      <c r="L27" s="31">
        <v>322.14999999999998</v>
      </c>
      <c r="M27" s="31">
        <v>10.82813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217.65</v>
      </c>
      <c r="D28" s="36">
        <v>216.14333333333332</v>
      </c>
      <c r="E28" s="36">
        <v>213.03666666666663</v>
      </c>
      <c r="F28" s="36">
        <v>208.42333333333332</v>
      </c>
      <c r="G28" s="36">
        <v>205.31666666666663</v>
      </c>
      <c r="H28" s="36">
        <v>220.75666666666663</v>
      </c>
      <c r="I28" s="36">
        <v>223.86333333333332</v>
      </c>
      <c r="J28" s="36">
        <v>228.47666666666663</v>
      </c>
      <c r="K28" s="31">
        <v>219.25</v>
      </c>
      <c r="L28" s="31">
        <v>211.53</v>
      </c>
      <c r="M28" s="31">
        <v>48.182540000000003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325.64999999999998</v>
      </c>
      <c r="D29" s="36">
        <v>324.13333333333333</v>
      </c>
      <c r="E29" s="36">
        <v>318.26666666666665</v>
      </c>
      <c r="F29" s="36">
        <v>310.88333333333333</v>
      </c>
      <c r="G29" s="36">
        <v>305.01666666666665</v>
      </c>
      <c r="H29" s="36">
        <v>331.51666666666665</v>
      </c>
      <c r="I29" s="36">
        <v>337.38333333333333</v>
      </c>
      <c r="J29" s="36">
        <v>344.76666666666665</v>
      </c>
      <c r="K29" s="31">
        <v>330</v>
      </c>
      <c r="L29" s="31">
        <v>316.75</v>
      </c>
      <c r="M29" s="31">
        <v>29.45993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5182.3500000000004</v>
      </c>
      <c r="D30" s="36">
        <v>5175.95</v>
      </c>
      <c r="E30" s="36">
        <v>5145.45</v>
      </c>
      <c r="F30" s="36">
        <v>5108.55</v>
      </c>
      <c r="G30" s="36">
        <v>5078.05</v>
      </c>
      <c r="H30" s="36">
        <v>5212.8499999999995</v>
      </c>
      <c r="I30" s="36">
        <v>5243.3499999999995</v>
      </c>
      <c r="J30" s="36">
        <v>5280.2499999999991</v>
      </c>
      <c r="K30" s="31">
        <v>5206.45</v>
      </c>
      <c r="L30" s="31">
        <v>5139.05</v>
      </c>
      <c r="M30" s="31">
        <v>0.92425999999999997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675.9</v>
      </c>
      <c r="D31" s="36">
        <v>677.80000000000007</v>
      </c>
      <c r="E31" s="36">
        <v>670.60000000000014</v>
      </c>
      <c r="F31" s="36">
        <v>665.30000000000007</v>
      </c>
      <c r="G31" s="36">
        <v>658.10000000000014</v>
      </c>
      <c r="H31" s="36">
        <v>683.10000000000014</v>
      </c>
      <c r="I31" s="36">
        <v>690.30000000000018</v>
      </c>
      <c r="J31" s="36">
        <v>695.60000000000014</v>
      </c>
      <c r="K31" s="31">
        <v>685</v>
      </c>
      <c r="L31" s="31">
        <v>672.5</v>
      </c>
      <c r="M31" s="31">
        <v>12.26783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6385.8</v>
      </c>
      <c r="D32" s="36">
        <v>6397.3166666666666</v>
      </c>
      <c r="E32" s="36">
        <v>6360.4833333333336</v>
      </c>
      <c r="F32" s="36">
        <v>6335.166666666667</v>
      </c>
      <c r="G32" s="36">
        <v>6298.3333333333339</v>
      </c>
      <c r="H32" s="36">
        <v>6422.6333333333332</v>
      </c>
      <c r="I32" s="36">
        <v>6459.4666666666672</v>
      </c>
      <c r="J32" s="36">
        <v>6484.7833333333328</v>
      </c>
      <c r="K32" s="31">
        <v>6434.15</v>
      </c>
      <c r="L32" s="31">
        <v>6372</v>
      </c>
      <c r="M32" s="31">
        <v>4.1237300000000001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537</v>
      </c>
      <c r="D33" s="36">
        <v>536.58333333333337</v>
      </c>
      <c r="E33" s="36">
        <v>531.66666666666674</v>
      </c>
      <c r="F33" s="36">
        <v>526.33333333333337</v>
      </c>
      <c r="G33" s="36">
        <v>521.41666666666674</v>
      </c>
      <c r="H33" s="36">
        <v>541.91666666666674</v>
      </c>
      <c r="I33" s="36">
        <v>546.83333333333348</v>
      </c>
      <c r="J33" s="36">
        <v>552.16666666666674</v>
      </c>
      <c r="K33" s="31">
        <v>541.5</v>
      </c>
      <c r="L33" s="31">
        <v>531.25</v>
      </c>
      <c r="M33" s="31">
        <v>18.489360000000001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232.43</v>
      </c>
      <c r="D34" s="36">
        <v>230.25333333333333</v>
      </c>
      <c r="E34" s="36">
        <v>227.02666666666667</v>
      </c>
      <c r="F34" s="36">
        <v>221.62333333333333</v>
      </c>
      <c r="G34" s="36">
        <v>218.39666666666668</v>
      </c>
      <c r="H34" s="36">
        <v>235.65666666666667</v>
      </c>
      <c r="I34" s="36">
        <v>238.88333333333335</v>
      </c>
      <c r="J34" s="36">
        <v>244.28666666666666</v>
      </c>
      <c r="K34" s="31">
        <v>233.48</v>
      </c>
      <c r="L34" s="31">
        <v>224.85</v>
      </c>
      <c r="M34" s="31">
        <v>210.33161999999999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2901.4</v>
      </c>
      <c r="D35" s="36">
        <v>2898.4500000000003</v>
      </c>
      <c r="E35" s="36">
        <v>2888.2000000000007</v>
      </c>
      <c r="F35" s="36">
        <v>2875.0000000000005</v>
      </c>
      <c r="G35" s="36">
        <v>2864.7500000000009</v>
      </c>
      <c r="H35" s="36">
        <v>2911.6500000000005</v>
      </c>
      <c r="I35" s="36">
        <v>2921.8999999999996</v>
      </c>
      <c r="J35" s="36">
        <v>2935.1000000000004</v>
      </c>
      <c r="K35" s="31">
        <v>2908.7</v>
      </c>
      <c r="L35" s="31">
        <v>2885.25</v>
      </c>
      <c r="M35" s="31">
        <v>12.39922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2174.25</v>
      </c>
      <c r="D36" s="36">
        <v>2178.4166666666665</v>
      </c>
      <c r="E36" s="36">
        <v>2159.833333333333</v>
      </c>
      <c r="F36" s="36">
        <v>2145.4166666666665</v>
      </c>
      <c r="G36" s="36">
        <v>2126.833333333333</v>
      </c>
      <c r="H36" s="36">
        <v>2192.833333333333</v>
      </c>
      <c r="I36" s="36">
        <v>2211.4166666666661</v>
      </c>
      <c r="J36" s="36">
        <v>2225.833333333333</v>
      </c>
      <c r="K36" s="31">
        <v>2197</v>
      </c>
      <c r="L36" s="31">
        <v>2164</v>
      </c>
      <c r="M36" s="31">
        <v>2.81751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1362.8</v>
      </c>
      <c r="D37" s="36">
        <v>1356.4833333333333</v>
      </c>
      <c r="E37" s="36">
        <v>1346.5666666666666</v>
      </c>
      <c r="F37" s="36">
        <v>1330.3333333333333</v>
      </c>
      <c r="G37" s="36">
        <v>1320.4166666666665</v>
      </c>
      <c r="H37" s="36">
        <v>1372.7166666666667</v>
      </c>
      <c r="I37" s="36">
        <v>1382.6333333333332</v>
      </c>
      <c r="J37" s="36">
        <v>1398.8666666666668</v>
      </c>
      <c r="K37" s="31">
        <v>1366.4</v>
      </c>
      <c r="L37" s="31">
        <v>1340.25</v>
      </c>
      <c r="M37" s="31">
        <v>5.3004100000000003</v>
      </c>
      <c r="N37" s="1"/>
      <c r="O37" s="1"/>
    </row>
    <row r="38" spans="1:15" ht="12.75" customHeight="1">
      <c r="A38" s="51">
        <v>29</v>
      </c>
      <c r="B38" s="53" t="s">
        <v>264</v>
      </c>
      <c r="C38" s="31">
        <v>5171.3500000000004</v>
      </c>
      <c r="D38" s="36">
        <v>5138.1166666666668</v>
      </c>
      <c r="E38" s="36">
        <v>5091.3333333333339</v>
      </c>
      <c r="F38" s="36">
        <v>5011.3166666666675</v>
      </c>
      <c r="G38" s="36">
        <v>4964.5333333333347</v>
      </c>
      <c r="H38" s="36">
        <v>5218.1333333333332</v>
      </c>
      <c r="I38" s="36">
        <v>5264.9166666666661</v>
      </c>
      <c r="J38" s="36">
        <v>5344.9333333333325</v>
      </c>
      <c r="K38" s="31">
        <v>5184.8999999999996</v>
      </c>
      <c r="L38" s="31">
        <v>5058.1000000000004</v>
      </c>
      <c r="M38" s="31">
        <v>3.9301200000000001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1175.9000000000001</v>
      </c>
      <c r="D39" s="36">
        <v>1177.1333333333334</v>
      </c>
      <c r="E39" s="36">
        <v>1154.2666666666669</v>
      </c>
      <c r="F39" s="36">
        <v>1132.6333333333334</v>
      </c>
      <c r="G39" s="36">
        <v>1109.7666666666669</v>
      </c>
      <c r="H39" s="36">
        <v>1198.7666666666669</v>
      </c>
      <c r="I39" s="36">
        <v>1221.6333333333332</v>
      </c>
      <c r="J39" s="36">
        <v>1243.2666666666669</v>
      </c>
      <c r="K39" s="31">
        <v>1200</v>
      </c>
      <c r="L39" s="31">
        <v>1155.5</v>
      </c>
      <c r="M39" s="31">
        <v>329.79871000000003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9278.25</v>
      </c>
      <c r="D40" s="36">
        <v>9253.0666666666675</v>
      </c>
      <c r="E40" s="36">
        <v>9196.1833333333343</v>
      </c>
      <c r="F40" s="36">
        <v>9114.1166666666668</v>
      </c>
      <c r="G40" s="36">
        <v>9057.2333333333336</v>
      </c>
      <c r="H40" s="36">
        <v>9335.133333333335</v>
      </c>
      <c r="I40" s="36">
        <v>9392.0166666666701</v>
      </c>
      <c r="J40" s="36">
        <v>9474.0833333333358</v>
      </c>
      <c r="K40" s="31">
        <v>9309.9500000000007</v>
      </c>
      <c r="L40" s="31">
        <v>9171</v>
      </c>
      <c r="M40" s="31">
        <v>2.6232799999999998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6647.75</v>
      </c>
      <c r="D41" s="36">
        <v>6621.7333333333336</v>
      </c>
      <c r="E41" s="36">
        <v>6577.4666666666672</v>
      </c>
      <c r="F41" s="36">
        <v>6507.1833333333334</v>
      </c>
      <c r="G41" s="36">
        <v>6462.916666666667</v>
      </c>
      <c r="H41" s="36">
        <v>6692.0166666666673</v>
      </c>
      <c r="I41" s="36">
        <v>6736.2833333333338</v>
      </c>
      <c r="J41" s="36">
        <v>6806.5666666666675</v>
      </c>
      <c r="K41" s="31">
        <v>6666</v>
      </c>
      <c r="L41" s="31">
        <v>6551.45</v>
      </c>
      <c r="M41" s="31">
        <v>9.5096500000000006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1571.95</v>
      </c>
      <c r="D42" s="36">
        <v>1570.8666666666668</v>
      </c>
      <c r="E42" s="36">
        <v>1559.0833333333335</v>
      </c>
      <c r="F42" s="36">
        <v>1546.2166666666667</v>
      </c>
      <c r="G42" s="36">
        <v>1534.4333333333334</v>
      </c>
      <c r="H42" s="36">
        <v>1583.7333333333336</v>
      </c>
      <c r="I42" s="36">
        <v>1595.5166666666669</v>
      </c>
      <c r="J42" s="36">
        <v>1608.3833333333337</v>
      </c>
      <c r="K42" s="31">
        <v>1582.65</v>
      </c>
      <c r="L42" s="31">
        <v>1558</v>
      </c>
      <c r="M42" s="31">
        <v>16.945029999999999</v>
      </c>
      <c r="N42" s="1"/>
      <c r="O42" s="1"/>
    </row>
    <row r="43" spans="1:15" ht="12.75" customHeight="1">
      <c r="A43" s="51">
        <v>34</v>
      </c>
      <c r="B43" s="53" t="s">
        <v>265</v>
      </c>
      <c r="C43" s="31">
        <v>9409.85</v>
      </c>
      <c r="D43" s="36">
        <v>9435.8333333333339</v>
      </c>
      <c r="E43" s="36">
        <v>9303.0166666666682</v>
      </c>
      <c r="F43" s="36">
        <v>9196.1833333333343</v>
      </c>
      <c r="G43" s="36">
        <v>9063.3666666666686</v>
      </c>
      <c r="H43" s="36">
        <v>9542.6666666666679</v>
      </c>
      <c r="I43" s="36">
        <v>9675.4833333333336</v>
      </c>
      <c r="J43" s="36">
        <v>9782.3166666666675</v>
      </c>
      <c r="K43" s="31">
        <v>9568.65</v>
      </c>
      <c r="L43" s="31">
        <v>9329</v>
      </c>
      <c r="M43" s="31">
        <v>0.23383000000000001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3160.95</v>
      </c>
      <c r="D44" s="36">
        <v>3141.1999999999994</v>
      </c>
      <c r="E44" s="36">
        <v>3110.4499999999989</v>
      </c>
      <c r="F44" s="36">
        <v>3059.9499999999994</v>
      </c>
      <c r="G44" s="36">
        <v>3029.1999999999989</v>
      </c>
      <c r="H44" s="36">
        <v>3191.6999999999989</v>
      </c>
      <c r="I44" s="36">
        <v>3222.45</v>
      </c>
      <c r="J44" s="36">
        <v>3272.9499999999989</v>
      </c>
      <c r="K44" s="31">
        <v>3171.95</v>
      </c>
      <c r="L44" s="31">
        <v>3090.7</v>
      </c>
      <c r="M44" s="31">
        <v>2.0948099999999998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185.83</v>
      </c>
      <c r="D45" s="36">
        <v>186.76999999999998</v>
      </c>
      <c r="E45" s="36">
        <v>184.58999999999997</v>
      </c>
      <c r="F45" s="36">
        <v>183.35</v>
      </c>
      <c r="G45" s="36">
        <v>181.17</v>
      </c>
      <c r="H45" s="36">
        <v>188.00999999999996</v>
      </c>
      <c r="I45" s="36">
        <v>190.18999999999997</v>
      </c>
      <c r="J45" s="36">
        <v>191.42999999999995</v>
      </c>
      <c r="K45" s="31">
        <v>188.95</v>
      </c>
      <c r="L45" s="31">
        <v>185.53</v>
      </c>
      <c r="M45" s="31">
        <v>116.06916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245.35</v>
      </c>
      <c r="D46" s="36">
        <v>246.43333333333331</v>
      </c>
      <c r="E46" s="36">
        <v>243.76666666666662</v>
      </c>
      <c r="F46" s="36">
        <v>242.18333333333331</v>
      </c>
      <c r="G46" s="36">
        <v>239.51666666666662</v>
      </c>
      <c r="H46" s="36">
        <v>248.01666666666662</v>
      </c>
      <c r="I46" s="36">
        <v>250.68333333333331</v>
      </c>
      <c r="J46" s="36">
        <v>252.26666666666662</v>
      </c>
      <c r="K46" s="31">
        <v>249.1</v>
      </c>
      <c r="L46" s="31">
        <v>244.85</v>
      </c>
      <c r="M46" s="31">
        <v>166.80821</v>
      </c>
      <c r="N46" s="1"/>
      <c r="O46" s="1"/>
    </row>
    <row r="47" spans="1:15" ht="12.75" customHeight="1">
      <c r="A47" s="51">
        <v>38</v>
      </c>
      <c r="B47" s="53" t="s">
        <v>266</v>
      </c>
      <c r="C47" s="31">
        <v>118.78</v>
      </c>
      <c r="D47" s="36">
        <v>119.29</v>
      </c>
      <c r="E47" s="36">
        <v>117.99000000000001</v>
      </c>
      <c r="F47" s="36">
        <v>117.2</v>
      </c>
      <c r="G47" s="36">
        <v>115.9</v>
      </c>
      <c r="H47" s="36">
        <v>120.08000000000001</v>
      </c>
      <c r="I47" s="36">
        <v>121.38</v>
      </c>
      <c r="J47" s="36">
        <v>122.17000000000002</v>
      </c>
      <c r="K47" s="31">
        <v>120.59</v>
      </c>
      <c r="L47" s="31">
        <v>118.5</v>
      </c>
      <c r="M47" s="31">
        <v>52.039909999999999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1597.55</v>
      </c>
      <c r="D48" s="36">
        <v>1600.7833333333335</v>
      </c>
      <c r="E48" s="36">
        <v>1581.7666666666671</v>
      </c>
      <c r="F48" s="36">
        <v>1565.9833333333336</v>
      </c>
      <c r="G48" s="36">
        <v>1546.9666666666672</v>
      </c>
      <c r="H48" s="36">
        <v>1616.5666666666671</v>
      </c>
      <c r="I48" s="36">
        <v>1635.5833333333335</v>
      </c>
      <c r="J48" s="36">
        <v>1651.366666666667</v>
      </c>
      <c r="K48" s="31">
        <v>1619.8</v>
      </c>
      <c r="L48" s="31">
        <v>1585</v>
      </c>
      <c r="M48" s="31">
        <v>5.8443300000000002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530.29999999999995</v>
      </c>
      <c r="D49" s="36">
        <v>529.55000000000007</v>
      </c>
      <c r="E49" s="36">
        <v>525.40000000000009</v>
      </c>
      <c r="F49" s="36">
        <v>520.5</v>
      </c>
      <c r="G49" s="36">
        <v>516.35</v>
      </c>
      <c r="H49" s="36">
        <v>534.45000000000016</v>
      </c>
      <c r="I49" s="36">
        <v>538.6</v>
      </c>
      <c r="J49" s="36">
        <v>543.50000000000023</v>
      </c>
      <c r="K49" s="31">
        <v>533.70000000000005</v>
      </c>
      <c r="L49" s="31">
        <v>524.65</v>
      </c>
      <c r="M49" s="31">
        <v>7.36843</v>
      </c>
      <c r="N49" s="1"/>
      <c r="O49" s="1"/>
    </row>
    <row r="50" spans="1:15" ht="12.75" customHeight="1">
      <c r="A50" s="51">
        <v>41</v>
      </c>
      <c r="B50" s="53" t="s">
        <v>329</v>
      </c>
      <c r="C50" s="31">
        <v>1406.85</v>
      </c>
      <c r="D50" s="36">
        <v>1412.1333333333332</v>
      </c>
      <c r="E50" s="36">
        <v>1388.2666666666664</v>
      </c>
      <c r="F50" s="36">
        <v>1369.6833333333332</v>
      </c>
      <c r="G50" s="36">
        <v>1345.8166666666664</v>
      </c>
      <c r="H50" s="36">
        <v>1430.7166666666665</v>
      </c>
      <c r="I50" s="36">
        <v>1454.5833333333333</v>
      </c>
      <c r="J50" s="36">
        <v>1473.1666666666665</v>
      </c>
      <c r="K50" s="31">
        <v>1436</v>
      </c>
      <c r="L50" s="31">
        <v>1393.55</v>
      </c>
      <c r="M50" s="31">
        <v>13.87692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301.45</v>
      </c>
      <c r="D51" s="36">
        <v>299.41666666666663</v>
      </c>
      <c r="E51" s="36">
        <v>295.43333333333328</v>
      </c>
      <c r="F51" s="36">
        <v>289.41666666666663</v>
      </c>
      <c r="G51" s="36">
        <v>285.43333333333328</v>
      </c>
      <c r="H51" s="36">
        <v>305.43333333333328</v>
      </c>
      <c r="I51" s="36">
        <v>309.41666666666663</v>
      </c>
      <c r="J51" s="36">
        <v>315.43333333333328</v>
      </c>
      <c r="K51" s="31">
        <v>303.39999999999998</v>
      </c>
      <c r="L51" s="31">
        <v>293.39999999999998</v>
      </c>
      <c r="M51" s="31">
        <v>278.20555999999999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1592.4</v>
      </c>
      <c r="D52" s="36">
        <v>1584.95</v>
      </c>
      <c r="E52" s="36">
        <v>1566</v>
      </c>
      <c r="F52" s="36">
        <v>1539.6</v>
      </c>
      <c r="G52" s="36">
        <v>1520.6499999999999</v>
      </c>
      <c r="H52" s="36">
        <v>1611.3500000000001</v>
      </c>
      <c r="I52" s="36">
        <v>1630.3000000000004</v>
      </c>
      <c r="J52" s="36">
        <v>1656.7000000000003</v>
      </c>
      <c r="K52" s="31">
        <v>1603.9</v>
      </c>
      <c r="L52" s="31">
        <v>1558.55</v>
      </c>
      <c r="M52" s="31">
        <v>4.4726699999999999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311.55</v>
      </c>
      <c r="D53" s="36">
        <v>308.34999999999997</v>
      </c>
      <c r="E53" s="36">
        <v>304.19999999999993</v>
      </c>
      <c r="F53" s="36">
        <v>296.84999999999997</v>
      </c>
      <c r="G53" s="36">
        <v>292.69999999999993</v>
      </c>
      <c r="H53" s="36">
        <v>315.69999999999993</v>
      </c>
      <c r="I53" s="36">
        <v>319.84999999999991</v>
      </c>
      <c r="J53" s="36">
        <v>327.19999999999993</v>
      </c>
      <c r="K53" s="31">
        <v>312.5</v>
      </c>
      <c r="L53" s="31">
        <v>301</v>
      </c>
      <c r="M53" s="31">
        <v>133.06048000000001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326.14999999999998</v>
      </c>
      <c r="D54" s="36">
        <v>321.36666666666662</v>
      </c>
      <c r="E54" s="36">
        <v>315.58333333333326</v>
      </c>
      <c r="F54" s="36">
        <v>305.01666666666665</v>
      </c>
      <c r="G54" s="36">
        <v>299.23333333333329</v>
      </c>
      <c r="H54" s="36">
        <v>331.93333333333322</v>
      </c>
      <c r="I54" s="36">
        <v>337.71666666666664</v>
      </c>
      <c r="J54" s="36">
        <v>348.28333333333319</v>
      </c>
      <c r="K54" s="31">
        <v>327.14999999999998</v>
      </c>
      <c r="L54" s="31">
        <v>310.8</v>
      </c>
      <c r="M54" s="31">
        <v>305.54548999999997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1449.15</v>
      </c>
      <c r="D55" s="36">
        <v>1447.75</v>
      </c>
      <c r="E55" s="36">
        <v>1441.5</v>
      </c>
      <c r="F55" s="36">
        <v>1433.85</v>
      </c>
      <c r="G55" s="36">
        <v>1427.6</v>
      </c>
      <c r="H55" s="36">
        <v>1455.4</v>
      </c>
      <c r="I55" s="36">
        <v>1461.65</v>
      </c>
      <c r="J55" s="36">
        <v>1469.3000000000002</v>
      </c>
      <c r="K55" s="31">
        <v>1454</v>
      </c>
      <c r="L55" s="31">
        <v>1440.1</v>
      </c>
      <c r="M55" s="31">
        <v>42.777560000000001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361.85</v>
      </c>
      <c r="D56" s="36">
        <v>356.0333333333333</v>
      </c>
      <c r="E56" s="36">
        <v>348.16666666666663</v>
      </c>
      <c r="F56" s="36">
        <v>334.48333333333335</v>
      </c>
      <c r="G56" s="36">
        <v>326.61666666666667</v>
      </c>
      <c r="H56" s="36">
        <v>369.71666666666658</v>
      </c>
      <c r="I56" s="36">
        <v>377.58333333333326</v>
      </c>
      <c r="J56" s="36">
        <v>391.26666666666654</v>
      </c>
      <c r="K56" s="31">
        <v>363.9</v>
      </c>
      <c r="L56" s="31">
        <v>342.35</v>
      </c>
      <c r="M56" s="31">
        <v>64.205780000000004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34751.050000000003</v>
      </c>
      <c r="D57" s="36">
        <v>34490.366666666669</v>
      </c>
      <c r="E57" s="36">
        <v>34060.733333333337</v>
      </c>
      <c r="F57" s="36">
        <v>33370.416666666672</v>
      </c>
      <c r="G57" s="36">
        <v>32940.78333333334</v>
      </c>
      <c r="H57" s="36">
        <v>35180.683333333334</v>
      </c>
      <c r="I57" s="36">
        <v>35610.316666666666</v>
      </c>
      <c r="J57" s="36">
        <v>36300.633333333331</v>
      </c>
      <c r="K57" s="31">
        <v>34920</v>
      </c>
      <c r="L57" s="31">
        <v>33800.050000000003</v>
      </c>
      <c r="M57" s="31">
        <v>0.20427999999999999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5829.6</v>
      </c>
      <c r="D58" s="36">
        <v>5832.0999999999995</v>
      </c>
      <c r="E58" s="36">
        <v>5799.1999999999989</v>
      </c>
      <c r="F58" s="36">
        <v>5768.7999999999993</v>
      </c>
      <c r="G58" s="36">
        <v>5735.8999999999987</v>
      </c>
      <c r="H58" s="36">
        <v>5862.4999999999991</v>
      </c>
      <c r="I58" s="36">
        <v>5895.3999999999987</v>
      </c>
      <c r="J58" s="36">
        <v>5925.7999999999993</v>
      </c>
      <c r="K58" s="31">
        <v>5865</v>
      </c>
      <c r="L58" s="31">
        <v>5801.7</v>
      </c>
      <c r="M58" s="31">
        <v>3.0363799999999999</v>
      </c>
      <c r="N58" s="1"/>
      <c r="O58" s="1"/>
    </row>
    <row r="59" spans="1:15" ht="12.75" customHeight="1">
      <c r="A59" s="51">
        <v>50</v>
      </c>
      <c r="B59" s="53" t="s">
        <v>339</v>
      </c>
      <c r="C59" s="31">
        <v>728.6</v>
      </c>
      <c r="D59" s="36">
        <v>723.19999999999993</v>
      </c>
      <c r="E59" s="36">
        <v>704.39999999999986</v>
      </c>
      <c r="F59" s="36">
        <v>680.19999999999993</v>
      </c>
      <c r="G59" s="36">
        <v>661.39999999999986</v>
      </c>
      <c r="H59" s="36">
        <v>747.39999999999986</v>
      </c>
      <c r="I59" s="36">
        <v>766.19999999999982</v>
      </c>
      <c r="J59" s="36">
        <v>790.39999999999986</v>
      </c>
      <c r="K59" s="31">
        <v>742</v>
      </c>
      <c r="L59" s="31">
        <v>699</v>
      </c>
      <c r="M59" s="31">
        <v>86.775490000000005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111.89</v>
      </c>
      <c r="D60" s="36">
        <v>111.66333333333334</v>
      </c>
      <c r="E60" s="36">
        <v>109.47666666666669</v>
      </c>
      <c r="F60" s="36">
        <v>107.06333333333335</v>
      </c>
      <c r="G60" s="36">
        <v>104.87666666666669</v>
      </c>
      <c r="H60" s="36">
        <v>114.07666666666668</v>
      </c>
      <c r="I60" s="36">
        <v>116.26333333333332</v>
      </c>
      <c r="J60" s="36">
        <v>118.67666666666668</v>
      </c>
      <c r="K60" s="31">
        <v>113.85</v>
      </c>
      <c r="L60" s="31">
        <v>109.25</v>
      </c>
      <c r="M60" s="31">
        <v>769.48576000000003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1363.65</v>
      </c>
      <c r="D61" s="36">
        <v>1363.3999999999999</v>
      </c>
      <c r="E61" s="36">
        <v>1341.7999999999997</v>
      </c>
      <c r="F61" s="36">
        <v>1319.9499999999998</v>
      </c>
      <c r="G61" s="36">
        <v>1298.3499999999997</v>
      </c>
      <c r="H61" s="36">
        <v>1385.2499999999998</v>
      </c>
      <c r="I61" s="36">
        <v>1406.8499999999997</v>
      </c>
      <c r="J61" s="36">
        <v>1428.6999999999998</v>
      </c>
      <c r="K61" s="31">
        <v>1385</v>
      </c>
      <c r="L61" s="31">
        <v>1341.55</v>
      </c>
      <c r="M61" s="31">
        <v>13.013669999999999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1500.05</v>
      </c>
      <c r="D62" s="36">
        <v>1499.5166666666667</v>
      </c>
      <c r="E62" s="36">
        <v>1490.3333333333333</v>
      </c>
      <c r="F62" s="36">
        <v>1480.6166666666666</v>
      </c>
      <c r="G62" s="36">
        <v>1471.4333333333332</v>
      </c>
      <c r="H62" s="36">
        <v>1509.2333333333333</v>
      </c>
      <c r="I62" s="36">
        <v>1518.4166666666667</v>
      </c>
      <c r="J62" s="36">
        <v>1528.1333333333334</v>
      </c>
      <c r="K62" s="31">
        <v>1508.7</v>
      </c>
      <c r="L62" s="31">
        <v>1489.8</v>
      </c>
      <c r="M62" s="31">
        <v>22.009319999999999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494</v>
      </c>
      <c r="D63" s="36">
        <v>493.84999999999997</v>
      </c>
      <c r="E63" s="36">
        <v>484.14999999999992</v>
      </c>
      <c r="F63" s="36">
        <v>474.29999999999995</v>
      </c>
      <c r="G63" s="36">
        <v>464.59999999999991</v>
      </c>
      <c r="H63" s="36">
        <v>503.69999999999993</v>
      </c>
      <c r="I63" s="36">
        <v>513.4</v>
      </c>
      <c r="J63" s="36">
        <v>523.25</v>
      </c>
      <c r="K63" s="31">
        <v>503.55</v>
      </c>
      <c r="L63" s="31">
        <v>484</v>
      </c>
      <c r="M63" s="31">
        <v>102.81157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6321.7</v>
      </c>
      <c r="D64" s="36">
        <v>6314.0666666666666</v>
      </c>
      <c r="E64" s="36">
        <v>6203.1333333333332</v>
      </c>
      <c r="F64" s="36">
        <v>6084.5666666666666</v>
      </c>
      <c r="G64" s="36">
        <v>5973.6333333333332</v>
      </c>
      <c r="H64" s="36">
        <v>6432.6333333333332</v>
      </c>
      <c r="I64" s="36">
        <v>6543.5666666666657</v>
      </c>
      <c r="J64" s="36">
        <v>6662.1333333333332</v>
      </c>
      <c r="K64" s="31">
        <v>6425</v>
      </c>
      <c r="L64" s="31">
        <v>6195.5</v>
      </c>
      <c r="M64" s="31">
        <v>4.3723400000000003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3152.45</v>
      </c>
      <c r="D65" s="36">
        <v>3148</v>
      </c>
      <c r="E65" s="36">
        <v>3096</v>
      </c>
      <c r="F65" s="36">
        <v>3039.55</v>
      </c>
      <c r="G65" s="36">
        <v>2987.55</v>
      </c>
      <c r="H65" s="36">
        <v>3204.45</v>
      </c>
      <c r="I65" s="36">
        <v>3256.45</v>
      </c>
      <c r="J65" s="36">
        <v>3312.8999999999996</v>
      </c>
      <c r="K65" s="31">
        <v>3200</v>
      </c>
      <c r="L65" s="31">
        <v>3091.55</v>
      </c>
      <c r="M65" s="31">
        <v>2.23604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1014.9</v>
      </c>
      <c r="D66" s="36">
        <v>1017.4166666666666</v>
      </c>
      <c r="E66" s="36">
        <v>1005.8333333333333</v>
      </c>
      <c r="F66" s="36">
        <v>996.76666666666665</v>
      </c>
      <c r="G66" s="36">
        <v>985.18333333333328</v>
      </c>
      <c r="H66" s="36">
        <v>1026.4833333333331</v>
      </c>
      <c r="I66" s="36">
        <v>1038.0666666666666</v>
      </c>
      <c r="J66" s="36">
        <v>1047.1333333333332</v>
      </c>
      <c r="K66" s="31">
        <v>1029</v>
      </c>
      <c r="L66" s="31">
        <v>1008.35</v>
      </c>
      <c r="M66" s="31">
        <v>22.777850000000001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1626.65</v>
      </c>
      <c r="D67" s="36">
        <v>1623.0333333333335</v>
      </c>
      <c r="E67" s="36">
        <v>1599.666666666667</v>
      </c>
      <c r="F67" s="36">
        <v>1572.6833333333334</v>
      </c>
      <c r="G67" s="36">
        <v>1549.3166666666668</v>
      </c>
      <c r="H67" s="36">
        <v>1650.0166666666671</v>
      </c>
      <c r="I67" s="36">
        <v>1673.3833333333334</v>
      </c>
      <c r="J67" s="36">
        <v>1700.3666666666672</v>
      </c>
      <c r="K67" s="31">
        <v>1646.4</v>
      </c>
      <c r="L67" s="31">
        <v>1596.05</v>
      </c>
      <c r="M67" s="31">
        <v>7.6804399999999999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447.1</v>
      </c>
      <c r="D68" s="36">
        <v>444.18333333333334</v>
      </c>
      <c r="E68" s="36">
        <v>437.91666666666669</v>
      </c>
      <c r="F68" s="36">
        <v>428.73333333333335</v>
      </c>
      <c r="G68" s="36">
        <v>422.4666666666667</v>
      </c>
      <c r="H68" s="36">
        <v>453.36666666666667</v>
      </c>
      <c r="I68" s="36">
        <v>459.63333333333333</v>
      </c>
      <c r="J68" s="36">
        <v>468.81666666666666</v>
      </c>
      <c r="K68" s="31">
        <v>450.45</v>
      </c>
      <c r="L68" s="31">
        <v>435</v>
      </c>
      <c r="M68" s="31">
        <v>105.66397000000001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3610.7</v>
      </c>
      <c r="D69" s="36">
        <v>3570.5833333333335</v>
      </c>
      <c r="E69" s="36">
        <v>3492.166666666667</v>
      </c>
      <c r="F69" s="36">
        <v>3373.6333333333337</v>
      </c>
      <c r="G69" s="36">
        <v>3295.2166666666672</v>
      </c>
      <c r="H69" s="36">
        <v>3689.1166666666668</v>
      </c>
      <c r="I69" s="36">
        <v>3767.5333333333338</v>
      </c>
      <c r="J69" s="36">
        <v>3886.0666666666666</v>
      </c>
      <c r="K69" s="31">
        <v>3649</v>
      </c>
      <c r="L69" s="31">
        <v>3452.05</v>
      </c>
      <c r="M69" s="31">
        <v>11.117419999999999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811.7</v>
      </c>
      <c r="D70" s="36">
        <v>812.25</v>
      </c>
      <c r="E70" s="36">
        <v>802</v>
      </c>
      <c r="F70" s="36">
        <v>792.3</v>
      </c>
      <c r="G70" s="36">
        <v>782.05</v>
      </c>
      <c r="H70" s="36">
        <v>821.95</v>
      </c>
      <c r="I70" s="36">
        <v>832.2</v>
      </c>
      <c r="J70" s="36">
        <v>841.90000000000009</v>
      </c>
      <c r="K70" s="31">
        <v>822.5</v>
      </c>
      <c r="L70" s="31">
        <v>802.55</v>
      </c>
      <c r="M70" s="31">
        <v>36.940959999999997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631.20000000000005</v>
      </c>
      <c r="D71" s="36">
        <v>630.88333333333333</v>
      </c>
      <c r="E71" s="36">
        <v>625.31666666666661</v>
      </c>
      <c r="F71" s="36">
        <v>619.43333333333328</v>
      </c>
      <c r="G71" s="36">
        <v>613.86666666666656</v>
      </c>
      <c r="H71" s="36">
        <v>636.76666666666665</v>
      </c>
      <c r="I71" s="36">
        <v>642.33333333333348</v>
      </c>
      <c r="J71" s="36">
        <v>648.2166666666667</v>
      </c>
      <c r="K71" s="31">
        <v>636.45000000000005</v>
      </c>
      <c r="L71" s="31">
        <v>625</v>
      </c>
      <c r="M71" s="31">
        <v>18.31371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1771.55</v>
      </c>
      <c r="D72" s="36">
        <v>1768.3333333333333</v>
      </c>
      <c r="E72" s="36">
        <v>1756.6666666666665</v>
      </c>
      <c r="F72" s="36">
        <v>1741.7833333333333</v>
      </c>
      <c r="G72" s="36">
        <v>1730.1166666666666</v>
      </c>
      <c r="H72" s="36">
        <v>1783.2166666666665</v>
      </c>
      <c r="I72" s="36">
        <v>1794.883333333333</v>
      </c>
      <c r="J72" s="36">
        <v>1809.7666666666664</v>
      </c>
      <c r="K72" s="31">
        <v>1780</v>
      </c>
      <c r="L72" s="31">
        <v>1753.45</v>
      </c>
      <c r="M72" s="31">
        <v>5.2211800000000004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2953.15</v>
      </c>
      <c r="D73" s="36">
        <v>2928.7333333333336</v>
      </c>
      <c r="E73" s="36">
        <v>2895.4666666666672</v>
      </c>
      <c r="F73" s="36">
        <v>2837.7833333333338</v>
      </c>
      <c r="G73" s="36">
        <v>2804.5166666666673</v>
      </c>
      <c r="H73" s="36">
        <v>2986.416666666667</v>
      </c>
      <c r="I73" s="36">
        <v>3019.6833333333334</v>
      </c>
      <c r="J73" s="36">
        <v>3077.3666666666668</v>
      </c>
      <c r="K73" s="31">
        <v>2962</v>
      </c>
      <c r="L73" s="31">
        <v>2871.05</v>
      </c>
      <c r="M73" s="31">
        <v>5.2581499999999997</v>
      </c>
      <c r="N73" s="1"/>
      <c r="O73" s="1"/>
    </row>
    <row r="74" spans="1:15" ht="12.75" customHeight="1">
      <c r="A74" s="51">
        <v>65</v>
      </c>
      <c r="B74" s="53" t="s">
        <v>268</v>
      </c>
      <c r="C74" s="31">
        <v>379.75</v>
      </c>
      <c r="D74" s="36">
        <v>382.34999999999997</v>
      </c>
      <c r="E74" s="36">
        <v>374.64999999999992</v>
      </c>
      <c r="F74" s="36">
        <v>369.54999999999995</v>
      </c>
      <c r="G74" s="36">
        <v>361.84999999999991</v>
      </c>
      <c r="H74" s="36">
        <v>387.44999999999993</v>
      </c>
      <c r="I74" s="36">
        <v>395.15</v>
      </c>
      <c r="J74" s="36">
        <v>400.24999999999994</v>
      </c>
      <c r="K74" s="31">
        <v>390.05</v>
      </c>
      <c r="L74" s="31">
        <v>377.25</v>
      </c>
      <c r="M74" s="31">
        <v>25.046569999999999</v>
      </c>
      <c r="N74" s="1"/>
      <c r="O74" s="1"/>
    </row>
    <row r="75" spans="1:15" ht="12.75" customHeight="1">
      <c r="A75" s="51">
        <v>66</v>
      </c>
      <c r="B75" s="53" t="s">
        <v>361</v>
      </c>
      <c r="C75" s="31">
        <v>179.34</v>
      </c>
      <c r="D75" s="36">
        <v>179.27666666666667</v>
      </c>
      <c r="E75" s="36">
        <v>176.56333333333333</v>
      </c>
      <c r="F75" s="36">
        <v>173.78666666666666</v>
      </c>
      <c r="G75" s="36">
        <v>171.07333333333332</v>
      </c>
      <c r="H75" s="36">
        <v>182.05333333333334</v>
      </c>
      <c r="I75" s="36">
        <v>184.76666666666665</v>
      </c>
      <c r="J75" s="36">
        <v>187.54333333333335</v>
      </c>
      <c r="K75" s="31">
        <v>181.99</v>
      </c>
      <c r="L75" s="31">
        <v>176.5</v>
      </c>
      <c r="M75" s="31">
        <v>27.0002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4547</v>
      </c>
      <c r="D76" s="36">
        <v>4535</v>
      </c>
      <c r="E76" s="36">
        <v>4487.3</v>
      </c>
      <c r="F76" s="36">
        <v>4427.6000000000004</v>
      </c>
      <c r="G76" s="36">
        <v>4379.9000000000005</v>
      </c>
      <c r="H76" s="36">
        <v>4594.7</v>
      </c>
      <c r="I76" s="36">
        <v>4642.4000000000005</v>
      </c>
      <c r="J76" s="36">
        <v>4702.0999999999995</v>
      </c>
      <c r="K76" s="31">
        <v>4582.7</v>
      </c>
      <c r="L76" s="31">
        <v>4475.3</v>
      </c>
      <c r="M76" s="31">
        <v>2.3274900000000001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10910.15</v>
      </c>
      <c r="D77" s="36">
        <v>10875.533333333335</v>
      </c>
      <c r="E77" s="36">
        <v>10776.066666666669</v>
      </c>
      <c r="F77" s="36">
        <v>10641.983333333335</v>
      </c>
      <c r="G77" s="36">
        <v>10542.51666666667</v>
      </c>
      <c r="H77" s="36">
        <v>11009.616666666669</v>
      </c>
      <c r="I77" s="36">
        <v>11109.083333333332</v>
      </c>
      <c r="J77" s="36">
        <v>11243.166666666668</v>
      </c>
      <c r="K77" s="31">
        <v>10975</v>
      </c>
      <c r="L77" s="31">
        <v>10741.45</v>
      </c>
      <c r="M77" s="31">
        <v>2.4121899999999998</v>
      </c>
      <c r="N77" s="1"/>
      <c r="O77" s="1"/>
    </row>
    <row r="78" spans="1:15" ht="12.75" customHeight="1">
      <c r="A78" s="51">
        <v>69</v>
      </c>
      <c r="B78" s="53" t="s">
        <v>160</v>
      </c>
      <c r="C78" s="31">
        <v>3018.75</v>
      </c>
      <c r="D78" s="36">
        <v>3010.1833333333329</v>
      </c>
      <c r="E78" s="36">
        <v>2972.7166666666658</v>
      </c>
      <c r="F78" s="36">
        <v>2926.6833333333329</v>
      </c>
      <c r="G78" s="36">
        <v>2889.2166666666658</v>
      </c>
      <c r="H78" s="36">
        <v>3056.2166666666658</v>
      </c>
      <c r="I78" s="36">
        <v>3093.6833333333329</v>
      </c>
      <c r="J78" s="36">
        <v>3139.7166666666658</v>
      </c>
      <c r="K78" s="31">
        <v>3047.65</v>
      </c>
      <c r="L78" s="31">
        <v>2964.15</v>
      </c>
      <c r="M78" s="31">
        <v>1.5996600000000001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6853.2</v>
      </c>
      <c r="D79" s="36">
        <v>6828.4000000000005</v>
      </c>
      <c r="E79" s="36">
        <v>6781.8500000000013</v>
      </c>
      <c r="F79" s="36">
        <v>6710.5000000000009</v>
      </c>
      <c r="G79" s="36">
        <v>6663.9500000000016</v>
      </c>
      <c r="H79" s="36">
        <v>6899.7500000000009</v>
      </c>
      <c r="I79" s="36">
        <v>6946.3</v>
      </c>
      <c r="J79" s="36">
        <v>7017.6500000000005</v>
      </c>
      <c r="K79" s="31">
        <v>6874.95</v>
      </c>
      <c r="L79" s="31">
        <v>6757.05</v>
      </c>
      <c r="M79" s="31">
        <v>2.6310500000000001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4900.6499999999996</v>
      </c>
      <c r="D80" s="36">
        <v>4898.8166666666666</v>
      </c>
      <c r="E80" s="36">
        <v>4874.1833333333334</v>
      </c>
      <c r="F80" s="36">
        <v>4847.7166666666672</v>
      </c>
      <c r="G80" s="36">
        <v>4823.0833333333339</v>
      </c>
      <c r="H80" s="36">
        <v>4925.2833333333328</v>
      </c>
      <c r="I80" s="36">
        <v>4949.9166666666661</v>
      </c>
      <c r="J80" s="36">
        <v>4976.3833333333323</v>
      </c>
      <c r="K80" s="31">
        <v>4923.45</v>
      </c>
      <c r="L80" s="31">
        <v>4872.3500000000004</v>
      </c>
      <c r="M80" s="31">
        <v>4.1386099999999999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4056.85</v>
      </c>
      <c r="D81" s="36">
        <v>4079.5333333333333</v>
      </c>
      <c r="E81" s="36">
        <v>4018.3166666666666</v>
      </c>
      <c r="F81" s="36">
        <v>3979.7833333333333</v>
      </c>
      <c r="G81" s="36">
        <v>3918.5666666666666</v>
      </c>
      <c r="H81" s="36">
        <v>4118.0666666666666</v>
      </c>
      <c r="I81" s="36">
        <v>4179.2833333333328</v>
      </c>
      <c r="J81" s="36">
        <v>4217.8166666666666</v>
      </c>
      <c r="K81" s="31">
        <v>4140.75</v>
      </c>
      <c r="L81" s="31">
        <v>4041</v>
      </c>
      <c r="M81" s="31">
        <v>2.3102999999999998</v>
      </c>
      <c r="N81" s="1"/>
      <c r="O81" s="1"/>
    </row>
    <row r="82" spans="1:15" ht="12.75" customHeight="1">
      <c r="A82" s="51">
        <v>73</v>
      </c>
      <c r="B82" s="53" t="s">
        <v>270</v>
      </c>
      <c r="C82" s="31">
        <v>181.88</v>
      </c>
      <c r="D82" s="36">
        <v>182.66</v>
      </c>
      <c r="E82" s="36">
        <v>180.31</v>
      </c>
      <c r="F82" s="36">
        <v>178.74</v>
      </c>
      <c r="G82" s="36">
        <v>176.39000000000001</v>
      </c>
      <c r="H82" s="36">
        <v>184.23</v>
      </c>
      <c r="I82" s="36">
        <v>186.57999999999996</v>
      </c>
      <c r="J82" s="36">
        <v>188.14999999999998</v>
      </c>
      <c r="K82" s="31">
        <v>185.01</v>
      </c>
      <c r="L82" s="31">
        <v>181.09</v>
      </c>
      <c r="M82" s="31">
        <v>27.56382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204.67</v>
      </c>
      <c r="D83" s="36">
        <v>202.55666666666664</v>
      </c>
      <c r="E83" s="36">
        <v>199.96333333333328</v>
      </c>
      <c r="F83" s="36">
        <v>195.25666666666663</v>
      </c>
      <c r="G83" s="36">
        <v>192.66333333333327</v>
      </c>
      <c r="H83" s="36">
        <v>207.26333333333329</v>
      </c>
      <c r="I83" s="36">
        <v>209.85666666666665</v>
      </c>
      <c r="J83" s="36">
        <v>214.5633333333333</v>
      </c>
      <c r="K83" s="31">
        <v>205.15</v>
      </c>
      <c r="L83" s="31">
        <v>197.85</v>
      </c>
      <c r="M83" s="31">
        <v>261.59847000000002</v>
      </c>
      <c r="N83" s="1"/>
      <c r="O83" s="1"/>
    </row>
    <row r="84" spans="1:15" ht="12.75" customHeight="1">
      <c r="A84" s="51">
        <v>75</v>
      </c>
      <c r="B84" s="53" t="s">
        <v>371</v>
      </c>
      <c r="C84" s="31">
        <v>1007.85</v>
      </c>
      <c r="D84" s="36">
        <v>1011.4499999999999</v>
      </c>
      <c r="E84" s="36">
        <v>997.99999999999977</v>
      </c>
      <c r="F84" s="36">
        <v>988.14999999999986</v>
      </c>
      <c r="G84" s="36">
        <v>974.6999999999997</v>
      </c>
      <c r="H84" s="36">
        <v>1021.2999999999998</v>
      </c>
      <c r="I84" s="36">
        <v>1034.75</v>
      </c>
      <c r="J84" s="36">
        <v>1044.5999999999999</v>
      </c>
      <c r="K84" s="31">
        <v>1024.9000000000001</v>
      </c>
      <c r="L84" s="31">
        <v>1001.6</v>
      </c>
      <c r="M84" s="31">
        <v>2.6330100000000001</v>
      </c>
      <c r="N84" s="1"/>
      <c r="O84" s="1"/>
    </row>
    <row r="85" spans="1:15" ht="12.75" customHeight="1">
      <c r="A85" s="51">
        <v>76</v>
      </c>
      <c r="B85" s="53" t="s">
        <v>271</v>
      </c>
      <c r="C85" s="31">
        <v>503.4</v>
      </c>
      <c r="D85" s="36">
        <v>500.0333333333333</v>
      </c>
      <c r="E85" s="36">
        <v>485.36666666666656</v>
      </c>
      <c r="F85" s="36">
        <v>467.33333333333326</v>
      </c>
      <c r="G85" s="36">
        <v>452.66666666666652</v>
      </c>
      <c r="H85" s="36">
        <v>518.06666666666661</v>
      </c>
      <c r="I85" s="36">
        <v>532.73333333333335</v>
      </c>
      <c r="J85" s="36">
        <v>550.76666666666665</v>
      </c>
      <c r="K85" s="31">
        <v>514.70000000000005</v>
      </c>
      <c r="L85" s="31">
        <v>482</v>
      </c>
      <c r="M85" s="31">
        <v>44.13514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228.4</v>
      </c>
      <c r="D86" s="36">
        <v>225.72</v>
      </c>
      <c r="E86" s="36">
        <v>221.65</v>
      </c>
      <c r="F86" s="36">
        <v>214.9</v>
      </c>
      <c r="G86" s="36">
        <v>210.83</v>
      </c>
      <c r="H86" s="36">
        <v>232.47</v>
      </c>
      <c r="I86" s="36">
        <v>236.54</v>
      </c>
      <c r="J86" s="36">
        <v>243.29</v>
      </c>
      <c r="K86" s="31">
        <v>229.79</v>
      </c>
      <c r="L86" s="31">
        <v>218.97</v>
      </c>
      <c r="M86" s="31">
        <v>210.33609999999999</v>
      </c>
      <c r="N86" s="1"/>
      <c r="O86" s="1"/>
    </row>
    <row r="87" spans="1:15" ht="12.75" customHeight="1">
      <c r="A87" s="51">
        <v>78</v>
      </c>
      <c r="B87" s="53" t="s">
        <v>272</v>
      </c>
      <c r="C87" s="31">
        <v>2004.95</v>
      </c>
      <c r="D87" s="36">
        <v>2009.6500000000003</v>
      </c>
      <c r="E87" s="36">
        <v>1973.7000000000007</v>
      </c>
      <c r="F87" s="36">
        <v>1942.4500000000005</v>
      </c>
      <c r="G87" s="36">
        <v>1906.5000000000009</v>
      </c>
      <c r="H87" s="36">
        <v>2040.9000000000005</v>
      </c>
      <c r="I87" s="36">
        <v>2076.85</v>
      </c>
      <c r="J87" s="36">
        <v>2108.1000000000004</v>
      </c>
      <c r="K87" s="31">
        <v>2045.6</v>
      </c>
      <c r="L87" s="31">
        <v>1978.4</v>
      </c>
      <c r="M87" s="31">
        <v>2.4017599999999999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1480.1</v>
      </c>
      <c r="D88" s="36">
        <v>1469.5833333333333</v>
      </c>
      <c r="E88" s="36">
        <v>1453.6666666666665</v>
      </c>
      <c r="F88" s="36">
        <v>1427.2333333333333</v>
      </c>
      <c r="G88" s="36">
        <v>1411.3166666666666</v>
      </c>
      <c r="H88" s="36">
        <v>1496.0166666666664</v>
      </c>
      <c r="I88" s="36">
        <v>1511.9333333333329</v>
      </c>
      <c r="J88" s="36">
        <v>1538.3666666666663</v>
      </c>
      <c r="K88" s="31">
        <v>1485.5</v>
      </c>
      <c r="L88" s="31">
        <v>1443.15</v>
      </c>
      <c r="M88" s="31">
        <v>6.0074500000000004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3099.15</v>
      </c>
      <c r="D89" s="36">
        <v>3095.7999999999997</v>
      </c>
      <c r="E89" s="36">
        <v>3066.5999999999995</v>
      </c>
      <c r="F89" s="36">
        <v>3034.0499999999997</v>
      </c>
      <c r="G89" s="36">
        <v>3004.8499999999995</v>
      </c>
      <c r="H89" s="36">
        <v>3128.3499999999995</v>
      </c>
      <c r="I89" s="36">
        <v>3157.5499999999993</v>
      </c>
      <c r="J89" s="36">
        <v>3190.0999999999995</v>
      </c>
      <c r="K89" s="31">
        <v>3125</v>
      </c>
      <c r="L89" s="31">
        <v>3063.25</v>
      </c>
      <c r="M89" s="31">
        <v>4.9035200000000003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2797.55</v>
      </c>
      <c r="D90" s="36">
        <v>2798.0333333333333</v>
      </c>
      <c r="E90" s="36">
        <v>2771.0666666666666</v>
      </c>
      <c r="F90" s="36">
        <v>2744.5833333333335</v>
      </c>
      <c r="G90" s="36">
        <v>2717.6166666666668</v>
      </c>
      <c r="H90" s="36">
        <v>2824.5166666666664</v>
      </c>
      <c r="I90" s="36">
        <v>2851.4833333333327</v>
      </c>
      <c r="J90" s="36">
        <v>2877.9666666666662</v>
      </c>
      <c r="K90" s="31">
        <v>2825</v>
      </c>
      <c r="L90" s="31">
        <v>2771.55</v>
      </c>
      <c r="M90" s="31">
        <v>5.5090000000000003</v>
      </c>
      <c r="N90" s="1"/>
      <c r="O90" s="1"/>
    </row>
    <row r="91" spans="1:15" ht="12.75" customHeight="1">
      <c r="A91" s="51">
        <v>82</v>
      </c>
      <c r="B91" s="53" t="s">
        <v>385</v>
      </c>
      <c r="C91" s="31">
        <v>3157.85</v>
      </c>
      <c r="D91" s="36">
        <v>3155.2833333333333</v>
      </c>
      <c r="E91" s="36">
        <v>3122.5666666666666</v>
      </c>
      <c r="F91" s="36">
        <v>3087.2833333333333</v>
      </c>
      <c r="G91" s="36">
        <v>3054.5666666666666</v>
      </c>
      <c r="H91" s="36">
        <v>3190.5666666666666</v>
      </c>
      <c r="I91" s="36">
        <v>3223.2833333333328</v>
      </c>
      <c r="J91" s="36">
        <v>3258.5666666666666</v>
      </c>
      <c r="K91" s="31">
        <v>3188</v>
      </c>
      <c r="L91" s="31">
        <v>3120</v>
      </c>
      <c r="M91" s="31">
        <v>0.48261999999999999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649.45000000000005</v>
      </c>
      <c r="D92" s="36">
        <v>648.16666666666663</v>
      </c>
      <c r="E92" s="36">
        <v>642.33333333333326</v>
      </c>
      <c r="F92" s="36">
        <v>635.21666666666658</v>
      </c>
      <c r="G92" s="36">
        <v>629.38333333333321</v>
      </c>
      <c r="H92" s="36">
        <v>655.2833333333333</v>
      </c>
      <c r="I92" s="36">
        <v>661.11666666666656</v>
      </c>
      <c r="J92" s="36">
        <v>668.23333333333335</v>
      </c>
      <c r="K92" s="31">
        <v>654</v>
      </c>
      <c r="L92" s="31">
        <v>641.04999999999995</v>
      </c>
      <c r="M92" s="31">
        <v>11.055730000000001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1587.6</v>
      </c>
      <c r="D93" s="36">
        <v>1581.4833333333333</v>
      </c>
      <c r="E93" s="36">
        <v>1568.9666666666667</v>
      </c>
      <c r="F93" s="36">
        <v>1550.3333333333333</v>
      </c>
      <c r="G93" s="36">
        <v>1537.8166666666666</v>
      </c>
      <c r="H93" s="36">
        <v>1600.1166666666668</v>
      </c>
      <c r="I93" s="36">
        <v>1612.6333333333337</v>
      </c>
      <c r="J93" s="36">
        <v>1631.2666666666669</v>
      </c>
      <c r="K93" s="31">
        <v>1594</v>
      </c>
      <c r="L93" s="31">
        <v>1562.85</v>
      </c>
      <c r="M93" s="31">
        <v>29.34731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4058.5</v>
      </c>
      <c r="D94" s="36">
        <v>4048.6833333333329</v>
      </c>
      <c r="E94" s="36">
        <v>4012.0666666666657</v>
      </c>
      <c r="F94" s="36">
        <v>3965.6333333333328</v>
      </c>
      <c r="G94" s="36">
        <v>3929.0166666666655</v>
      </c>
      <c r="H94" s="36">
        <v>4095.1166666666659</v>
      </c>
      <c r="I94" s="36">
        <v>4131.7333333333336</v>
      </c>
      <c r="J94" s="36">
        <v>4178.1666666666661</v>
      </c>
      <c r="K94" s="31">
        <v>4085.3</v>
      </c>
      <c r="L94" s="31">
        <v>4002.25</v>
      </c>
      <c r="M94" s="31">
        <v>5.2208600000000001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1616.6</v>
      </c>
      <c r="D95" s="36">
        <v>1611.5333333333335</v>
      </c>
      <c r="E95" s="36">
        <v>1598.0666666666671</v>
      </c>
      <c r="F95" s="36">
        <v>1579.5333333333335</v>
      </c>
      <c r="G95" s="36">
        <v>1566.0666666666671</v>
      </c>
      <c r="H95" s="36">
        <v>1630.0666666666671</v>
      </c>
      <c r="I95" s="36">
        <v>1643.5333333333338</v>
      </c>
      <c r="J95" s="36">
        <v>1662.0666666666671</v>
      </c>
      <c r="K95" s="31">
        <v>1625</v>
      </c>
      <c r="L95" s="31">
        <v>1593</v>
      </c>
      <c r="M95" s="31">
        <v>127.67865999999999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683.15</v>
      </c>
      <c r="D96" s="36">
        <v>678.1</v>
      </c>
      <c r="E96" s="36">
        <v>670.6</v>
      </c>
      <c r="F96" s="36">
        <v>658.05</v>
      </c>
      <c r="G96" s="36">
        <v>650.54999999999995</v>
      </c>
      <c r="H96" s="36">
        <v>690.65000000000009</v>
      </c>
      <c r="I96" s="36">
        <v>698.15000000000009</v>
      </c>
      <c r="J96" s="36">
        <v>710.70000000000016</v>
      </c>
      <c r="K96" s="31">
        <v>685.6</v>
      </c>
      <c r="L96" s="31">
        <v>665.55</v>
      </c>
      <c r="M96" s="31">
        <v>93.868639999999999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1826.8</v>
      </c>
      <c r="D97" s="36">
        <v>1813.8333333333333</v>
      </c>
      <c r="E97" s="36">
        <v>1787.6666666666665</v>
      </c>
      <c r="F97" s="36">
        <v>1748.5333333333333</v>
      </c>
      <c r="G97" s="36">
        <v>1722.3666666666666</v>
      </c>
      <c r="H97" s="36">
        <v>1852.9666666666665</v>
      </c>
      <c r="I97" s="36">
        <v>1879.133333333333</v>
      </c>
      <c r="J97" s="36">
        <v>1918.2666666666664</v>
      </c>
      <c r="K97" s="31">
        <v>1840</v>
      </c>
      <c r="L97" s="31">
        <v>1774.7</v>
      </c>
      <c r="M97" s="31">
        <v>14.49713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5403.2</v>
      </c>
      <c r="D98" s="36">
        <v>5402.166666666667</v>
      </c>
      <c r="E98" s="36">
        <v>5354.0333333333338</v>
      </c>
      <c r="F98" s="36">
        <v>5304.8666666666668</v>
      </c>
      <c r="G98" s="36">
        <v>5256.7333333333336</v>
      </c>
      <c r="H98" s="36">
        <v>5451.3333333333339</v>
      </c>
      <c r="I98" s="36">
        <v>5499.4666666666672</v>
      </c>
      <c r="J98" s="36">
        <v>5548.6333333333341</v>
      </c>
      <c r="K98" s="31">
        <v>5450.3</v>
      </c>
      <c r="L98" s="31">
        <v>5353</v>
      </c>
      <c r="M98" s="31">
        <v>4.3883099999999997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646.54999999999995</v>
      </c>
      <c r="D99" s="36">
        <v>642.94999999999993</v>
      </c>
      <c r="E99" s="36">
        <v>636.89999999999986</v>
      </c>
      <c r="F99" s="36">
        <v>627.24999999999989</v>
      </c>
      <c r="G99" s="36">
        <v>621.19999999999982</v>
      </c>
      <c r="H99" s="36">
        <v>652.59999999999991</v>
      </c>
      <c r="I99" s="36">
        <v>658.64999999999986</v>
      </c>
      <c r="J99" s="36">
        <v>668.3</v>
      </c>
      <c r="K99" s="31">
        <v>649</v>
      </c>
      <c r="L99" s="31">
        <v>633.29999999999995</v>
      </c>
      <c r="M99" s="31">
        <v>61.717759999999998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4830.05</v>
      </c>
      <c r="D100" s="36">
        <v>4818.6166666666659</v>
      </c>
      <c r="E100" s="36">
        <v>4743.4833333333318</v>
      </c>
      <c r="F100" s="36">
        <v>4656.9166666666661</v>
      </c>
      <c r="G100" s="36">
        <v>4581.7833333333319</v>
      </c>
      <c r="H100" s="36">
        <v>4905.1833333333316</v>
      </c>
      <c r="I100" s="36">
        <v>4980.3166666666648</v>
      </c>
      <c r="J100" s="36">
        <v>5066.8833333333314</v>
      </c>
      <c r="K100" s="31">
        <v>4893.75</v>
      </c>
      <c r="L100" s="31">
        <v>4732.05</v>
      </c>
      <c r="M100" s="31">
        <v>22.32884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373.75</v>
      </c>
      <c r="D101" s="36">
        <v>365.93333333333334</v>
      </c>
      <c r="E101" s="36">
        <v>354.9666666666667</v>
      </c>
      <c r="F101" s="36">
        <v>336.18333333333334</v>
      </c>
      <c r="G101" s="36">
        <v>325.2166666666667</v>
      </c>
      <c r="H101" s="36">
        <v>384.7166666666667</v>
      </c>
      <c r="I101" s="36">
        <v>395.68333333333328</v>
      </c>
      <c r="J101" s="36">
        <v>414.4666666666667</v>
      </c>
      <c r="K101" s="31">
        <v>376.9</v>
      </c>
      <c r="L101" s="31">
        <v>347.15</v>
      </c>
      <c r="M101" s="31">
        <v>206.11250000000001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2707.2</v>
      </c>
      <c r="D102" s="36">
        <v>2700.6833333333329</v>
      </c>
      <c r="E102" s="36">
        <v>2676.516666666666</v>
      </c>
      <c r="F102" s="36">
        <v>2645.833333333333</v>
      </c>
      <c r="G102" s="36">
        <v>2621.6666666666661</v>
      </c>
      <c r="H102" s="36">
        <v>2731.3666666666659</v>
      </c>
      <c r="I102" s="36">
        <v>2755.5333333333328</v>
      </c>
      <c r="J102" s="36">
        <v>2786.2166666666658</v>
      </c>
      <c r="K102" s="31">
        <v>2724.85</v>
      </c>
      <c r="L102" s="31">
        <v>2670</v>
      </c>
      <c r="M102" s="31">
        <v>21.666699999999999</v>
      </c>
      <c r="N102" s="1"/>
      <c r="O102" s="1"/>
    </row>
    <row r="103" spans="1:15" ht="12.75" customHeight="1">
      <c r="A103" s="51">
        <v>94</v>
      </c>
      <c r="B103" s="53" t="s">
        <v>135</v>
      </c>
      <c r="C103" s="31">
        <v>1197.9000000000001</v>
      </c>
      <c r="D103" s="36">
        <v>1202.25</v>
      </c>
      <c r="E103" s="36">
        <v>1186.25</v>
      </c>
      <c r="F103" s="36">
        <v>1174.5999999999999</v>
      </c>
      <c r="G103" s="36">
        <v>1158.5999999999999</v>
      </c>
      <c r="H103" s="36">
        <v>1213.9000000000001</v>
      </c>
      <c r="I103" s="36">
        <v>1229.9000000000001</v>
      </c>
      <c r="J103" s="36">
        <v>1241.5500000000002</v>
      </c>
      <c r="K103" s="31">
        <v>1218.25</v>
      </c>
      <c r="L103" s="31">
        <v>1190.5999999999999</v>
      </c>
      <c r="M103" s="31">
        <v>141.54461000000001</v>
      </c>
      <c r="N103" s="1"/>
      <c r="O103" s="1"/>
    </row>
    <row r="104" spans="1:15" ht="12.75" customHeight="1">
      <c r="A104" s="51">
        <v>95</v>
      </c>
      <c r="B104" s="53" t="s">
        <v>136</v>
      </c>
      <c r="C104" s="31">
        <v>1960.5</v>
      </c>
      <c r="D104" s="36">
        <v>1937.3999999999999</v>
      </c>
      <c r="E104" s="36">
        <v>1909.7999999999997</v>
      </c>
      <c r="F104" s="36">
        <v>1859.1</v>
      </c>
      <c r="G104" s="36">
        <v>1831.4999999999998</v>
      </c>
      <c r="H104" s="36">
        <v>1988.0999999999997</v>
      </c>
      <c r="I104" s="36">
        <v>2015.6999999999996</v>
      </c>
      <c r="J104" s="36">
        <v>2066.3999999999996</v>
      </c>
      <c r="K104" s="31">
        <v>1965</v>
      </c>
      <c r="L104" s="31">
        <v>1886.7</v>
      </c>
      <c r="M104" s="31">
        <v>12.482950000000001</v>
      </c>
      <c r="N104" s="1"/>
      <c r="O104" s="1"/>
    </row>
    <row r="105" spans="1:15" ht="12.75" customHeight="1">
      <c r="A105" s="51">
        <v>96</v>
      </c>
      <c r="B105" s="53" t="s">
        <v>137</v>
      </c>
      <c r="C105" s="31">
        <v>701.7</v>
      </c>
      <c r="D105" s="36">
        <v>696.86666666666679</v>
      </c>
      <c r="E105" s="36">
        <v>689.88333333333355</v>
      </c>
      <c r="F105" s="36">
        <v>678.06666666666672</v>
      </c>
      <c r="G105" s="36">
        <v>671.08333333333348</v>
      </c>
      <c r="H105" s="36">
        <v>708.68333333333362</v>
      </c>
      <c r="I105" s="36">
        <v>715.66666666666674</v>
      </c>
      <c r="J105" s="36">
        <v>727.48333333333369</v>
      </c>
      <c r="K105" s="31">
        <v>703.85</v>
      </c>
      <c r="L105" s="31">
        <v>685.05</v>
      </c>
      <c r="M105" s="31">
        <v>28.733830000000001</v>
      </c>
      <c r="N105" s="1"/>
      <c r="O105" s="1"/>
    </row>
    <row r="106" spans="1:15" ht="12.75" customHeight="1">
      <c r="A106" s="51">
        <v>97</v>
      </c>
      <c r="B106" s="53" t="s">
        <v>140</v>
      </c>
      <c r="C106" s="31">
        <v>74.66</v>
      </c>
      <c r="D106" s="36">
        <v>74.86666666666666</v>
      </c>
      <c r="E106" s="36">
        <v>74.393333333333317</v>
      </c>
      <c r="F106" s="36">
        <v>74.126666666666651</v>
      </c>
      <c r="G106" s="36">
        <v>73.653333333333308</v>
      </c>
      <c r="H106" s="36">
        <v>75.133333333333326</v>
      </c>
      <c r="I106" s="36">
        <v>75.606666666666655</v>
      </c>
      <c r="J106" s="36">
        <v>75.873333333333335</v>
      </c>
      <c r="K106" s="31">
        <v>75.34</v>
      </c>
      <c r="L106" s="31">
        <v>74.599999999999994</v>
      </c>
      <c r="M106" s="31">
        <v>328.63157000000001</v>
      </c>
      <c r="N106" s="1"/>
      <c r="O106" s="1"/>
    </row>
    <row r="107" spans="1:15" ht="12.75" customHeight="1">
      <c r="A107" s="51">
        <v>98</v>
      </c>
      <c r="B107" s="53" t="s">
        <v>154</v>
      </c>
      <c r="C107" s="31">
        <v>489.95</v>
      </c>
      <c r="D107" s="36">
        <v>490.2</v>
      </c>
      <c r="E107" s="36">
        <v>484.4</v>
      </c>
      <c r="F107" s="36">
        <v>478.84999999999997</v>
      </c>
      <c r="G107" s="36">
        <v>473.04999999999995</v>
      </c>
      <c r="H107" s="36">
        <v>495.75</v>
      </c>
      <c r="I107" s="36">
        <v>501.55000000000007</v>
      </c>
      <c r="J107" s="36">
        <v>507.1</v>
      </c>
      <c r="K107" s="31">
        <v>496</v>
      </c>
      <c r="L107" s="31">
        <v>484.65</v>
      </c>
      <c r="M107" s="31">
        <v>178.78994</v>
      </c>
      <c r="N107" s="1"/>
      <c r="O107" s="1"/>
    </row>
    <row r="108" spans="1:15" ht="12.75" customHeight="1">
      <c r="A108" s="51">
        <v>99</v>
      </c>
      <c r="B108" s="53" t="s">
        <v>277</v>
      </c>
      <c r="C108" s="31">
        <v>567.65</v>
      </c>
      <c r="D108" s="36">
        <v>566.51666666666665</v>
      </c>
      <c r="E108" s="36">
        <v>562.13333333333333</v>
      </c>
      <c r="F108" s="36">
        <v>556.61666666666667</v>
      </c>
      <c r="G108" s="36">
        <v>552.23333333333335</v>
      </c>
      <c r="H108" s="36">
        <v>572.0333333333333</v>
      </c>
      <c r="I108" s="36">
        <v>576.41666666666652</v>
      </c>
      <c r="J108" s="36">
        <v>581.93333333333328</v>
      </c>
      <c r="K108" s="31">
        <v>570.9</v>
      </c>
      <c r="L108" s="31">
        <v>561</v>
      </c>
      <c r="M108" s="31">
        <v>7.7011900000000004</v>
      </c>
      <c r="N108" s="1"/>
      <c r="O108" s="1"/>
    </row>
    <row r="109" spans="1:15" ht="12.75" customHeight="1">
      <c r="A109" s="51">
        <v>100</v>
      </c>
      <c r="B109" s="53" t="s">
        <v>143</v>
      </c>
      <c r="C109" s="31">
        <v>623.45000000000005</v>
      </c>
      <c r="D109" s="36">
        <v>624.65</v>
      </c>
      <c r="E109" s="36">
        <v>617.29999999999995</v>
      </c>
      <c r="F109" s="36">
        <v>611.15</v>
      </c>
      <c r="G109" s="36">
        <v>603.79999999999995</v>
      </c>
      <c r="H109" s="36">
        <v>630.79999999999995</v>
      </c>
      <c r="I109" s="36">
        <v>638.15000000000009</v>
      </c>
      <c r="J109" s="36">
        <v>644.29999999999995</v>
      </c>
      <c r="K109" s="31">
        <v>632</v>
      </c>
      <c r="L109" s="31">
        <v>618.5</v>
      </c>
      <c r="M109" s="31">
        <v>54.211790000000001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176.85</v>
      </c>
      <c r="D110" s="36">
        <v>173.64999999999998</v>
      </c>
      <c r="E110" s="36">
        <v>169.73999999999995</v>
      </c>
      <c r="F110" s="36">
        <v>162.62999999999997</v>
      </c>
      <c r="G110" s="36">
        <v>158.71999999999994</v>
      </c>
      <c r="H110" s="36">
        <v>180.75999999999996</v>
      </c>
      <c r="I110" s="36">
        <v>184.67</v>
      </c>
      <c r="J110" s="36">
        <v>191.77999999999997</v>
      </c>
      <c r="K110" s="31">
        <v>177.56</v>
      </c>
      <c r="L110" s="31">
        <v>166.54</v>
      </c>
      <c r="M110" s="31">
        <v>758.94556</v>
      </c>
      <c r="N110" s="1"/>
      <c r="O110" s="1"/>
    </row>
    <row r="111" spans="1:15" ht="12.75" customHeight="1">
      <c r="A111" s="51">
        <v>102</v>
      </c>
      <c r="B111" s="53" t="s">
        <v>153</v>
      </c>
      <c r="C111" s="31">
        <v>969.15</v>
      </c>
      <c r="D111" s="36">
        <v>965.25</v>
      </c>
      <c r="E111" s="36">
        <v>957.9</v>
      </c>
      <c r="F111" s="36">
        <v>946.65</v>
      </c>
      <c r="G111" s="36">
        <v>939.3</v>
      </c>
      <c r="H111" s="36">
        <v>976.5</v>
      </c>
      <c r="I111" s="36">
        <v>983.84999999999991</v>
      </c>
      <c r="J111" s="36">
        <v>995.1</v>
      </c>
      <c r="K111" s="31">
        <v>972.6</v>
      </c>
      <c r="L111" s="31">
        <v>954</v>
      </c>
      <c r="M111" s="31">
        <v>15.737360000000001</v>
      </c>
      <c r="N111" s="1"/>
      <c r="O111" s="1"/>
    </row>
    <row r="112" spans="1:15" ht="12.75" customHeight="1">
      <c r="A112" s="51">
        <v>103</v>
      </c>
      <c r="B112" s="53" t="s">
        <v>401</v>
      </c>
      <c r="C112" s="31">
        <v>183.56</v>
      </c>
      <c r="D112" s="36">
        <v>185.98666666666668</v>
      </c>
      <c r="E112" s="36">
        <v>180.57333333333335</v>
      </c>
      <c r="F112" s="36">
        <v>177.58666666666667</v>
      </c>
      <c r="G112" s="36">
        <v>172.17333333333335</v>
      </c>
      <c r="H112" s="36">
        <v>188.97333333333336</v>
      </c>
      <c r="I112" s="36">
        <v>194.38666666666666</v>
      </c>
      <c r="J112" s="36">
        <v>197.37333333333336</v>
      </c>
      <c r="K112" s="31">
        <v>191.4</v>
      </c>
      <c r="L112" s="31">
        <v>183</v>
      </c>
      <c r="M112" s="31">
        <v>739.15719000000001</v>
      </c>
      <c r="N112" s="1"/>
      <c r="O112" s="1"/>
    </row>
    <row r="113" spans="1:15" ht="12.75" customHeight="1">
      <c r="A113" s="51">
        <v>104</v>
      </c>
      <c r="B113" s="53" t="s">
        <v>142</v>
      </c>
      <c r="C113" s="31">
        <v>535</v>
      </c>
      <c r="D113" s="36">
        <v>537.4</v>
      </c>
      <c r="E113" s="36">
        <v>527.59999999999991</v>
      </c>
      <c r="F113" s="36">
        <v>520.19999999999993</v>
      </c>
      <c r="G113" s="36">
        <v>510.39999999999986</v>
      </c>
      <c r="H113" s="36">
        <v>544.79999999999995</v>
      </c>
      <c r="I113" s="36">
        <v>554.59999999999991</v>
      </c>
      <c r="J113" s="36">
        <v>562</v>
      </c>
      <c r="K113" s="31">
        <v>547.20000000000005</v>
      </c>
      <c r="L113" s="31">
        <v>530</v>
      </c>
      <c r="M113" s="31">
        <v>24.52392</v>
      </c>
      <c r="N113" s="1"/>
      <c r="O113" s="1"/>
    </row>
    <row r="114" spans="1:15" ht="12.75" customHeight="1">
      <c r="A114" s="51">
        <v>105</v>
      </c>
      <c r="B114" s="53" t="s">
        <v>148</v>
      </c>
      <c r="C114" s="31">
        <v>424.85</v>
      </c>
      <c r="D114" s="36">
        <v>423.36666666666662</v>
      </c>
      <c r="E114" s="36">
        <v>417.03333333333325</v>
      </c>
      <c r="F114" s="36">
        <v>409.21666666666664</v>
      </c>
      <c r="G114" s="36">
        <v>402.88333333333327</v>
      </c>
      <c r="H114" s="36">
        <v>431.18333333333322</v>
      </c>
      <c r="I114" s="36">
        <v>437.51666666666659</v>
      </c>
      <c r="J114" s="36">
        <v>445.3333333333332</v>
      </c>
      <c r="K114" s="31">
        <v>429.7</v>
      </c>
      <c r="L114" s="31">
        <v>415.55</v>
      </c>
      <c r="M114" s="31">
        <v>132.31596999999999</v>
      </c>
      <c r="N114" s="1"/>
      <c r="O114" s="1"/>
    </row>
    <row r="115" spans="1:15" ht="12.75" customHeight="1">
      <c r="A115" s="51">
        <v>106</v>
      </c>
      <c r="B115" s="53" t="s">
        <v>147</v>
      </c>
      <c r="C115" s="31">
        <v>1379.1</v>
      </c>
      <c r="D115" s="36">
        <v>1383.2166666666665</v>
      </c>
      <c r="E115" s="36">
        <v>1369.883333333333</v>
      </c>
      <c r="F115" s="36">
        <v>1360.6666666666665</v>
      </c>
      <c r="G115" s="36">
        <v>1347.333333333333</v>
      </c>
      <c r="H115" s="36">
        <v>1392.4333333333329</v>
      </c>
      <c r="I115" s="36">
        <v>1405.7666666666664</v>
      </c>
      <c r="J115" s="36">
        <v>1414.9833333333329</v>
      </c>
      <c r="K115" s="31">
        <v>1396.55</v>
      </c>
      <c r="L115" s="31">
        <v>1374</v>
      </c>
      <c r="M115" s="31">
        <v>36.316389999999998</v>
      </c>
      <c r="N115" s="1"/>
      <c r="O115" s="1"/>
    </row>
    <row r="116" spans="1:15" ht="12.75" customHeight="1">
      <c r="A116" s="51">
        <v>107</v>
      </c>
      <c r="B116" s="53" t="s">
        <v>182</v>
      </c>
      <c r="C116" s="31">
        <v>7013.6</v>
      </c>
      <c r="D116" s="36">
        <v>6956.9833333333336</v>
      </c>
      <c r="E116" s="36">
        <v>6883.0666666666675</v>
      </c>
      <c r="F116" s="36">
        <v>6752.5333333333338</v>
      </c>
      <c r="G116" s="36">
        <v>6678.6166666666677</v>
      </c>
      <c r="H116" s="36">
        <v>7087.5166666666673</v>
      </c>
      <c r="I116" s="36">
        <v>7161.4333333333334</v>
      </c>
      <c r="J116" s="36">
        <v>7291.9666666666672</v>
      </c>
      <c r="K116" s="31">
        <v>7030.9</v>
      </c>
      <c r="L116" s="31">
        <v>6826.45</v>
      </c>
      <c r="M116" s="31">
        <v>1.4365399999999999</v>
      </c>
      <c r="N116" s="1"/>
      <c r="O116" s="1"/>
    </row>
    <row r="117" spans="1:15" ht="12.75" customHeight="1">
      <c r="A117" s="51">
        <v>108</v>
      </c>
      <c r="B117" s="53" t="s">
        <v>149</v>
      </c>
      <c r="C117" s="31">
        <v>1824.85</v>
      </c>
      <c r="D117" s="36">
        <v>1822.5833333333333</v>
      </c>
      <c r="E117" s="36">
        <v>1814.2666666666664</v>
      </c>
      <c r="F117" s="36">
        <v>1803.6833333333332</v>
      </c>
      <c r="G117" s="36">
        <v>1795.3666666666663</v>
      </c>
      <c r="H117" s="36">
        <v>1833.1666666666665</v>
      </c>
      <c r="I117" s="36">
        <v>1841.4833333333336</v>
      </c>
      <c r="J117" s="36">
        <v>1852.0666666666666</v>
      </c>
      <c r="K117" s="31">
        <v>1830.9</v>
      </c>
      <c r="L117" s="31">
        <v>1812</v>
      </c>
      <c r="M117" s="31">
        <v>58.155990000000003</v>
      </c>
      <c r="N117" s="1"/>
      <c r="O117" s="1"/>
    </row>
    <row r="118" spans="1:15" ht="12.75" customHeight="1">
      <c r="A118" s="51">
        <v>109</v>
      </c>
      <c r="B118" s="53" t="s">
        <v>146</v>
      </c>
      <c r="C118" s="31">
        <v>4432.2</v>
      </c>
      <c r="D118" s="36">
        <v>4411.6833333333334</v>
      </c>
      <c r="E118" s="36">
        <v>4355.7166666666672</v>
      </c>
      <c r="F118" s="36">
        <v>4279.2333333333336</v>
      </c>
      <c r="G118" s="36">
        <v>4223.2666666666673</v>
      </c>
      <c r="H118" s="36">
        <v>4488.166666666667</v>
      </c>
      <c r="I118" s="36">
        <v>4544.1333333333323</v>
      </c>
      <c r="J118" s="36">
        <v>4620.6166666666668</v>
      </c>
      <c r="K118" s="31">
        <v>4467.6499999999996</v>
      </c>
      <c r="L118" s="31">
        <v>4335.2</v>
      </c>
      <c r="M118" s="31">
        <v>11.33699</v>
      </c>
      <c r="N118" s="1"/>
      <c r="O118" s="1"/>
    </row>
    <row r="119" spans="1:15" ht="12.75" customHeight="1">
      <c r="A119" s="51">
        <v>110</v>
      </c>
      <c r="B119" s="53" t="s">
        <v>152</v>
      </c>
      <c r="C119" s="31">
        <v>1258.55</v>
      </c>
      <c r="D119" s="36">
        <v>1247.2166666666667</v>
      </c>
      <c r="E119" s="36">
        <v>1229.9833333333333</v>
      </c>
      <c r="F119" s="36">
        <v>1201.4166666666667</v>
      </c>
      <c r="G119" s="36">
        <v>1184.1833333333334</v>
      </c>
      <c r="H119" s="36">
        <v>1275.7833333333333</v>
      </c>
      <c r="I119" s="36">
        <v>1293.0166666666669</v>
      </c>
      <c r="J119" s="36">
        <v>1321.5833333333333</v>
      </c>
      <c r="K119" s="31">
        <v>1264.45</v>
      </c>
      <c r="L119" s="31">
        <v>1218.6500000000001</v>
      </c>
      <c r="M119" s="31">
        <v>4.7613700000000003</v>
      </c>
      <c r="N119" s="1"/>
      <c r="O119" s="1"/>
    </row>
    <row r="120" spans="1:15" ht="12.75" customHeight="1">
      <c r="A120" s="51">
        <v>111</v>
      </c>
      <c r="B120" s="53" t="s">
        <v>278</v>
      </c>
      <c r="C120" s="31">
        <v>668.15</v>
      </c>
      <c r="D120" s="36">
        <v>674.5333333333333</v>
      </c>
      <c r="E120" s="36">
        <v>659.61666666666656</v>
      </c>
      <c r="F120" s="36">
        <v>651.08333333333326</v>
      </c>
      <c r="G120" s="36">
        <v>636.16666666666652</v>
      </c>
      <c r="H120" s="36">
        <v>683.06666666666661</v>
      </c>
      <c r="I120" s="36">
        <v>697.98333333333335</v>
      </c>
      <c r="J120" s="36">
        <v>706.51666666666665</v>
      </c>
      <c r="K120" s="31">
        <v>689.45</v>
      </c>
      <c r="L120" s="31">
        <v>666</v>
      </c>
      <c r="M120" s="31">
        <v>39.649590000000003</v>
      </c>
      <c r="N120" s="1"/>
      <c r="O120" s="1"/>
    </row>
    <row r="121" spans="1:15" ht="12.75" customHeight="1">
      <c r="A121" s="51">
        <v>112</v>
      </c>
      <c r="B121" s="53" t="s">
        <v>157</v>
      </c>
      <c r="C121" s="31">
        <v>874.5</v>
      </c>
      <c r="D121" s="36">
        <v>872.30000000000007</v>
      </c>
      <c r="E121" s="36">
        <v>864.60000000000014</v>
      </c>
      <c r="F121" s="36">
        <v>854.7</v>
      </c>
      <c r="G121" s="36">
        <v>847.00000000000011</v>
      </c>
      <c r="H121" s="36">
        <v>882.20000000000016</v>
      </c>
      <c r="I121" s="36">
        <v>889.9000000000002</v>
      </c>
      <c r="J121" s="36">
        <v>899.80000000000018</v>
      </c>
      <c r="K121" s="31">
        <v>880</v>
      </c>
      <c r="L121" s="31">
        <v>862.4</v>
      </c>
      <c r="M121" s="31">
        <v>16.364660000000001</v>
      </c>
      <c r="N121" s="1"/>
      <c r="O121" s="1"/>
    </row>
    <row r="122" spans="1:15" ht="12.75" customHeight="1">
      <c r="A122" s="51">
        <v>113</v>
      </c>
      <c r="B122" s="53" t="s">
        <v>155</v>
      </c>
      <c r="C122" s="31">
        <v>937.8</v>
      </c>
      <c r="D122" s="36">
        <v>937</v>
      </c>
      <c r="E122" s="36">
        <v>919.7</v>
      </c>
      <c r="F122" s="36">
        <v>901.6</v>
      </c>
      <c r="G122" s="36">
        <v>884.30000000000007</v>
      </c>
      <c r="H122" s="36">
        <v>955.1</v>
      </c>
      <c r="I122" s="36">
        <v>972.4</v>
      </c>
      <c r="J122" s="36">
        <v>990.5</v>
      </c>
      <c r="K122" s="31">
        <v>954.3</v>
      </c>
      <c r="L122" s="31">
        <v>918.9</v>
      </c>
      <c r="M122" s="31">
        <v>50.203049999999998</v>
      </c>
      <c r="N122" s="1"/>
      <c r="O122" s="1"/>
    </row>
    <row r="123" spans="1:15" ht="12.75" customHeight="1">
      <c r="A123" s="51">
        <v>114</v>
      </c>
      <c r="B123" s="53" t="s">
        <v>158</v>
      </c>
      <c r="C123" s="31">
        <v>578.29999999999995</v>
      </c>
      <c r="D123" s="36">
        <v>578.91666666666663</v>
      </c>
      <c r="E123" s="36">
        <v>572.88333333333321</v>
      </c>
      <c r="F123" s="36">
        <v>567.46666666666658</v>
      </c>
      <c r="G123" s="36">
        <v>561.43333333333317</v>
      </c>
      <c r="H123" s="36">
        <v>584.33333333333326</v>
      </c>
      <c r="I123" s="36">
        <v>590.36666666666679</v>
      </c>
      <c r="J123" s="36">
        <v>595.7833333333333</v>
      </c>
      <c r="K123" s="31">
        <v>584.95000000000005</v>
      </c>
      <c r="L123" s="31">
        <v>573.5</v>
      </c>
      <c r="M123" s="31">
        <v>17.303909999999998</v>
      </c>
      <c r="N123" s="1"/>
      <c r="O123" s="1"/>
    </row>
    <row r="124" spans="1:15" ht="12.75" customHeight="1">
      <c r="A124" s="51">
        <v>115</v>
      </c>
      <c r="B124" s="53" t="s">
        <v>416</v>
      </c>
      <c r="C124" s="31">
        <v>1773.95</v>
      </c>
      <c r="D124" s="36">
        <v>1794.6166666666668</v>
      </c>
      <c r="E124" s="36">
        <v>1741.3833333333337</v>
      </c>
      <c r="F124" s="36">
        <v>1708.8166666666668</v>
      </c>
      <c r="G124" s="36">
        <v>1655.5833333333337</v>
      </c>
      <c r="H124" s="36">
        <v>1827.1833333333336</v>
      </c>
      <c r="I124" s="36">
        <v>1880.4166666666667</v>
      </c>
      <c r="J124" s="36">
        <v>1912.9833333333336</v>
      </c>
      <c r="K124" s="31">
        <v>1847.85</v>
      </c>
      <c r="L124" s="31">
        <v>1762.05</v>
      </c>
      <c r="M124" s="31">
        <v>18.28473</v>
      </c>
      <c r="N124" s="1"/>
      <c r="O124" s="1"/>
    </row>
    <row r="125" spans="1:15" ht="12.75" customHeight="1">
      <c r="A125" s="51">
        <v>116</v>
      </c>
      <c r="B125" s="53" t="s">
        <v>159</v>
      </c>
      <c r="C125" s="31">
        <v>1775.15</v>
      </c>
      <c r="D125" s="36">
        <v>1762.05</v>
      </c>
      <c r="E125" s="36">
        <v>1745.1</v>
      </c>
      <c r="F125" s="36">
        <v>1715.05</v>
      </c>
      <c r="G125" s="36">
        <v>1698.1</v>
      </c>
      <c r="H125" s="36">
        <v>1792.1</v>
      </c>
      <c r="I125" s="36">
        <v>1809.0500000000002</v>
      </c>
      <c r="J125" s="36">
        <v>1839.1</v>
      </c>
      <c r="K125" s="31">
        <v>1779</v>
      </c>
      <c r="L125" s="31">
        <v>1732</v>
      </c>
      <c r="M125" s="31">
        <v>30.96397</v>
      </c>
      <c r="N125" s="1"/>
      <c r="O125" s="1"/>
    </row>
    <row r="126" spans="1:15" ht="12.75" customHeight="1">
      <c r="A126" s="51">
        <v>117</v>
      </c>
      <c r="B126" s="53" t="s">
        <v>843</v>
      </c>
      <c r="C126" s="31">
        <v>173.73</v>
      </c>
      <c r="D126" s="36">
        <v>172.85666666666668</v>
      </c>
      <c r="E126" s="36">
        <v>170.71333333333337</v>
      </c>
      <c r="F126" s="36">
        <v>167.69666666666669</v>
      </c>
      <c r="G126" s="36">
        <v>165.55333333333337</v>
      </c>
      <c r="H126" s="36">
        <v>175.87333333333336</v>
      </c>
      <c r="I126" s="36">
        <v>178.01666666666668</v>
      </c>
      <c r="J126" s="36">
        <v>181.03333333333336</v>
      </c>
      <c r="K126" s="31">
        <v>175</v>
      </c>
      <c r="L126" s="31">
        <v>169.84</v>
      </c>
      <c r="M126" s="31">
        <v>54.582129999999999</v>
      </c>
      <c r="N126" s="1"/>
      <c r="O126" s="1"/>
    </row>
    <row r="127" spans="1:15" ht="12.75" customHeight="1">
      <c r="A127" s="51">
        <v>118</v>
      </c>
      <c r="B127" s="53" t="s">
        <v>165</v>
      </c>
      <c r="C127" s="31">
        <v>5197.6000000000004</v>
      </c>
      <c r="D127" s="36">
        <v>5171.4333333333334</v>
      </c>
      <c r="E127" s="36">
        <v>5118.7166666666672</v>
      </c>
      <c r="F127" s="36">
        <v>5039.8333333333339</v>
      </c>
      <c r="G127" s="36">
        <v>4987.1166666666677</v>
      </c>
      <c r="H127" s="36">
        <v>5250.3166666666666</v>
      </c>
      <c r="I127" s="36">
        <v>5303.0333333333319</v>
      </c>
      <c r="J127" s="36">
        <v>5381.9166666666661</v>
      </c>
      <c r="K127" s="31">
        <v>5224.1499999999996</v>
      </c>
      <c r="L127" s="31">
        <v>5092.55</v>
      </c>
      <c r="M127" s="31">
        <v>1.6019300000000001</v>
      </c>
      <c r="N127" s="1"/>
      <c r="O127" s="1"/>
    </row>
    <row r="128" spans="1:15" ht="12.75" customHeight="1">
      <c r="A128" s="51">
        <v>119</v>
      </c>
      <c r="B128" s="53" t="s">
        <v>162</v>
      </c>
      <c r="C128" s="31">
        <v>766.9</v>
      </c>
      <c r="D128" s="36">
        <v>767.13333333333321</v>
      </c>
      <c r="E128" s="36">
        <v>755.31666666666638</v>
      </c>
      <c r="F128" s="36">
        <v>743.73333333333312</v>
      </c>
      <c r="G128" s="36">
        <v>731.91666666666629</v>
      </c>
      <c r="H128" s="36">
        <v>778.71666666666647</v>
      </c>
      <c r="I128" s="36">
        <v>790.5333333333333</v>
      </c>
      <c r="J128" s="36">
        <v>802.11666666666656</v>
      </c>
      <c r="K128" s="31">
        <v>778.95</v>
      </c>
      <c r="L128" s="31">
        <v>755.55</v>
      </c>
      <c r="M128" s="31">
        <v>29.471250000000001</v>
      </c>
      <c r="N128" s="1"/>
      <c r="O128" s="1"/>
    </row>
    <row r="129" spans="1:15" ht="12.75" customHeight="1">
      <c r="A129" s="51">
        <v>120</v>
      </c>
      <c r="B129" s="53" t="s">
        <v>164</v>
      </c>
      <c r="C129" s="31">
        <v>5597.9</v>
      </c>
      <c r="D129" s="36">
        <v>5599.2833333333328</v>
      </c>
      <c r="E129" s="36">
        <v>5559.6166666666659</v>
      </c>
      <c r="F129" s="36">
        <v>5521.333333333333</v>
      </c>
      <c r="G129" s="36">
        <v>5481.6666666666661</v>
      </c>
      <c r="H129" s="36">
        <v>5637.5666666666657</v>
      </c>
      <c r="I129" s="36">
        <v>5677.2333333333336</v>
      </c>
      <c r="J129" s="36">
        <v>5715.5166666666655</v>
      </c>
      <c r="K129" s="31">
        <v>5638.95</v>
      </c>
      <c r="L129" s="31">
        <v>5561</v>
      </c>
      <c r="M129" s="31">
        <v>2.73149</v>
      </c>
      <c r="N129" s="1"/>
      <c r="O129" s="1"/>
    </row>
    <row r="130" spans="1:15" ht="12.75" customHeight="1">
      <c r="A130" s="51">
        <v>121</v>
      </c>
      <c r="B130" s="53" t="s">
        <v>163</v>
      </c>
      <c r="C130" s="31">
        <v>3619.15</v>
      </c>
      <c r="D130" s="36">
        <v>3594.0333333333333</v>
      </c>
      <c r="E130" s="36">
        <v>3557.1666666666665</v>
      </c>
      <c r="F130" s="36">
        <v>3495.1833333333334</v>
      </c>
      <c r="G130" s="36">
        <v>3458.3166666666666</v>
      </c>
      <c r="H130" s="36">
        <v>3656.0166666666664</v>
      </c>
      <c r="I130" s="36">
        <v>3692.8833333333332</v>
      </c>
      <c r="J130" s="36">
        <v>3754.8666666666663</v>
      </c>
      <c r="K130" s="31">
        <v>3630.9</v>
      </c>
      <c r="L130" s="31">
        <v>3532.05</v>
      </c>
      <c r="M130" s="31">
        <v>46.914830000000002</v>
      </c>
      <c r="N130" s="1"/>
      <c r="O130" s="1"/>
    </row>
    <row r="131" spans="1:15" ht="12.75" customHeight="1">
      <c r="A131" s="51">
        <v>122</v>
      </c>
      <c r="B131" s="53" t="s">
        <v>161</v>
      </c>
      <c r="C131" s="31">
        <v>433.85</v>
      </c>
      <c r="D131" s="36">
        <v>430.88333333333338</v>
      </c>
      <c r="E131" s="36">
        <v>421.01666666666677</v>
      </c>
      <c r="F131" s="36">
        <v>408.18333333333339</v>
      </c>
      <c r="G131" s="36">
        <v>398.31666666666678</v>
      </c>
      <c r="H131" s="36">
        <v>443.71666666666675</v>
      </c>
      <c r="I131" s="36">
        <v>453.58333333333343</v>
      </c>
      <c r="J131" s="36">
        <v>466.41666666666674</v>
      </c>
      <c r="K131" s="31">
        <v>440.75</v>
      </c>
      <c r="L131" s="31">
        <v>418.05</v>
      </c>
      <c r="M131" s="31">
        <v>62.74662</v>
      </c>
      <c r="N131" s="1"/>
      <c r="O131" s="1"/>
    </row>
    <row r="132" spans="1:15" ht="12.75" customHeight="1">
      <c r="A132" s="51">
        <v>123</v>
      </c>
      <c r="B132" s="53" t="s">
        <v>279</v>
      </c>
      <c r="C132" s="31">
        <v>1160.9000000000001</v>
      </c>
      <c r="D132" s="36">
        <v>1154.6333333333334</v>
      </c>
      <c r="E132" s="36">
        <v>1136.2666666666669</v>
      </c>
      <c r="F132" s="36">
        <v>1111.6333333333334</v>
      </c>
      <c r="G132" s="36">
        <v>1093.2666666666669</v>
      </c>
      <c r="H132" s="36">
        <v>1179.2666666666669</v>
      </c>
      <c r="I132" s="36">
        <v>1197.6333333333332</v>
      </c>
      <c r="J132" s="36">
        <v>1222.2666666666669</v>
      </c>
      <c r="K132" s="31">
        <v>1173</v>
      </c>
      <c r="L132" s="31">
        <v>1130</v>
      </c>
      <c r="M132" s="31">
        <v>55.278849999999998</v>
      </c>
      <c r="N132" s="1"/>
      <c r="O132" s="1"/>
    </row>
    <row r="133" spans="1:15" ht="12.75" customHeight="1">
      <c r="A133" s="51">
        <v>124</v>
      </c>
      <c r="B133" s="53" t="s">
        <v>166</v>
      </c>
      <c r="C133" s="31">
        <v>1800.35</v>
      </c>
      <c r="D133" s="36">
        <v>1805.8</v>
      </c>
      <c r="E133" s="36">
        <v>1788.6</v>
      </c>
      <c r="F133" s="36">
        <v>1776.85</v>
      </c>
      <c r="G133" s="36">
        <v>1759.6499999999999</v>
      </c>
      <c r="H133" s="36">
        <v>1817.55</v>
      </c>
      <c r="I133" s="36">
        <v>1834.7500000000002</v>
      </c>
      <c r="J133" s="36">
        <v>1846.5</v>
      </c>
      <c r="K133" s="31">
        <v>1823</v>
      </c>
      <c r="L133" s="31">
        <v>1794.05</v>
      </c>
      <c r="M133" s="31">
        <v>9.0119900000000008</v>
      </c>
      <c r="N133" s="1"/>
      <c r="O133" s="1"/>
    </row>
    <row r="134" spans="1:15" ht="12.75" customHeight="1">
      <c r="A134" s="51">
        <v>125</v>
      </c>
      <c r="B134" s="53" t="s">
        <v>179</v>
      </c>
      <c r="C134" s="31">
        <v>137590.1</v>
      </c>
      <c r="D134" s="36">
        <v>137361.75</v>
      </c>
      <c r="E134" s="36">
        <v>134728.5</v>
      </c>
      <c r="F134" s="36">
        <v>131866.9</v>
      </c>
      <c r="G134" s="36">
        <v>129233.65</v>
      </c>
      <c r="H134" s="36">
        <v>140223.35</v>
      </c>
      <c r="I134" s="36">
        <v>142856.6</v>
      </c>
      <c r="J134" s="36">
        <v>145718.20000000001</v>
      </c>
      <c r="K134" s="31">
        <v>139995</v>
      </c>
      <c r="L134" s="31">
        <v>134500.15</v>
      </c>
      <c r="M134" s="31">
        <v>0.17629</v>
      </c>
      <c r="N134" s="1"/>
      <c r="O134" s="1"/>
    </row>
    <row r="135" spans="1:15" ht="12.75" customHeight="1">
      <c r="A135" s="51">
        <v>126</v>
      </c>
      <c r="B135" s="53" t="s">
        <v>429</v>
      </c>
      <c r="C135" s="31">
        <v>1395.3</v>
      </c>
      <c r="D135" s="36">
        <v>1399.2666666666667</v>
      </c>
      <c r="E135" s="36">
        <v>1373.0833333333333</v>
      </c>
      <c r="F135" s="36">
        <v>1350.8666666666666</v>
      </c>
      <c r="G135" s="36">
        <v>1324.6833333333332</v>
      </c>
      <c r="H135" s="36">
        <v>1421.4833333333333</v>
      </c>
      <c r="I135" s="36">
        <v>1447.6666666666667</v>
      </c>
      <c r="J135" s="36">
        <v>1469.8833333333334</v>
      </c>
      <c r="K135" s="31">
        <v>1425.45</v>
      </c>
      <c r="L135" s="31">
        <v>1377.05</v>
      </c>
      <c r="M135" s="31">
        <v>7.1893000000000002</v>
      </c>
      <c r="N135" s="1"/>
      <c r="O135" s="1"/>
    </row>
    <row r="136" spans="1:15" ht="12.75" customHeight="1">
      <c r="A136" s="51">
        <v>127</v>
      </c>
      <c r="B136" s="53" t="s">
        <v>168</v>
      </c>
      <c r="C136" s="31">
        <v>289.85000000000002</v>
      </c>
      <c r="D136" s="36">
        <v>291.11666666666667</v>
      </c>
      <c r="E136" s="36">
        <v>286.23333333333335</v>
      </c>
      <c r="F136" s="36">
        <v>282.61666666666667</v>
      </c>
      <c r="G136" s="36">
        <v>277.73333333333335</v>
      </c>
      <c r="H136" s="36">
        <v>294.73333333333335</v>
      </c>
      <c r="I136" s="36">
        <v>299.61666666666667</v>
      </c>
      <c r="J136" s="36">
        <v>303.23333333333335</v>
      </c>
      <c r="K136" s="31">
        <v>296</v>
      </c>
      <c r="L136" s="31">
        <v>287.5</v>
      </c>
      <c r="M136" s="31">
        <v>43.505369999999999</v>
      </c>
      <c r="N136" s="1"/>
      <c r="O136" s="1"/>
    </row>
    <row r="137" spans="1:15" ht="12.75" customHeight="1">
      <c r="A137" s="51">
        <v>128</v>
      </c>
      <c r="B137" s="53" t="s">
        <v>167</v>
      </c>
      <c r="C137" s="31">
        <v>2811.4</v>
      </c>
      <c r="D137" s="36">
        <v>2806.7333333333336</v>
      </c>
      <c r="E137" s="36">
        <v>2786.4666666666672</v>
      </c>
      <c r="F137" s="36">
        <v>2761.5333333333338</v>
      </c>
      <c r="G137" s="36">
        <v>2741.2666666666673</v>
      </c>
      <c r="H137" s="36">
        <v>2831.666666666667</v>
      </c>
      <c r="I137" s="36">
        <v>2851.9333333333334</v>
      </c>
      <c r="J137" s="36">
        <v>2876.8666666666668</v>
      </c>
      <c r="K137" s="31">
        <v>2827</v>
      </c>
      <c r="L137" s="31">
        <v>2781.8</v>
      </c>
      <c r="M137" s="31">
        <v>18.57122</v>
      </c>
      <c r="N137" s="1"/>
      <c r="O137" s="1"/>
    </row>
    <row r="138" spans="1:15" ht="12.75" customHeight="1">
      <c r="A138" s="51">
        <v>129</v>
      </c>
      <c r="B138" s="53" t="s">
        <v>804</v>
      </c>
      <c r="C138" s="31">
        <v>2144.4</v>
      </c>
      <c r="D138" s="36">
        <v>2127.65</v>
      </c>
      <c r="E138" s="36">
        <v>2105.3500000000004</v>
      </c>
      <c r="F138" s="36">
        <v>2066.3000000000002</v>
      </c>
      <c r="G138" s="36">
        <v>2044.0000000000005</v>
      </c>
      <c r="H138" s="36">
        <v>2166.7000000000003</v>
      </c>
      <c r="I138" s="36">
        <v>2189.0000000000005</v>
      </c>
      <c r="J138" s="36">
        <v>2228.0500000000002</v>
      </c>
      <c r="K138" s="31">
        <v>2149.9499999999998</v>
      </c>
      <c r="L138" s="31">
        <v>2088.6</v>
      </c>
      <c r="M138" s="31">
        <v>3.3921700000000001</v>
      </c>
      <c r="N138" s="1"/>
      <c r="O138" s="1"/>
    </row>
    <row r="139" spans="1:15" ht="12.75" customHeight="1">
      <c r="A139" s="51">
        <v>130</v>
      </c>
      <c r="B139" s="53" t="s">
        <v>170</v>
      </c>
      <c r="C139" s="31">
        <v>675</v>
      </c>
      <c r="D139" s="36">
        <v>669.28333333333342</v>
      </c>
      <c r="E139" s="36">
        <v>659.66666666666686</v>
      </c>
      <c r="F139" s="36">
        <v>644.33333333333348</v>
      </c>
      <c r="G139" s="36">
        <v>634.71666666666692</v>
      </c>
      <c r="H139" s="36">
        <v>684.61666666666679</v>
      </c>
      <c r="I139" s="36">
        <v>694.23333333333335</v>
      </c>
      <c r="J139" s="36">
        <v>709.56666666666672</v>
      </c>
      <c r="K139" s="31">
        <v>678.9</v>
      </c>
      <c r="L139" s="31">
        <v>653.95000000000005</v>
      </c>
      <c r="M139" s="31">
        <v>29.016439999999999</v>
      </c>
      <c r="N139" s="1"/>
      <c r="O139" s="1"/>
    </row>
    <row r="140" spans="1:15" ht="12.75" customHeight="1">
      <c r="A140" s="51">
        <v>131</v>
      </c>
      <c r="B140" s="53" t="s">
        <v>171</v>
      </c>
      <c r="C140" s="31">
        <v>12509.2</v>
      </c>
      <c r="D140" s="36">
        <v>12474.083333333334</v>
      </c>
      <c r="E140" s="36">
        <v>12423.166666666668</v>
      </c>
      <c r="F140" s="36">
        <v>12337.133333333333</v>
      </c>
      <c r="G140" s="36">
        <v>12286.216666666667</v>
      </c>
      <c r="H140" s="36">
        <v>12560.116666666669</v>
      </c>
      <c r="I140" s="36">
        <v>12611.033333333336</v>
      </c>
      <c r="J140" s="36">
        <v>12697.066666666669</v>
      </c>
      <c r="K140" s="31">
        <v>12525</v>
      </c>
      <c r="L140" s="31">
        <v>12388.05</v>
      </c>
      <c r="M140" s="31">
        <v>3.9678900000000001</v>
      </c>
      <c r="N140" s="1"/>
      <c r="O140" s="1"/>
    </row>
    <row r="141" spans="1:15" ht="12.75" customHeight="1">
      <c r="A141" s="51">
        <v>132</v>
      </c>
      <c r="B141" s="53" t="s">
        <v>175</v>
      </c>
      <c r="C141" s="31">
        <v>1097.05</v>
      </c>
      <c r="D141" s="36">
        <v>1091.9333333333334</v>
      </c>
      <c r="E141" s="36">
        <v>1083.8666666666668</v>
      </c>
      <c r="F141" s="36">
        <v>1070.6833333333334</v>
      </c>
      <c r="G141" s="36">
        <v>1062.6166666666668</v>
      </c>
      <c r="H141" s="36">
        <v>1105.1166666666668</v>
      </c>
      <c r="I141" s="36">
        <v>1113.1833333333334</v>
      </c>
      <c r="J141" s="36">
        <v>1126.3666666666668</v>
      </c>
      <c r="K141" s="31">
        <v>1100</v>
      </c>
      <c r="L141" s="31">
        <v>1078.75</v>
      </c>
      <c r="M141" s="31">
        <v>9.1303599999999996</v>
      </c>
      <c r="N141" s="1"/>
      <c r="O141" s="1"/>
    </row>
    <row r="142" spans="1:15" ht="12.75" customHeight="1">
      <c r="A142" s="51">
        <v>133</v>
      </c>
      <c r="B142" s="53" t="s">
        <v>281</v>
      </c>
      <c r="C142" s="31">
        <v>926.45</v>
      </c>
      <c r="D142" s="36">
        <v>929.13333333333333</v>
      </c>
      <c r="E142" s="36">
        <v>913.26666666666665</v>
      </c>
      <c r="F142" s="36">
        <v>900.08333333333337</v>
      </c>
      <c r="G142" s="36">
        <v>884.2166666666667</v>
      </c>
      <c r="H142" s="36">
        <v>942.31666666666661</v>
      </c>
      <c r="I142" s="36">
        <v>958.18333333333317</v>
      </c>
      <c r="J142" s="36">
        <v>971.36666666666656</v>
      </c>
      <c r="K142" s="31">
        <v>945</v>
      </c>
      <c r="L142" s="31">
        <v>915.95</v>
      </c>
      <c r="M142" s="31">
        <v>8.62331</v>
      </c>
      <c r="N142" s="1"/>
      <c r="O142" s="1"/>
    </row>
    <row r="143" spans="1:15" ht="12.75" customHeight="1">
      <c r="A143" s="51">
        <v>134</v>
      </c>
      <c r="B143" s="53" t="s">
        <v>434</v>
      </c>
      <c r="C143" s="31">
        <v>4856.5</v>
      </c>
      <c r="D143" s="36">
        <v>4905.833333333333</v>
      </c>
      <c r="E143" s="36">
        <v>4782.6666666666661</v>
      </c>
      <c r="F143" s="36">
        <v>4708.833333333333</v>
      </c>
      <c r="G143" s="36">
        <v>4585.6666666666661</v>
      </c>
      <c r="H143" s="36">
        <v>4979.6666666666661</v>
      </c>
      <c r="I143" s="36">
        <v>5102.8333333333321</v>
      </c>
      <c r="J143" s="36">
        <v>5176.6666666666661</v>
      </c>
      <c r="K143" s="31">
        <v>5029</v>
      </c>
      <c r="L143" s="31">
        <v>4832</v>
      </c>
      <c r="M143" s="31">
        <v>16.720939999999999</v>
      </c>
      <c r="N143" s="1"/>
      <c r="O143" s="1"/>
    </row>
    <row r="144" spans="1:15" ht="12.75" customHeight="1">
      <c r="A144" s="51">
        <v>139</v>
      </c>
      <c r="B144" s="53" t="s">
        <v>282</v>
      </c>
      <c r="C144" s="31">
        <v>74.19</v>
      </c>
      <c r="D144" s="36">
        <v>73.723333333333343</v>
      </c>
      <c r="E144" s="36">
        <v>72.696666666666687</v>
      </c>
      <c r="F144" s="36">
        <v>71.203333333333347</v>
      </c>
      <c r="G144" s="36">
        <v>70.176666666666691</v>
      </c>
      <c r="H144" s="36">
        <v>75.216666666666683</v>
      </c>
      <c r="I144" s="36">
        <v>76.243333333333354</v>
      </c>
      <c r="J144" s="36">
        <v>77.736666666666679</v>
      </c>
      <c r="K144" s="31">
        <v>74.75</v>
      </c>
      <c r="L144" s="31">
        <v>72.23</v>
      </c>
      <c r="M144" s="31">
        <v>48.208179999999999</v>
      </c>
      <c r="N144" s="1"/>
      <c r="O144" s="1"/>
    </row>
    <row r="145" spans="1:15" ht="12.75" customHeight="1">
      <c r="A145" s="51">
        <v>140</v>
      </c>
      <c r="B145" s="53" t="s">
        <v>178</v>
      </c>
      <c r="C145" s="31">
        <v>2844.6</v>
      </c>
      <c r="D145" s="36">
        <v>2832.0499999999997</v>
      </c>
      <c r="E145" s="36">
        <v>2802.6999999999994</v>
      </c>
      <c r="F145" s="36">
        <v>2760.7999999999997</v>
      </c>
      <c r="G145" s="36">
        <v>2731.4499999999994</v>
      </c>
      <c r="H145" s="36">
        <v>2873.9499999999994</v>
      </c>
      <c r="I145" s="36">
        <v>2903.2999999999997</v>
      </c>
      <c r="J145" s="36">
        <v>2945.1999999999994</v>
      </c>
      <c r="K145" s="31">
        <v>2861.4</v>
      </c>
      <c r="L145" s="31">
        <v>2790.15</v>
      </c>
      <c r="M145" s="31">
        <v>6.7358399999999996</v>
      </c>
      <c r="N145" s="1"/>
      <c r="O145" s="1"/>
    </row>
    <row r="146" spans="1:15" ht="12.75" customHeight="1">
      <c r="A146" s="51">
        <v>141</v>
      </c>
      <c r="B146" s="53" t="s">
        <v>180</v>
      </c>
      <c r="C146" s="31">
        <v>1742.5</v>
      </c>
      <c r="D146" s="36">
        <v>1734.5833333333333</v>
      </c>
      <c r="E146" s="36">
        <v>1719.2166666666665</v>
      </c>
      <c r="F146" s="36">
        <v>1695.9333333333332</v>
      </c>
      <c r="G146" s="36">
        <v>1680.5666666666664</v>
      </c>
      <c r="H146" s="36">
        <v>1757.8666666666666</v>
      </c>
      <c r="I146" s="36">
        <v>1773.2333333333333</v>
      </c>
      <c r="J146" s="36">
        <v>1796.5166666666667</v>
      </c>
      <c r="K146" s="31">
        <v>1749.95</v>
      </c>
      <c r="L146" s="31">
        <v>1711.3</v>
      </c>
      <c r="M146" s="31">
        <v>2.2002199999999998</v>
      </c>
      <c r="N146" s="1"/>
      <c r="O146" s="1"/>
    </row>
    <row r="147" spans="1:15" ht="12.75" customHeight="1">
      <c r="A147" s="51">
        <v>142</v>
      </c>
      <c r="B147" s="53" t="s">
        <v>441</v>
      </c>
      <c r="C147" s="31">
        <v>101.96</v>
      </c>
      <c r="D147" s="36">
        <v>102.25666666666666</v>
      </c>
      <c r="E147" s="36">
        <v>100.71333333333332</v>
      </c>
      <c r="F147" s="36">
        <v>99.466666666666669</v>
      </c>
      <c r="G147" s="36">
        <v>97.923333333333332</v>
      </c>
      <c r="H147" s="36">
        <v>103.50333333333332</v>
      </c>
      <c r="I147" s="36">
        <v>105.04666666666667</v>
      </c>
      <c r="J147" s="36">
        <v>106.29333333333331</v>
      </c>
      <c r="K147" s="31">
        <v>103.8</v>
      </c>
      <c r="L147" s="31">
        <v>101.01</v>
      </c>
      <c r="M147" s="31">
        <v>378.7072</v>
      </c>
      <c r="N147" s="1"/>
      <c r="O147" s="1"/>
    </row>
    <row r="148" spans="1:15" ht="12.75" customHeight="1">
      <c r="A148" s="51">
        <v>143</v>
      </c>
      <c r="B148" s="53" t="s">
        <v>185</v>
      </c>
      <c r="C148" s="31">
        <v>229.87</v>
      </c>
      <c r="D148" s="36">
        <v>230.78666666666666</v>
      </c>
      <c r="E148" s="36">
        <v>226.62333333333333</v>
      </c>
      <c r="F148" s="36">
        <v>223.37666666666667</v>
      </c>
      <c r="G148" s="36">
        <v>219.21333333333334</v>
      </c>
      <c r="H148" s="36">
        <v>234.03333333333333</v>
      </c>
      <c r="I148" s="36">
        <v>238.19666666666669</v>
      </c>
      <c r="J148" s="36">
        <v>241.44333333333333</v>
      </c>
      <c r="K148" s="31">
        <v>234.95</v>
      </c>
      <c r="L148" s="31">
        <v>227.54</v>
      </c>
      <c r="M148" s="31">
        <v>107.59754</v>
      </c>
      <c r="N148" s="1"/>
      <c r="O148" s="1"/>
    </row>
    <row r="149" spans="1:15" ht="12.75" customHeight="1">
      <c r="A149" s="51">
        <v>144</v>
      </c>
      <c r="B149" s="53" t="s">
        <v>187</v>
      </c>
      <c r="C149" s="31">
        <v>392.15</v>
      </c>
      <c r="D149" s="36">
        <v>391.56666666666666</v>
      </c>
      <c r="E149" s="36">
        <v>386.83333333333331</v>
      </c>
      <c r="F149" s="36">
        <v>381.51666666666665</v>
      </c>
      <c r="G149" s="36">
        <v>376.7833333333333</v>
      </c>
      <c r="H149" s="36">
        <v>396.88333333333333</v>
      </c>
      <c r="I149" s="36">
        <v>401.61666666666667</v>
      </c>
      <c r="J149" s="36">
        <v>406.93333333333334</v>
      </c>
      <c r="K149" s="31">
        <v>396.3</v>
      </c>
      <c r="L149" s="31">
        <v>386.25</v>
      </c>
      <c r="M149" s="31">
        <v>259.73101000000003</v>
      </c>
      <c r="N149" s="1"/>
      <c r="O149" s="1"/>
    </row>
    <row r="150" spans="1:15" ht="12.75" customHeight="1">
      <c r="A150" s="51">
        <v>145</v>
      </c>
      <c r="B150" s="53" t="s">
        <v>183</v>
      </c>
      <c r="C150" s="31">
        <v>3514.25</v>
      </c>
      <c r="D150" s="36">
        <v>3497.4833333333336</v>
      </c>
      <c r="E150" s="36">
        <v>3467.916666666667</v>
      </c>
      <c r="F150" s="36">
        <v>3421.5833333333335</v>
      </c>
      <c r="G150" s="36">
        <v>3392.0166666666669</v>
      </c>
      <c r="H150" s="36">
        <v>3543.8166666666671</v>
      </c>
      <c r="I150" s="36">
        <v>3573.3833333333337</v>
      </c>
      <c r="J150" s="36">
        <v>3619.7166666666672</v>
      </c>
      <c r="K150" s="31">
        <v>3527.05</v>
      </c>
      <c r="L150" s="31">
        <v>3451.15</v>
      </c>
      <c r="M150" s="31">
        <v>2.4530400000000001</v>
      </c>
      <c r="N150" s="1"/>
      <c r="O150" s="1"/>
    </row>
    <row r="151" spans="1:15" ht="12.75" customHeight="1">
      <c r="A151" s="51">
        <v>146</v>
      </c>
      <c r="B151" s="53" t="s">
        <v>184</v>
      </c>
      <c r="C151" s="31">
        <v>2480.65</v>
      </c>
      <c r="D151" s="36">
        <v>2498.9166666666665</v>
      </c>
      <c r="E151" s="36">
        <v>2441.1833333333329</v>
      </c>
      <c r="F151" s="36">
        <v>2401.7166666666662</v>
      </c>
      <c r="G151" s="36">
        <v>2343.9833333333327</v>
      </c>
      <c r="H151" s="36">
        <v>2538.3833333333332</v>
      </c>
      <c r="I151" s="36">
        <v>2596.1166666666668</v>
      </c>
      <c r="J151" s="36">
        <v>2635.5833333333335</v>
      </c>
      <c r="K151" s="31">
        <v>2556.65</v>
      </c>
      <c r="L151" s="31">
        <v>2459.4499999999998</v>
      </c>
      <c r="M151" s="31">
        <v>34.691809999999997</v>
      </c>
      <c r="N151" s="1"/>
      <c r="O151" s="1"/>
    </row>
    <row r="152" spans="1:15" ht="12.75" customHeight="1">
      <c r="A152" s="51">
        <v>147</v>
      </c>
      <c r="B152" s="53" t="s">
        <v>188</v>
      </c>
      <c r="C152" s="31">
        <v>1729.25</v>
      </c>
      <c r="D152" s="36">
        <v>1730.6833333333334</v>
      </c>
      <c r="E152" s="36">
        <v>1709.7666666666669</v>
      </c>
      <c r="F152" s="36">
        <v>1690.2833333333335</v>
      </c>
      <c r="G152" s="36">
        <v>1669.366666666667</v>
      </c>
      <c r="H152" s="36">
        <v>1750.1666666666667</v>
      </c>
      <c r="I152" s="36">
        <v>1771.0833333333333</v>
      </c>
      <c r="J152" s="36">
        <v>1790.5666666666666</v>
      </c>
      <c r="K152" s="31">
        <v>1751.6</v>
      </c>
      <c r="L152" s="31">
        <v>1711.2</v>
      </c>
      <c r="M152" s="31">
        <v>9.5775400000000008</v>
      </c>
      <c r="N152" s="1"/>
      <c r="O152" s="1"/>
    </row>
    <row r="153" spans="1:15" ht="12.75" customHeight="1">
      <c r="A153" s="51">
        <v>148</v>
      </c>
      <c r="B153" s="53" t="s">
        <v>190</v>
      </c>
      <c r="C153" s="31">
        <v>335.8</v>
      </c>
      <c r="D153" s="36">
        <v>329.81666666666666</v>
      </c>
      <c r="E153" s="36">
        <v>322.08333333333331</v>
      </c>
      <c r="F153" s="36">
        <v>308.36666666666667</v>
      </c>
      <c r="G153" s="36">
        <v>300.63333333333333</v>
      </c>
      <c r="H153" s="36">
        <v>343.5333333333333</v>
      </c>
      <c r="I153" s="36">
        <v>351.26666666666665</v>
      </c>
      <c r="J153" s="36">
        <v>364.98333333333329</v>
      </c>
      <c r="K153" s="31">
        <v>337.55</v>
      </c>
      <c r="L153" s="31">
        <v>316.10000000000002</v>
      </c>
      <c r="M153" s="31">
        <v>420.54664000000002</v>
      </c>
      <c r="N153" s="1"/>
      <c r="O153" s="1"/>
    </row>
    <row r="154" spans="1:15" ht="12.75" customHeight="1">
      <c r="A154" s="51">
        <v>149</v>
      </c>
      <c r="B154" s="53" t="s">
        <v>284</v>
      </c>
      <c r="C154" s="31">
        <v>566.9</v>
      </c>
      <c r="D154" s="36">
        <v>566.6</v>
      </c>
      <c r="E154" s="36">
        <v>538.70000000000005</v>
      </c>
      <c r="F154" s="36">
        <v>510.5</v>
      </c>
      <c r="G154" s="36">
        <v>482.6</v>
      </c>
      <c r="H154" s="36">
        <v>594.80000000000007</v>
      </c>
      <c r="I154" s="36">
        <v>622.69999999999993</v>
      </c>
      <c r="J154" s="36">
        <v>650.90000000000009</v>
      </c>
      <c r="K154" s="31">
        <v>594.5</v>
      </c>
      <c r="L154" s="31">
        <v>538.4</v>
      </c>
      <c r="M154" s="31">
        <v>218.07623000000001</v>
      </c>
      <c r="N154" s="1"/>
      <c r="O154" s="1"/>
    </row>
    <row r="155" spans="1:15" ht="12.75" customHeight="1">
      <c r="A155" s="51">
        <v>150</v>
      </c>
      <c r="B155" s="53" t="s">
        <v>285</v>
      </c>
      <c r="C155" s="31">
        <v>462.8</v>
      </c>
      <c r="D155" s="36">
        <v>458.55</v>
      </c>
      <c r="E155" s="36">
        <v>452.8</v>
      </c>
      <c r="F155" s="36">
        <v>442.8</v>
      </c>
      <c r="G155" s="36">
        <v>437.05</v>
      </c>
      <c r="H155" s="36">
        <v>468.55</v>
      </c>
      <c r="I155" s="36">
        <v>474.3</v>
      </c>
      <c r="J155" s="36">
        <v>484.3</v>
      </c>
      <c r="K155" s="31">
        <v>464.3</v>
      </c>
      <c r="L155" s="31">
        <v>448.55</v>
      </c>
      <c r="M155" s="31">
        <v>19.19454</v>
      </c>
      <c r="N155" s="1"/>
      <c r="O155" s="1"/>
    </row>
    <row r="156" spans="1:15" ht="12.75" customHeight="1">
      <c r="A156" s="51">
        <v>151</v>
      </c>
      <c r="B156" s="53" t="s">
        <v>286</v>
      </c>
      <c r="C156" s="31">
        <v>1476.05</v>
      </c>
      <c r="D156" s="36">
        <v>1473.3999999999999</v>
      </c>
      <c r="E156" s="36">
        <v>1456.7499999999998</v>
      </c>
      <c r="F156" s="36">
        <v>1437.4499999999998</v>
      </c>
      <c r="G156" s="36">
        <v>1420.7999999999997</v>
      </c>
      <c r="H156" s="36">
        <v>1492.6999999999998</v>
      </c>
      <c r="I156" s="36">
        <v>1509.35</v>
      </c>
      <c r="J156" s="36">
        <v>1528.6499999999999</v>
      </c>
      <c r="K156" s="31">
        <v>1490.05</v>
      </c>
      <c r="L156" s="31">
        <v>1454.1</v>
      </c>
      <c r="M156" s="31">
        <v>2.9191500000000001</v>
      </c>
      <c r="N156" s="1"/>
      <c r="O156" s="1"/>
    </row>
    <row r="157" spans="1:15" ht="12.75" customHeight="1">
      <c r="A157" s="51">
        <v>152</v>
      </c>
      <c r="B157" s="53" t="s">
        <v>197</v>
      </c>
      <c r="C157" s="31">
        <v>4008.1</v>
      </c>
      <c r="D157" s="36">
        <v>3983.0333333333333</v>
      </c>
      <c r="E157" s="36">
        <v>3935.0666666666666</v>
      </c>
      <c r="F157" s="36">
        <v>3862.0333333333333</v>
      </c>
      <c r="G157" s="36">
        <v>3814.0666666666666</v>
      </c>
      <c r="H157" s="36">
        <v>4056.0666666666666</v>
      </c>
      <c r="I157" s="36">
        <v>4104.0333333333328</v>
      </c>
      <c r="J157" s="36">
        <v>4177.0666666666666</v>
      </c>
      <c r="K157" s="31">
        <v>4031</v>
      </c>
      <c r="L157" s="31">
        <v>3910</v>
      </c>
      <c r="M157" s="31">
        <v>1.9959</v>
      </c>
      <c r="N157" s="1"/>
      <c r="O157" s="1"/>
    </row>
    <row r="158" spans="1:15" ht="12.75" customHeight="1">
      <c r="A158" s="51">
        <v>153</v>
      </c>
      <c r="B158" s="53" t="s">
        <v>191</v>
      </c>
      <c r="C158" s="31">
        <v>41320.25</v>
      </c>
      <c r="D158" s="36">
        <v>41006.75</v>
      </c>
      <c r="E158" s="36">
        <v>40513.5</v>
      </c>
      <c r="F158" s="36">
        <v>39706.75</v>
      </c>
      <c r="G158" s="36">
        <v>39213.5</v>
      </c>
      <c r="H158" s="36">
        <v>41813.5</v>
      </c>
      <c r="I158" s="36">
        <v>42306.75</v>
      </c>
      <c r="J158" s="36">
        <v>43113.5</v>
      </c>
      <c r="K158" s="31">
        <v>41500</v>
      </c>
      <c r="L158" s="31">
        <v>40200</v>
      </c>
      <c r="M158" s="31">
        <v>0.16055</v>
      </c>
      <c r="N158" s="1"/>
      <c r="O158" s="1"/>
    </row>
    <row r="159" spans="1:15" ht="12.75" customHeight="1">
      <c r="A159" s="51">
        <v>154</v>
      </c>
      <c r="B159" s="53" t="s">
        <v>287</v>
      </c>
      <c r="C159" s="31">
        <v>1639.95</v>
      </c>
      <c r="D159" s="36">
        <v>1639.6166666666668</v>
      </c>
      <c r="E159" s="36">
        <v>1624.2833333333335</v>
      </c>
      <c r="F159" s="36">
        <v>1608.6166666666668</v>
      </c>
      <c r="G159" s="36">
        <v>1593.2833333333335</v>
      </c>
      <c r="H159" s="36">
        <v>1655.2833333333335</v>
      </c>
      <c r="I159" s="36">
        <v>1670.6166666666666</v>
      </c>
      <c r="J159" s="36">
        <v>1686.2833333333335</v>
      </c>
      <c r="K159" s="31">
        <v>1654.95</v>
      </c>
      <c r="L159" s="31">
        <v>1623.95</v>
      </c>
      <c r="M159" s="31">
        <v>3.27196</v>
      </c>
      <c r="N159" s="1"/>
      <c r="O159" s="1"/>
    </row>
    <row r="160" spans="1:15" ht="12.75" customHeight="1">
      <c r="A160" s="51">
        <v>155</v>
      </c>
      <c r="B160" s="53" t="s">
        <v>193</v>
      </c>
      <c r="C160" s="31">
        <v>4717.05</v>
      </c>
      <c r="D160" s="36">
        <v>4742.3499999999995</v>
      </c>
      <c r="E160" s="36">
        <v>4669.6999999999989</v>
      </c>
      <c r="F160" s="36">
        <v>4622.3499999999995</v>
      </c>
      <c r="G160" s="36">
        <v>4549.6999999999989</v>
      </c>
      <c r="H160" s="36">
        <v>4789.6999999999989</v>
      </c>
      <c r="I160" s="36">
        <v>4862.3499999999985</v>
      </c>
      <c r="J160" s="36">
        <v>4909.6999999999989</v>
      </c>
      <c r="K160" s="31">
        <v>4815</v>
      </c>
      <c r="L160" s="31">
        <v>4695</v>
      </c>
      <c r="M160" s="31">
        <v>4.13931</v>
      </c>
      <c r="N160" s="1"/>
      <c r="O160" s="1"/>
    </row>
    <row r="161" spans="1:15" ht="12.75" customHeight="1">
      <c r="A161" s="51">
        <v>156</v>
      </c>
      <c r="B161" s="53" t="s">
        <v>194</v>
      </c>
      <c r="C161" s="31">
        <v>365.35</v>
      </c>
      <c r="D161" s="36">
        <v>358.5333333333333</v>
      </c>
      <c r="E161" s="36">
        <v>349.16666666666663</v>
      </c>
      <c r="F161" s="36">
        <v>332.98333333333335</v>
      </c>
      <c r="G161" s="36">
        <v>323.61666666666667</v>
      </c>
      <c r="H161" s="36">
        <v>374.71666666666658</v>
      </c>
      <c r="I161" s="36">
        <v>384.08333333333326</v>
      </c>
      <c r="J161" s="36">
        <v>400.26666666666654</v>
      </c>
      <c r="K161" s="31">
        <v>367.9</v>
      </c>
      <c r="L161" s="31">
        <v>342.35</v>
      </c>
      <c r="M161" s="31">
        <v>151.27988999999999</v>
      </c>
      <c r="N161" s="1"/>
      <c r="O161" s="1"/>
    </row>
    <row r="162" spans="1:15" ht="12.75" customHeight="1">
      <c r="A162" s="51">
        <v>157</v>
      </c>
      <c r="B162" s="53" t="s">
        <v>196</v>
      </c>
      <c r="C162" s="31">
        <v>3109.55</v>
      </c>
      <c r="D162" s="36">
        <v>3102.0333333333333</v>
      </c>
      <c r="E162" s="36">
        <v>3088.9166666666665</v>
      </c>
      <c r="F162" s="36">
        <v>3068.2833333333333</v>
      </c>
      <c r="G162" s="36">
        <v>3055.1666666666665</v>
      </c>
      <c r="H162" s="36">
        <v>3122.6666666666665</v>
      </c>
      <c r="I162" s="36">
        <v>3135.7833333333333</v>
      </c>
      <c r="J162" s="36">
        <v>3156.4166666666665</v>
      </c>
      <c r="K162" s="31">
        <v>3115.15</v>
      </c>
      <c r="L162" s="31">
        <v>3081.4</v>
      </c>
      <c r="M162" s="31">
        <v>2.4422700000000002</v>
      </c>
      <c r="N162" s="1"/>
      <c r="O162" s="1"/>
    </row>
    <row r="163" spans="1:15" ht="12.75" customHeight="1">
      <c r="A163" s="51">
        <v>158</v>
      </c>
      <c r="B163" s="53" t="s">
        <v>192</v>
      </c>
      <c r="C163" s="31">
        <v>938.7</v>
      </c>
      <c r="D163" s="36">
        <v>935.25</v>
      </c>
      <c r="E163" s="36">
        <v>918.5</v>
      </c>
      <c r="F163" s="36">
        <v>898.3</v>
      </c>
      <c r="G163" s="36">
        <v>881.55</v>
      </c>
      <c r="H163" s="36">
        <v>955.45</v>
      </c>
      <c r="I163" s="36">
        <v>972.2</v>
      </c>
      <c r="J163" s="36">
        <v>992.40000000000009</v>
      </c>
      <c r="K163" s="31">
        <v>952</v>
      </c>
      <c r="L163" s="31">
        <v>915.05</v>
      </c>
      <c r="M163" s="31">
        <v>11.55837</v>
      </c>
      <c r="N163" s="1"/>
      <c r="O163" s="1"/>
    </row>
    <row r="164" spans="1:15" ht="12.75" customHeight="1">
      <c r="A164" s="51">
        <v>159</v>
      </c>
      <c r="B164" s="53" t="s">
        <v>199</v>
      </c>
      <c r="C164" s="31">
        <v>6427.45</v>
      </c>
      <c r="D164" s="36">
        <v>6374.7666666666664</v>
      </c>
      <c r="E164" s="36">
        <v>6291.9333333333325</v>
      </c>
      <c r="F164" s="36">
        <v>6156.4166666666661</v>
      </c>
      <c r="G164" s="36">
        <v>6073.5833333333321</v>
      </c>
      <c r="H164" s="36">
        <v>6510.2833333333328</v>
      </c>
      <c r="I164" s="36">
        <v>6593.1166666666668</v>
      </c>
      <c r="J164" s="36">
        <v>6728.6333333333332</v>
      </c>
      <c r="K164" s="31">
        <v>6457.6</v>
      </c>
      <c r="L164" s="31">
        <v>6239.25</v>
      </c>
      <c r="M164" s="31">
        <v>5.8956099999999996</v>
      </c>
      <c r="N164" s="1"/>
      <c r="O164" s="1"/>
    </row>
    <row r="165" spans="1:15" ht="12.75" customHeight="1">
      <c r="A165" s="51">
        <v>160</v>
      </c>
      <c r="B165" s="53" t="s">
        <v>288</v>
      </c>
      <c r="C165" s="31">
        <v>365.65</v>
      </c>
      <c r="D165" s="36">
        <v>371.8</v>
      </c>
      <c r="E165" s="36">
        <v>358.1</v>
      </c>
      <c r="F165" s="36">
        <v>350.55</v>
      </c>
      <c r="G165" s="36">
        <v>336.85</v>
      </c>
      <c r="H165" s="36">
        <v>379.35</v>
      </c>
      <c r="I165" s="36">
        <v>393.04999999999995</v>
      </c>
      <c r="J165" s="36">
        <v>400.6</v>
      </c>
      <c r="K165" s="31">
        <v>385.5</v>
      </c>
      <c r="L165" s="31">
        <v>364.25</v>
      </c>
      <c r="M165" s="31">
        <v>49.516350000000003</v>
      </c>
      <c r="N165" s="1"/>
      <c r="O165" s="1"/>
    </row>
    <row r="166" spans="1:15" ht="12.75" customHeight="1">
      <c r="A166" s="51">
        <v>161</v>
      </c>
      <c r="B166" s="53" t="s">
        <v>195</v>
      </c>
      <c r="C166" s="31">
        <v>525.04999999999995</v>
      </c>
      <c r="D166" s="36">
        <v>522.36666666666667</v>
      </c>
      <c r="E166" s="36">
        <v>517.43333333333339</v>
      </c>
      <c r="F166" s="36">
        <v>509.81666666666672</v>
      </c>
      <c r="G166" s="36">
        <v>504.88333333333344</v>
      </c>
      <c r="H166" s="36">
        <v>529.98333333333335</v>
      </c>
      <c r="I166" s="36">
        <v>534.91666666666652</v>
      </c>
      <c r="J166" s="36">
        <v>542.5333333333333</v>
      </c>
      <c r="K166" s="31">
        <v>527.29999999999995</v>
      </c>
      <c r="L166" s="31">
        <v>514.75</v>
      </c>
      <c r="M166" s="31">
        <v>64.488529999999997</v>
      </c>
      <c r="N166" s="1"/>
      <c r="O166" s="1"/>
    </row>
    <row r="167" spans="1:15" ht="12.75" customHeight="1">
      <c r="A167" s="51">
        <v>162</v>
      </c>
      <c r="B167" s="53" t="s">
        <v>200</v>
      </c>
      <c r="C167" s="31">
        <v>339.45</v>
      </c>
      <c r="D167" s="36">
        <v>337.5</v>
      </c>
      <c r="E167" s="36">
        <v>332.4</v>
      </c>
      <c r="F167" s="36">
        <v>325.34999999999997</v>
      </c>
      <c r="G167" s="36">
        <v>320.24999999999994</v>
      </c>
      <c r="H167" s="36">
        <v>344.55</v>
      </c>
      <c r="I167" s="36">
        <v>349.65000000000003</v>
      </c>
      <c r="J167" s="36">
        <v>356.70000000000005</v>
      </c>
      <c r="K167" s="31">
        <v>342.6</v>
      </c>
      <c r="L167" s="31">
        <v>330.45</v>
      </c>
      <c r="M167" s="31">
        <v>162.71884</v>
      </c>
      <c r="N167" s="1"/>
      <c r="O167" s="1"/>
    </row>
    <row r="168" spans="1:15" ht="12.75" customHeight="1">
      <c r="A168" s="51">
        <v>163</v>
      </c>
      <c r="B168" s="53" t="s">
        <v>289</v>
      </c>
      <c r="C168" s="31">
        <v>1850.05</v>
      </c>
      <c r="D168" s="36">
        <v>1855.8833333333332</v>
      </c>
      <c r="E168" s="36">
        <v>1824.0166666666664</v>
      </c>
      <c r="F168" s="36">
        <v>1797.9833333333331</v>
      </c>
      <c r="G168" s="36">
        <v>1766.1166666666663</v>
      </c>
      <c r="H168" s="36">
        <v>1881.9166666666665</v>
      </c>
      <c r="I168" s="36">
        <v>1913.7833333333333</v>
      </c>
      <c r="J168" s="36">
        <v>1939.8166666666666</v>
      </c>
      <c r="K168" s="31">
        <v>1887.75</v>
      </c>
      <c r="L168" s="31">
        <v>1829.85</v>
      </c>
      <c r="M168" s="31">
        <v>15.408429999999999</v>
      </c>
      <c r="N168" s="1"/>
      <c r="O168" s="1"/>
    </row>
    <row r="169" spans="1:15" ht="12.75" customHeight="1">
      <c r="A169" s="51">
        <v>164</v>
      </c>
      <c r="B169" s="53" t="s">
        <v>290</v>
      </c>
      <c r="C169" s="31">
        <v>17298.2</v>
      </c>
      <c r="D169" s="36">
        <v>17263.849999999999</v>
      </c>
      <c r="E169" s="36">
        <v>17087.699999999997</v>
      </c>
      <c r="F169" s="36">
        <v>16877.199999999997</v>
      </c>
      <c r="G169" s="36">
        <v>16701.049999999996</v>
      </c>
      <c r="H169" s="36">
        <v>17474.349999999999</v>
      </c>
      <c r="I169" s="36">
        <v>17650.5</v>
      </c>
      <c r="J169" s="36">
        <v>17861</v>
      </c>
      <c r="K169" s="31">
        <v>17440</v>
      </c>
      <c r="L169" s="31">
        <v>17053.349999999999</v>
      </c>
      <c r="M169" s="31">
        <v>6.7580000000000001E-2</v>
      </c>
      <c r="N169" s="1"/>
      <c r="O169" s="1"/>
    </row>
    <row r="170" spans="1:15" ht="12.75" customHeight="1">
      <c r="A170" s="51">
        <v>165</v>
      </c>
      <c r="B170" s="53" t="s">
        <v>198</v>
      </c>
      <c r="C170" s="31">
        <v>117.72</v>
      </c>
      <c r="D170" s="36">
        <v>117.00333333333333</v>
      </c>
      <c r="E170" s="36">
        <v>116.05666666666666</v>
      </c>
      <c r="F170" s="36">
        <v>114.39333333333333</v>
      </c>
      <c r="G170" s="36">
        <v>113.44666666666666</v>
      </c>
      <c r="H170" s="36">
        <v>118.66666666666666</v>
      </c>
      <c r="I170" s="36">
        <v>119.61333333333332</v>
      </c>
      <c r="J170" s="36">
        <v>121.27666666666666</v>
      </c>
      <c r="K170" s="31">
        <v>117.95</v>
      </c>
      <c r="L170" s="31">
        <v>115.34</v>
      </c>
      <c r="M170" s="31">
        <v>225.43073000000001</v>
      </c>
      <c r="N170" s="1"/>
      <c r="O170" s="1"/>
    </row>
    <row r="171" spans="1:15" ht="12.75" customHeight="1">
      <c r="A171" s="51">
        <v>166</v>
      </c>
      <c r="B171" t="s">
        <v>205</v>
      </c>
      <c r="C171" s="31">
        <v>608</v>
      </c>
      <c r="D171" s="36">
        <v>603.48333333333335</v>
      </c>
      <c r="E171" s="36">
        <v>596.56666666666672</v>
      </c>
      <c r="F171" s="36">
        <v>585.13333333333333</v>
      </c>
      <c r="G171" s="36">
        <v>578.2166666666667</v>
      </c>
      <c r="H171" s="36">
        <v>614.91666666666674</v>
      </c>
      <c r="I171" s="36">
        <v>621.83333333333326</v>
      </c>
      <c r="J171" s="36">
        <v>633.26666666666677</v>
      </c>
      <c r="K171" s="31">
        <v>610.4</v>
      </c>
      <c r="L171" s="31">
        <v>592.04999999999995</v>
      </c>
      <c r="M171" s="31">
        <v>71.848699999999994</v>
      </c>
      <c r="N171" s="1"/>
      <c r="O171" s="1"/>
    </row>
    <row r="172" spans="1:15" ht="12.75" customHeight="1">
      <c r="A172" s="51">
        <v>167</v>
      </c>
      <c r="B172" s="53" t="s">
        <v>461</v>
      </c>
      <c r="C172" s="31">
        <v>575.70000000000005</v>
      </c>
      <c r="D172" s="36">
        <v>581.7166666666667</v>
      </c>
      <c r="E172" s="36">
        <v>567.58333333333337</v>
      </c>
      <c r="F172" s="36">
        <v>559.4666666666667</v>
      </c>
      <c r="G172" s="36">
        <v>545.33333333333337</v>
      </c>
      <c r="H172" s="36">
        <v>589.83333333333337</v>
      </c>
      <c r="I172" s="36">
        <v>603.96666666666658</v>
      </c>
      <c r="J172" s="36">
        <v>612.08333333333337</v>
      </c>
      <c r="K172" s="31">
        <v>595.85</v>
      </c>
      <c r="L172" s="31">
        <v>573.6</v>
      </c>
      <c r="M172" s="31">
        <v>172.01204999999999</v>
      </c>
      <c r="N172" s="1"/>
      <c r="O172" s="1"/>
    </row>
    <row r="173" spans="1:15" ht="12.75" customHeight="1">
      <c r="A173" s="51">
        <v>168</v>
      </c>
      <c r="B173" s="53" t="s">
        <v>206</v>
      </c>
      <c r="C173" s="31">
        <v>2984.8</v>
      </c>
      <c r="D173" s="36">
        <v>2979.9666666666667</v>
      </c>
      <c r="E173" s="36">
        <v>2958.9833333333336</v>
      </c>
      <c r="F173" s="36">
        <v>2933.166666666667</v>
      </c>
      <c r="G173" s="36">
        <v>2912.1833333333338</v>
      </c>
      <c r="H173" s="36">
        <v>3005.7833333333333</v>
      </c>
      <c r="I173" s="36">
        <v>3026.766666666666</v>
      </c>
      <c r="J173" s="36">
        <v>3052.583333333333</v>
      </c>
      <c r="K173" s="31">
        <v>3000.95</v>
      </c>
      <c r="L173" s="31">
        <v>2954.15</v>
      </c>
      <c r="M173" s="31">
        <v>62.599379999999996</v>
      </c>
      <c r="N173" s="1"/>
      <c r="O173" s="1"/>
    </row>
    <row r="174" spans="1:15" ht="12.75" customHeight="1">
      <c r="A174" s="51">
        <v>169</v>
      </c>
      <c r="B174" s="53" t="s">
        <v>208</v>
      </c>
      <c r="C174" s="31">
        <v>730.5</v>
      </c>
      <c r="D174" s="36">
        <v>732.18333333333339</v>
      </c>
      <c r="E174" s="36">
        <v>722.36666666666679</v>
      </c>
      <c r="F174" s="36">
        <v>714.23333333333335</v>
      </c>
      <c r="G174" s="36">
        <v>704.41666666666674</v>
      </c>
      <c r="H174" s="36">
        <v>740.31666666666683</v>
      </c>
      <c r="I174" s="36">
        <v>750.13333333333344</v>
      </c>
      <c r="J174" s="36">
        <v>758.26666666666688</v>
      </c>
      <c r="K174" s="31">
        <v>742</v>
      </c>
      <c r="L174" s="31">
        <v>724.05</v>
      </c>
      <c r="M174" s="31">
        <v>23.741540000000001</v>
      </c>
      <c r="N174" s="1"/>
      <c r="O174" s="1"/>
    </row>
    <row r="175" spans="1:15" ht="12.75" customHeight="1">
      <c r="A175" s="51">
        <v>170</v>
      </c>
      <c r="B175" s="53" t="s">
        <v>209</v>
      </c>
      <c r="C175" s="31">
        <v>1695.4</v>
      </c>
      <c r="D175" s="36">
        <v>1680.5833333333333</v>
      </c>
      <c r="E175" s="36">
        <v>1659.8166666666666</v>
      </c>
      <c r="F175" s="36">
        <v>1624.2333333333333</v>
      </c>
      <c r="G175" s="36">
        <v>1603.4666666666667</v>
      </c>
      <c r="H175" s="36">
        <v>1716.1666666666665</v>
      </c>
      <c r="I175" s="36">
        <v>1736.9333333333334</v>
      </c>
      <c r="J175" s="36">
        <v>1772.5166666666664</v>
      </c>
      <c r="K175" s="31">
        <v>1701.35</v>
      </c>
      <c r="L175" s="31">
        <v>1645</v>
      </c>
      <c r="M175" s="31">
        <v>44.270119999999999</v>
      </c>
      <c r="N175" s="1"/>
      <c r="O175" s="1"/>
    </row>
    <row r="176" spans="1:15" ht="12.75" customHeight="1">
      <c r="A176" s="51">
        <v>171</v>
      </c>
      <c r="B176" s="53" t="s">
        <v>213</v>
      </c>
      <c r="C176" s="31">
        <v>2399.8000000000002</v>
      </c>
      <c r="D176" s="36">
        <v>2384.7000000000003</v>
      </c>
      <c r="E176" s="36">
        <v>2357.4000000000005</v>
      </c>
      <c r="F176" s="36">
        <v>2315.0000000000005</v>
      </c>
      <c r="G176" s="36">
        <v>2287.7000000000007</v>
      </c>
      <c r="H176" s="36">
        <v>2427.1000000000004</v>
      </c>
      <c r="I176" s="36">
        <v>2454.4000000000005</v>
      </c>
      <c r="J176" s="36">
        <v>2496.8000000000002</v>
      </c>
      <c r="K176" s="31">
        <v>2412</v>
      </c>
      <c r="L176" s="31">
        <v>2342.3000000000002</v>
      </c>
      <c r="M176" s="31">
        <v>11.50332</v>
      </c>
      <c r="N176" s="1"/>
      <c r="O176" s="1"/>
    </row>
    <row r="177" spans="1:15" ht="12.75" customHeight="1">
      <c r="A177" s="51">
        <v>172</v>
      </c>
      <c r="B177" s="53" t="s">
        <v>177</v>
      </c>
      <c r="C177" s="31">
        <v>191.38</v>
      </c>
      <c r="D177" s="36">
        <v>189.40666666666667</v>
      </c>
      <c r="E177" s="36">
        <v>186.97333333333333</v>
      </c>
      <c r="F177" s="36">
        <v>182.56666666666666</v>
      </c>
      <c r="G177" s="36">
        <v>180.13333333333333</v>
      </c>
      <c r="H177" s="36">
        <v>193.81333333333333</v>
      </c>
      <c r="I177" s="36">
        <v>196.24666666666667</v>
      </c>
      <c r="J177" s="36">
        <v>200.65333333333334</v>
      </c>
      <c r="K177" s="31">
        <v>191.84</v>
      </c>
      <c r="L177" s="31">
        <v>185</v>
      </c>
      <c r="M177" s="31">
        <v>150.33688000000001</v>
      </c>
      <c r="N177" s="1"/>
      <c r="O177" s="1"/>
    </row>
    <row r="178" spans="1:15" ht="12.75" customHeight="1">
      <c r="A178" s="51">
        <v>173</v>
      </c>
      <c r="B178" s="53" t="s">
        <v>211</v>
      </c>
      <c r="C178" s="31">
        <v>27484.35</v>
      </c>
      <c r="D178" s="36">
        <v>27423.933333333334</v>
      </c>
      <c r="E178" s="36">
        <v>27260.416666666668</v>
      </c>
      <c r="F178" s="36">
        <v>27036.483333333334</v>
      </c>
      <c r="G178" s="36">
        <v>26872.966666666667</v>
      </c>
      <c r="H178" s="36">
        <v>27647.866666666669</v>
      </c>
      <c r="I178" s="36">
        <v>27811.383333333331</v>
      </c>
      <c r="J178" s="36">
        <v>28035.316666666669</v>
      </c>
      <c r="K178" s="31">
        <v>27587.45</v>
      </c>
      <c r="L178" s="31">
        <v>27200</v>
      </c>
      <c r="M178" s="31">
        <v>0.20755999999999999</v>
      </c>
      <c r="N178" s="1"/>
      <c r="O178" s="1"/>
    </row>
    <row r="179" spans="1:15" ht="12.75" customHeight="1">
      <c r="A179" s="51">
        <v>174</v>
      </c>
      <c r="B179" s="53" t="s">
        <v>214</v>
      </c>
      <c r="C179" s="31">
        <v>2679</v>
      </c>
      <c r="D179" s="36">
        <v>2674.8333333333335</v>
      </c>
      <c r="E179" s="36">
        <v>2639.666666666667</v>
      </c>
      <c r="F179" s="36">
        <v>2600.3333333333335</v>
      </c>
      <c r="G179" s="36">
        <v>2565.166666666667</v>
      </c>
      <c r="H179" s="36">
        <v>2714.166666666667</v>
      </c>
      <c r="I179" s="36">
        <v>2749.3333333333339</v>
      </c>
      <c r="J179" s="36">
        <v>2788.666666666667</v>
      </c>
      <c r="K179" s="31">
        <v>2710</v>
      </c>
      <c r="L179" s="31">
        <v>2635.5</v>
      </c>
      <c r="M179" s="31">
        <v>20.890820000000001</v>
      </c>
      <c r="N179" s="1"/>
      <c r="O179" s="1"/>
    </row>
    <row r="180" spans="1:15" ht="12.75" customHeight="1">
      <c r="A180" s="51">
        <v>175</v>
      </c>
      <c r="B180" s="53" t="s">
        <v>212</v>
      </c>
      <c r="C180" s="31">
        <v>6836.95</v>
      </c>
      <c r="D180" s="36">
        <v>6819.3666666666659</v>
      </c>
      <c r="E180" s="36">
        <v>6688.7333333333318</v>
      </c>
      <c r="F180" s="36">
        <v>6540.5166666666655</v>
      </c>
      <c r="G180" s="36">
        <v>6409.8833333333314</v>
      </c>
      <c r="H180" s="36">
        <v>6967.5833333333321</v>
      </c>
      <c r="I180" s="36">
        <v>7098.2166666666653</v>
      </c>
      <c r="J180" s="36">
        <v>7246.4333333333325</v>
      </c>
      <c r="K180" s="31">
        <v>6950</v>
      </c>
      <c r="L180" s="31">
        <v>6671.15</v>
      </c>
      <c r="M180" s="31">
        <v>3.42733</v>
      </c>
      <c r="N180" s="1"/>
      <c r="O180" s="1"/>
    </row>
    <row r="181" spans="1:15" ht="12.75" customHeight="1">
      <c r="A181" s="51">
        <v>176</v>
      </c>
      <c r="B181" s="53" t="s">
        <v>291</v>
      </c>
      <c r="C181" s="31">
        <v>697.9</v>
      </c>
      <c r="D181" s="36">
        <v>701.55000000000007</v>
      </c>
      <c r="E181" s="36">
        <v>685.10000000000014</v>
      </c>
      <c r="F181" s="36">
        <v>672.30000000000007</v>
      </c>
      <c r="G181" s="36">
        <v>655.85000000000014</v>
      </c>
      <c r="H181" s="36">
        <v>714.35000000000014</v>
      </c>
      <c r="I181" s="36">
        <v>730.80000000000018</v>
      </c>
      <c r="J181" s="36">
        <v>743.60000000000014</v>
      </c>
      <c r="K181" s="31">
        <v>718</v>
      </c>
      <c r="L181" s="31">
        <v>688.75</v>
      </c>
      <c r="M181" s="31">
        <v>33.553489999999996</v>
      </c>
      <c r="N181" s="1"/>
      <c r="O181" s="1"/>
    </row>
    <row r="182" spans="1:15" ht="12.75" customHeight="1">
      <c r="A182" s="51">
        <v>177</v>
      </c>
      <c r="B182" s="53" t="s">
        <v>210</v>
      </c>
      <c r="C182" s="31">
        <v>848.5</v>
      </c>
      <c r="D182" s="36">
        <v>846.81666666666661</v>
      </c>
      <c r="E182" s="36">
        <v>842.88333333333321</v>
      </c>
      <c r="F182" s="36">
        <v>837.26666666666665</v>
      </c>
      <c r="G182" s="36">
        <v>833.33333333333326</v>
      </c>
      <c r="H182" s="36">
        <v>852.43333333333317</v>
      </c>
      <c r="I182" s="36">
        <v>856.36666666666656</v>
      </c>
      <c r="J182" s="36">
        <v>861.98333333333312</v>
      </c>
      <c r="K182" s="31">
        <v>850.75</v>
      </c>
      <c r="L182" s="31">
        <v>841.2</v>
      </c>
      <c r="M182" s="31">
        <v>95.223749999999995</v>
      </c>
      <c r="N182" s="1"/>
      <c r="O182" s="1"/>
    </row>
    <row r="183" spans="1:15" ht="12.75" customHeight="1">
      <c r="A183" s="51">
        <v>178</v>
      </c>
      <c r="B183" s="53" t="s">
        <v>207</v>
      </c>
      <c r="C183" s="31">
        <v>142.59</v>
      </c>
      <c r="D183" s="36">
        <v>142.96666666666667</v>
      </c>
      <c r="E183" s="36">
        <v>141.03333333333333</v>
      </c>
      <c r="F183" s="36">
        <v>139.47666666666666</v>
      </c>
      <c r="G183" s="36">
        <v>137.54333333333332</v>
      </c>
      <c r="H183" s="36">
        <v>144.52333333333334</v>
      </c>
      <c r="I183" s="36">
        <v>146.45666666666668</v>
      </c>
      <c r="J183" s="36">
        <v>148.01333333333335</v>
      </c>
      <c r="K183" s="31">
        <v>144.9</v>
      </c>
      <c r="L183" s="31">
        <v>141.41</v>
      </c>
      <c r="M183" s="31">
        <v>316.53399999999999</v>
      </c>
      <c r="N183" s="1"/>
      <c r="O183" s="1"/>
    </row>
    <row r="184" spans="1:15" ht="12.75" customHeight="1">
      <c r="A184" s="51">
        <v>179</v>
      </c>
      <c r="B184" s="53" t="s">
        <v>215</v>
      </c>
      <c r="C184" s="31">
        <v>1665.8</v>
      </c>
      <c r="D184" s="36">
        <v>1649.7666666666667</v>
      </c>
      <c r="E184" s="36">
        <v>1618.2333333333333</v>
      </c>
      <c r="F184" s="36">
        <v>1570.6666666666667</v>
      </c>
      <c r="G184" s="36">
        <v>1539.1333333333334</v>
      </c>
      <c r="H184" s="36">
        <v>1697.3333333333333</v>
      </c>
      <c r="I184" s="36">
        <v>1728.8666666666666</v>
      </c>
      <c r="J184" s="36">
        <v>1776.4333333333332</v>
      </c>
      <c r="K184" s="31">
        <v>1681.3</v>
      </c>
      <c r="L184" s="31">
        <v>1602.2</v>
      </c>
      <c r="M184" s="31">
        <v>53.29712</v>
      </c>
      <c r="N184" s="1"/>
      <c r="O184" s="1"/>
    </row>
    <row r="185" spans="1:15" ht="12.75" customHeight="1">
      <c r="A185" s="51">
        <v>180</v>
      </c>
      <c r="B185" s="53" t="s">
        <v>216</v>
      </c>
      <c r="C185" s="31">
        <v>816.25</v>
      </c>
      <c r="D185" s="36">
        <v>811.83333333333337</v>
      </c>
      <c r="E185" s="36">
        <v>802.66666666666674</v>
      </c>
      <c r="F185" s="36">
        <v>789.08333333333337</v>
      </c>
      <c r="G185" s="36">
        <v>779.91666666666674</v>
      </c>
      <c r="H185" s="36">
        <v>825.41666666666674</v>
      </c>
      <c r="I185" s="36">
        <v>834.58333333333348</v>
      </c>
      <c r="J185" s="36">
        <v>848.16666666666674</v>
      </c>
      <c r="K185" s="31">
        <v>821</v>
      </c>
      <c r="L185" s="31">
        <v>798.25</v>
      </c>
      <c r="M185" s="31">
        <v>13.251530000000001</v>
      </c>
      <c r="N185" s="1"/>
      <c r="O185" s="1"/>
    </row>
    <row r="186" spans="1:15" ht="12.75" customHeight="1">
      <c r="A186" s="51">
        <v>181</v>
      </c>
      <c r="B186" s="53" t="s">
        <v>217</v>
      </c>
      <c r="C186" s="31">
        <v>786.8</v>
      </c>
      <c r="D186" s="36">
        <v>773.9</v>
      </c>
      <c r="E186" s="36">
        <v>749.5</v>
      </c>
      <c r="F186" s="36">
        <v>712.2</v>
      </c>
      <c r="G186" s="36">
        <v>687.80000000000007</v>
      </c>
      <c r="H186" s="36">
        <v>811.19999999999993</v>
      </c>
      <c r="I186" s="36">
        <v>835.5999999999998</v>
      </c>
      <c r="J186" s="36">
        <v>872.89999999999986</v>
      </c>
      <c r="K186" s="31">
        <v>798.3</v>
      </c>
      <c r="L186" s="31">
        <v>736.6</v>
      </c>
      <c r="M186" s="31">
        <v>34.708799999999997</v>
      </c>
      <c r="N186" s="1"/>
      <c r="O186" s="1"/>
    </row>
    <row r="187" spans="1:15" ht="12.75" customHeight="1">
      <c r="A187" s="51">
        <v>182</v>
      </c>
      <c r="B187" s="53" t="s">
        <v>229</v>
      </c>
      <c r="C187" s="31">
        <v>2449.3000000000002</v>
      </c>
      <c r="D187" s="36">
        <v>2442.9333333333334</v>
      </c>
      <c r="E187" s="36">
        <v>2427.3666666666668</v>
      </c>
      <c r="F187" s="36">
        <v>2405.4333333333334</v>
      </c>
      <c r="G187" s="36">
        <v>2389.8666666666668</v>
      </c>
      <c r="H187" s="36">
        <v>2464.8666666666668</v>
      </c>
      <c r="I187" s="36">
        <v>2480.4333333333334</v>
      </c>
      <c r="J187" s="36">
        <v>2502.3666666666668</v>
      </c>
      <c r="K187" s="31">
        <v>2458.5</v>
      </c>
      <c r="L187" s="31">
        <v>2421</v>
      </c>
      <c r="M187" s="31">
        <v>3.95417</v>
      </c>
      <c r="N187" s="1"/>
      <c r="O187" s="1"/>
    </row>
    <row r="188" spans="1:15" ht="12.75" customHeight="1">
      <c r="A188" s="51">
        <v>183</v>
      </c>
      <c r="B188" s="53" t="s">
        <v>218</v>
      </c>
      <c r="C188" s="31">
        <v>1047.7</v>
      </c>
      <c r="D188" s="36">
        <v>1047.05</v>
      </c>
      <c r="E188" s="36">
        <v>1042.0999999999999</v>
      </c>
      <c r="F188" s="36">
        <v>1036.5</v>
      </c>
      <c r="G188" s="36">
        <v>1031.55</v>
      </c>
      <c r="H188" s="36">
        <v>1052.6499999999999</v>
      </c>
      <c r="I188" s="36">
        <v>1057.6000000000001</v>
      </c>
      <c r="J188" s="36">
        <v>1063.1999999999998</v>
      </c>
      <c r="K188" s="31">
        <v>1052</v>
      </c>
      <c r="L188" s="31">
        <v>1041.45</v>
      </c>
      <c r="M188" s="31">
        <v>4.2591999999999999</v>
      </c>
      <c r="N188" s="1"/>
      <c r="O188" s="1"/>
    </row>
    <row r="189" spans="1:15" ht="12.75" customHeight="1">
      <c r="A189" s="51">
        <v>184</v>
      </c>
      <c r="B189" s="53" t="s">
        <v>219</v>
      </c>
      <c r="C189" s="31">
        <v>1831.35</v>
      </c>
      <c r="D189" s="36">
        <v>1831.45</v>
      </c>
      <c r="E189" s="36">
        <v>1816.5500000000002</v>
      </c>
      <c r="F189" s="36">
        <v>1801.7500000000002</v>
      </c>
      <c r="G189" s="36">
        <v>1786.8500000000004</v>
      </c>
      <c r="H189" s="36">
        <v>1846.25</v>
      </c>
      <c r="I189" s="36">
        <v>1861.15</v>
      </c>
      <c r="J189" s="36">
        <v>1875.9499999999998</v>
      </c>
      <c r="K189" s="31">
        <v>1846.35</v>
      </c>
      <c r="L189" s="31">
        <v>1816.65</v>
      </c>
      <c r="M189" s="31">
        <v>2.87249</v>
      </c>
      <c r="N189" s="1"/>
      <c r="O189" s="1"/>
    </row>
    <row r="190" spans="1:15" ht="12.75" customHeight="1">
      <c r="A190" s="51">
        <v>185</v>
      </c>
      <c r="B190" s="53" t="s">
        <v>224</v>
      </c>
      <c r="C190" s="31">
        <v>4322.5</v>
      </c>
      <c r="D190" s="36">
        <v>4313.2333333333336</v>
      </c>
      <c r="E190" s="36">
        <v>4283.4666666666672</v>
      </c>
      <c r="F190" s="36">
        <v>4244.4333333333334</v>
      </c>
      <c r="G190" s="36">
        <v>4214.666666666667</v>
      </c>
      <c r="H190" s="36">
        <v>4352.2666666666673</v>
      </c>
      <c r="I190" s="36">
        <v>4382.0333333333338</v>
      </c>
      <c r="J190" s="36">
        <v>4421.0666666666675</v>
      </c>
      <c r="K190" s="31">
        <v>4343</v>
      </c>
      <c r="L190" s="31">
        <v>4274.2</v>
      </c>
      <c r="M190" s="31">
        <v>28.10342</v>
      </c>
      <c r="N190" s="1"/>
      <c r="O190" s="1"/>
    </row>
    <row r="191" spans="1:15" ht="12.75" customHeight="1">
      <c r="A191" s="51">
        <v>186</v>
      </c>
      <c r="B191" s="53" t="s">
        <v>220</v>
      </c>
      <c r="C191" s="31">
        <v>1223.5999999999999</v>
      </c>
      <c r="D191" s="36">
        <v>1222.4833333333333</v>
      </c>
      <c r="E191" s="36">
        <v>1209.9666666666667</v>
      </c>
      <c r="F191" s="36">
        <v>1196.3333333333333</v>
      </c>
      <c r="G191" s="36">
        <v>1183.8166666666666</v>
      </c>
      <c r="H191" s="36">
        <v>1236.1166666666668</v>
      </c>
      <c r="I191" s="36">
        <v>1248.6333333333337</v>
      </c>
      <c r="J191" s="36">
        <v>1262.2666666666669</v>
      </c>
      <c r="K191" s="31">
        <v>1235</v>
      </c>
      <c r="L191" s="31">
        <v>1208.8499999999999</v>
      </c>
      <c r="M191" s="31">
        <v>24.980309999999999</v>
      </c>
      <c r="N191" s="1"/>
      <c r="O191" s="1"/>
    </row>
    <row r="192" spans="1:15" ht="12.75" customHeight="1">
      <c r="A192" s="51">
        <v>187</v>
      </c>
      <c r="B192" s="53" t="s">
        <v>292</v>
      </c>
      <c r="C192" s="31">
        <v>6869.7</v>
      </c>
      <c r="D192" s="36">
        <v>6886.1166666666659</v>
      </c>
      <c r="E192" s="36">
        <v>6835.5833333333321</v>
      </c>
      <c r="F192" s="36">
        <v>6801.4666666666662</v>
      </c>
      <c r="G192" s="36">
        <v>6750.9333333333325</v>
      </c>
      <c r="H192" s="36">
        <v>6920.2333333333318</v>
      </c>
      <c r="I192" s="36">
        <v>6970.7666666666664</v>
      </c>
      <c r="J192" s="36">
        <v>7004.8833333333314</v>
      </c>
      <c r="K192" s="31">
        <v>6936.65</v>
      </c>
      <c r="L192" s="31">
        <v>6852</v>
      </c>
      <c r="M192" s="31">
        <v>1.17635</v>
      </c>
      <c r="N192" s="1"/>
      <c r="O192" s="1"/>
    </row>
    <row r="193" spans="1:15" ht="12.75" customHeight="1">
      <c r="A193" s="51">
        <v>188</v>
      </c>
      <c r="B193" s="53" t="s">
        <v>496</v>
      </c>
      <c r="C193" s="31">
        <v>747.25</v>
      </c>
      <c r="D193" s="36">
        <v>730.88333333333333</v>
      </c>
      <c r="E193" s="36">
        <v>712.36666666666667</v>
      </c>
      <c r="F193" s="36">
        <v>677.48333333333335</v>
      </c>
      <c r="G193" s="36">
        <v>658.9666666666667</v>
      </c>
      <c r="H193" s="36">
        <v>765.76666666666665</v>
      </c>
      <c r="I193" s="36">
        <v>784.2833333333333</v>
      </c>
      <c r="J193" s="36">
        <v>819.16666666666663</v>
      </c>
      <c r="K193" s="31">
        <v>749.4</v>
      </c>
      <c r="L193" s="31">
        <v>696</v>
      </c>
      <c r="M193" s="31">
        <v>55.779359999999997</v>
      </c>
      <c r="N193" s="1"/>
      <c r="O193" s="1"/>
    </row>
    <row r="194" spans="1:15" ht="12.75" customHeight="1">
      <c r="A194" s="51">
        <v>189</v>
      </c>
      <c r="B194" s="53" t="s">
        <v>221</v>
      </c>
      <c r="C194" s="31">
        <v>1090.95</v>
      </c>
      <c r="D194" s="36">
        <v>1069.7666666666667</v>
      </c>
      <c r="E194" s="36">
        <v>1045.5333333333333</v>
      </c>
      <c r="F194" s="36">
        <v>1000.1166666666666</v>
      </c>
      <c r="G194" s="36">
        <v>975.88333333333321</v>
      </c>
      <c r="H194" s="36">
        <v>1115.1833333333334</v>
      </c>
      <c r="I194" s="36">
        <v>1139.4166666666665</v>
      </c>
      <c r="J194" s="36">
        <v>1184.8333333333335</v>
      </c>
      <c r="K194" s="31">
        <v>1094</v>
      </c>
      <c r="L194" s="31">
        <v>1024.3499999999999</v>
      </c>
      <c r="M194" s="31">
        <v>327.66834999999998</v>
      </c>
      <c r="N194" s="1"/>
      <c r="O194" s="1"/>
    </row>
    <row r="195" spans="1:15" ht="12.75" customHeight="1">
      <c r="A195" s="51">
        <v>190</v>
      </c>
      <c r="B195" s="53" t="s">
        <v>222</v>
      </c>
      <c r="C195" s="31">
        <v>423.35</v>
      </c>
      <c r="D195" s="36">
        <v>420.58333333333331</v>
      </c>
      <c r="E195" s="36">
        <v>415.41666666666663</v>
      </c>
      <c r="F195" s="36">
        <v>407.48333333333329</v>
      </c>
      <c r="G195" s="36">
        <v>402.31666666666661</v>
      </c>
      <c r="H195" s="36">
        <v>428.51666666666665</v>
      </c>
      <c r="I195" s="36">
        <v>433.68333333333328</v>
      </c>
      <c r="J195" s="36">
        <v>441.61666666666667</v>
      </c>
      <c r="K195" s="31">
        <v>425.75</v>
      </c>
      <c r="L195" s="31">
        <v>412.65</v>
      </c>
      <c r="M195" s="31">
        <v>124.74704</v>
      </c>
      <c r="N195" s="1"/>
      <c r="O195" s="1"/>
    </row>
    <row r="196" spans="1:15" ht="12.75" customHeight="1">
      <c r="A196" s="51">
        <v>191</v>
      </c>
      <c r="B196" s="53" t="s">
        <v>223</v>
      </c>
      <c r="C196" s="31">
        <v>157.38999999999999</v>
      </c>
      <c r="D196" s="36">
        <v>157.59666666666666</v>
      </c>
      <c r="E196" s="36">
        <v>156.69333333333333</v>
      </c>
      <c r="F196" s="36">
        <v>155.99666666666667</v>
      </c>
      <c r="G196" s="36">
        <v>155.09333333333333</v>
      </c>
      <c r="H196" s="36">
        <v>158.29333333333332</v>
      </c>
      <c r="I196" s="36">
        <v>159.19666666666669</v>
      </c>
      <c r="J196" s="36">
        <v>159.89333333333332</v>
      </c>
      <c r="K196" s="31">
        <v>158.5</v>
      </c>
      <c r="L196" s="31">
        <v>156.9</v>
      </c>
      <c r="M196" s="31">
        <v>451.55876000000001</v>
      </c>
      <c r="N196" s="1"/>
      <c r="O196" s="1"/>
    </row>
    <row r="197" spans="1:15" ht="12.75" customHeight="1">
      <c r="A197" s="51">
        <v>192</v>
      </c>
      <c r="B197" s="53" t="s">
        <v>225</v>
      </c>
      <c r="C197" s="31">
        <v>1530</v>
      </c>
      <c r="D197" s="36">
        <v>1527.4833333333336</v>
      </c>
      <c r="E197" s="36">
        <v>1507.4166666666672</v>
      </c>
      <c r="F197" s="36">
        <v>1484.8333333333337</v>
      </c>
      <c r="G197" s="36">
        <v>1464.7666666666673</v>
      </c>
      <c r="H197" s="36">
        <v>1550.0666666666671</v>
      </c>
      <c r="I197" s="36">
        <v>1570.1333333333337</v>
      </c>
      <c r="J197" s="36">
        <v>1592.7166666666669</v>
      </c>
      <c r="K197" s="31">
        <v>1547.55</v>
      </c>
      <c r="L197" s="31">
        <v>1504.9</v>
      </c>
      <c r="M197" s="31">
        <v>32.839120000000001</v>
      </c>
      <c r="N197" s="1"/>
      <c r="O197" s="1"/>
    </row>
    <row r="198" spans="1:15" ht="12.75" customHeight="1">
      <c r="A198" s="51">
        <v>193</v>
      </c>
      <c r="B198" s="53" t="s">
        <v>203</v>
      </c>
      <c r="C198" s="31">
        <v>800.85</v>
      </c>
      <c r="D198" s="36">
        <v>795.38333333333321</v>
      </c>
      <c r="E198" s="36">
        <v>780.76666666666642</v>
      </c>
      <c r="F198" s="36">
        <v>760.68333333333317</v>
      </c>
      <c r="G198" s="36">
        <v>746.06666666666638</v>
      </c>
      <c r="H198" s="36">
        <v>815.46666666666647</v>
      </c>
      <c r="I198" s="36">
        <v>830.08333333333326</v>
      </c>
      <c r="J198" s="36">
        <v>850.16666666666652</v>
      </c>
      <c r="K198" s="31">
        <v>810</v>
      </c>
      <c r="L198" s="31">
        <v>775.3</v>
      </c>
      <c r="M198" s="31">
        <v>9.5235699999999994</v>
      </c>
      <c r="N198" s="1"/>
      <c r="O198" s="1"/>
    </row>
    <row r="199" spans="1:15" ht="12.75" customHeight="1">
      <c r="A199" s="51">
        <v>194</v>
      </c>
      <c r="B199" s="53" t="s">
        <v>226</v>
      </c>
      <c r="C199" s="31">
        <v>3405.8</v>
      </c>
      <c r="D199" s="36">
        <v>3414.8833333333337</v>
      </c>
      <c r="E199" s="36">
        <v>3375.3666666666672</v>
      </c>
      <c r="F199" s="36">
        <v>3344.9333333333334</v>
      </c>
      <c r="G199" s="36">
        <v>3305.416666666667</v>
      </c>
      <c r="H199" s="36">
        <v>3445.3166666666675</v>
      </c>
      <c r="I199" s="36">
        <v>3484.8333333333339</v>
      </c>
      <c r="J199" s="36">
        <v>3515.2666666666678</v>
      </c>
      <c r="K199" s="31">
        <v>3454.4</v>
      </c>
      <c r="L199" s="31">
        <v>3384.45</v>
      </c>
      <c r="M199" s="31">
        <v>14.76422</v>
      </c>
      <c r="N199" s="1"/>
      <c r="O199" s="1"/>
    </row>
    <row r="200" spans="1:15" ht="12.75" customHeight="1">
      <c r="A200" s="51">
        <v>195</v>
      </c>
      <c r="B200" s="53" t="s">
        <v>227</v>
      </c>
      <c r="C200" s="31">
        <v>3085.25</v>
      </c>
      <c r="D200" s="36">
        <v>3106.4</v>
      </c>
      <c r="E200" s="36">
        <v>3053.8500000000004</v>
      </c>
      <c r="F200" s="36">
        <v>3022.4500000000003</v>
      </c>
      <c r="G200" s="36">
        <v>2969.9000000000005</v>
      </c>
      <c r="H200" s="36">
        <v>3137.8</v>
      </c>
      <c r="I200" s="36">
        <v>3190.3500000000004</v>
      </c>
      <c r="J200" s="36">
        <v>3221.75</v>
      </c>
      <c r="K200" s="31">
        <v>3158.95</v>
      </c>
      <c r="L200" s="31">
        <v>3075</v>
      </c>
      <c r="M200" s="31">
        <v>5.0707500000000003</v>
      </c>
      <c r="N200" s="1"/>
      <c r="O200" s="1"/>
    </row>
    <row r="201" spans="1:15" ht="12.75" customHeight="1">
      <c r="A201" s="51">
        <v>196</v>
      </c>
      <c r="B201" s="53" t="s">
        <v>294</v>
      </c>
      <c r="C201" s="31">
        <v>1534.95</v>
      </c>
      <c r="D201" s="36">
        <v>1526.8833333333332</v>
      </c>
      <c r="E201" s="36">
        <v>1510.2166666666665</v>
      </c>
      <c r="F201" s="36">
        <v>1485.4833333333333</v>
      </c>
      <c r="G201" s="36">
        <v>1468.8166666666666</v>
      </c>
      <c r="H201" s="36">
        <v>1551.6166666666663</v>
      </c>
      <c r="I201" s="36">
        <v>1568.2833333333333</v>
      </c>
      <c r="J201" s="36">
        <v>1593.0166666666662</v>
      </c>
      <c r="K201" s="31">
        <v>1543.55</v>
      </c>
      <c r="L201" s="31">
        <v>1502.15</v>
      </c>
      <c r="M201" s="31">
        <v>1.59592</v>
      </c>
      <c r="N201" s="1"/>
      <c r="O201" s="1"/>
    </row>
    <row r="202" spans="1:15" ht="12.75" customHeight="1">
      <c r="A202" s="51">
        <v>197</v>
      </c>
      <c r="B202" s="53" t="s">
        <v>228</v>
      </c>
      <c r="C202" s="31">
        <v>5309.95</v>
      </c>
      <c r="D202" s="36">
        <v>5290.4666666666662</v>
      </c>
      <c r="E202" s="36">
        <v>5245.4833333333327</v>
      </c>
      <c r="F202" s="36">
        <v>5181.0166666666664</v>
      </c>
      <c r="G202" s="36">
        <v>5136.0333333333328</v>
      </c>
      <c r="H202" s="36">
        <v>5354.9333333333325</v>
      </c>
      <c r="I202" s="36">
        <v>5399.9166666666661</v>
      </c>
      <c r="J202" s="36">
        <v>5464.3833333333323</v>
      </c>
      <c r="K202" s="31">
        <v>5335.45</v>
      </c>
      <c r="L202" s="31">
        <v>5226</v>
      </c>
      <c r="M202" s="31">
        <v>3.0296400000000001</v>
      </c>
      <c r="N202" s="1"/>
      <c r="O202" s="1"/>
    </row>
    <row r="203" spans="1:15" ht="12.75" customHeight="1">
      <c r="A203" s="51">
        <v>198</v>
      </c>
      <c r="B203" s="53" t="s">
        <v>296</v>
      </c>
      <c r="C203" s="31">
        <v>4030</v>
      </c>
      <c r="D203" s="36">
        <v>4006.0499999999997</v>
      </c>
      <c r="E203" s="36">
        <v>3935.0999999999995</v>
      </c>
      <c r="F203" s="36">
        <v>3840.2</v>
      </c>
      <c r="G203" s="36">
        <v>3769.2499999999995</v>
      </c>
      <c r="H203" s="36">
        <v>4100.9499999999989</v>
      </c>
      <c r="I203" s="36">
        <v>4171.8999999999996</v>
      </c>
      <c r="J203" s="36">
        <v>4266.7999999999993</v>
      </c>
      <c r="K203" s="31">
        <v>4077</v>
      </c>
      <c r="L203" s="31">
        <v>3911.15</v>
      </c>
      <c r="M203" s="31">
        <v>2.1665100000000002</v>
      </c>
      <c r="N203" s="1"/>
      <c r="O203" s="1"/>
    </row>
    <row r="204" spans="1:15" ht="12.75" customHeight="1">
      <c r="A204" s="51">
        <v>199</v>
      </c>
      <c r="B204" s="53" t="s">
        <v>232</v>
      </c>
      <c r="C204" s="31">
        <v>529.45000000000005</v>
      </c>
      <c r="D204" s="36">
        <v>529.88333333333333</v>
      </c>
      <c r="E204" s="36">
        <v>524.9666666666667</v>
      </c>
      <c r="F204" s="36">
        <v>520.48333333333335</v>
      </c>
      <c r="G204" s="36">
        <v>515.56666666666672</v>
      </c>
      <c r="H204" s="36">
        <v>534.36666666666667</v>
      </c>
      <c r="I204" s="36">
        <v>539.28333333333342</v>
      </c>
      <c r="J204" s="36">
        <v>543.76666666666665</v>
      </c>
      <c r="K204" s="31">
        <v>534.79999999999995</v>
      </c>
      <c r="L204" s="31">
        <v>525.4</v>
      </c>
      <c r="M204" s="31">
        <v>18.339880000000001</v>
      </c>
      <c r="N204" s="1"/>
      <c r="O204" s="1"/>
    </row>
    <row r="205" spans="1:15" ht="12.75" customHeight="1">
      <c r="A205" s="51">
        <v>200</v>
      </c>
      <c r="B205" s="53" t="s">
        <v>231</v>
      </c>
      <c r="C205" s="31">
        <v>11441.5</v>
      </c>
      <c r="D205" s="36">
        <v>11403.1</v>
      </c>
      <c r="E205" s="36">
        <v>11329.400000000001</v>
      </c>
      <c r="F205" s="36">
        <v>11217.300000000001</v>
      </c>
      <c r="G205" s="36">
        <v>11143.600000000002</v>
      </c>
      <c r="H205" s="36">
        <v>11515.2</v>
      </c>
      <c r="I205" s="36">
        <v>11588.900000000001</v>
      </c>
      <c r="J205" s="36">
        <v>11701</v>
      </c>
      <c r="K205" s="31">
        <v>11476.8</v>
      </c>
      <c r="L205" s="31">
        <v>11291</v>
      </c>
      <c r="M205" s="31">
        <v>2.5468299999999999</v>
      </c>
      <c r="N205" s="1"/>
      <c r="O205" s="1"/>
    </row>
    <row r="206" spans="1:15" ht="12.75" customHeight="1">
      <c r="A206" s="51">
        <v>201</v>
      </c>
      <c r="B206" s="53" t="s">
        <v>297</v>
      </c>
      <c r="C206" s="31">
        <v>132.03</v>
      </c>
      <c r="D206" s="36">
        <v>132.52333333333331</v>
      </c>
      <c r="E206" s="36">
        <v>131.16666666666663</v>
      </c>
      <c r="F206" s="36">
        <v>130.30333333333331</v>
      </c>
      <c r="G206" s="36">
        <v>128.94666666666663</v>
      </c>
      <c r="H206" s="36">
        <v>133.38666666666663</v>
      </c>
      <c r="I206" s="36">
        <v>134.74333333333331</v>
      </c>
      <c r="J206" s="36">
        <v>135.60666666666663</v>
      </c>
      <c r="K206" s="31">
        <v>133.88</v>
      </c>
      <c r="L206" s="31">
        <v>131.66</v>
      </c>
      <c r="M206" s="31">
        <v>94.28228</v>
      </c>
      <c r="N206" s="1"/>
      <c r="O206" s="1"/>
    </row>
    <row r="207" spans="1:15" ht="12.75" customHeight="1">
      <c r="A207" s="51">
        <v>202</v>
      </c>
      <c r="B207" s="53" t="s">
        <v>230</v>
      </c>
      <c r="C207" s="31">
        <v>2109.25</v>
      </c>
      <c r="D207" s="36">
        <v>2086.4</v>
      </c>
      <c r="E207" s="36">
        <v>2022.8000000000002</v>
      </c>
      <c r="F207" s="36">
        <v>1936.3500000000001</v>
      </c>
      <c r="G207" s="36">
        <v>1872.7500000000002</v>
      </c>
      <c r="H207" s="36">
        <v>2172.8500000000004</v>
      </c>
      <c r="I207" s="36">
        <v>2236.4499999999998</v>
      </c>
      <c r="J207" s="36">
        <v>2322.9</v>
      </c>
      <c r="K207" s="31">
        <v>2150</v>
      </c>
      <c r="L207" s="31">
        <v>1999.95</v>
      </c>
      <c r="M207" s="31">
        <v>4.1956699999999998</v>
      </c>
      <c r="N207" s="1"/>
      <c r="O207" s="1"/>
    </row>
    <row r="208" spans="1:15" ht="12.75" customHeight="1">
      <c r="A208" s="51">
        <v>203</v>
      </c>
      <c r="B208" s="53" t="s">
        <v>890</v>
      </c>
      <c r="C208" s="31">
        <v>1443.8</v>
      </c>
      <c r="D208" s="36">
        <v>1410.55</v>
      </c>
      <c r="E208" s="36">
        <v>1371.1</v>
      </c>
      <c r="F208" s="36">
        <v>1298.3999999999999</v>
      </c>
      <c r="G208" s="36">
        <v>1258.9499999999998</v>
      </c>
      <c r="H208" s="36">
        <v>1483.25</v>
      </c>
      <c r="I208" s="36">
        <v>1522.7000000000003</v>
      </c>
      <c r="J208" s="36">
        <v>1595.4</v>
      </c>
      <c r="K208" s="31">
        <v>1450</v>
      </c>
      <c r="L208" s="31">
        <v>1337.85</v>
      </c>
      <c r="M208" s="31">
        <v>33.671129999999998</v>
      </c>
      <c r="N208" s="1"/>
      <c r="O208" s="1"/>
    </row>
    <row r="209" spans="1:15" ht="12.75" customHeight="1">
      <c r="A209" s="51">
        <v>204</v>
      </c>
      <c r="B209" s="53" t="s">
        <v>298</v>
      </c>
      <c r="C209" s="31">
        <v>1652.1</v>
      </c>
      <c r="D209" s="36">
        <v>1637.3666666666668</v>
      </c>
      <c r="E209" s="36">
        <v>1615.7333333333336</v>
      </c>
      <c r="F209" s="36">
        <v>1579.3666666666668</v>
      </c>
      <c r="G209" s="36">
        <v>1557.7333333333336</v>
      </c>
      <c r="H209" s="36">
        <v>1673.7333333333336</v>
      </c>
      <c r="I209" s="36">
        <v>1695.3666666666668</v>
      </c>
      <c r="J209" s="36">
        <v>1731.7333333333336</v>
      </c>
      <c r="K209" s="31">
        <v>1659</v>
      </c>
      <c r="L209" s="31">
        <v>1601</v>
      </c>
      <c r="M209" s="31">
        <v>25.216370000000001</v>
      </c>
      <c r="N209" s="1"/>
      <c r="O209" s="1"/>
    </row>
    <row r="210" spans="1:15" ht="12.75" customHeight="1">
      <c r="A210" s="51">
        <v>205</v>
      </c>
      <c r="B210" s="53" t="s">
        <v>233</v>
      </c>
      <c r="C210" s="31">
        <v>430.9</v>
      </c>
      <c r="D210" s="36">
        <v>429.75</v>
      </c>
      <c r="E210" s="36">
        <v>425.15</v>
      </c>
      <c r="F210" s="36">
        <v>419.4</v>
      </c>
      <c r="G210" s="36">
        <v>414.79999999999995</v>
      </c>
      <c r="H210" s="36">
        <v>435.5</v>
      </c>
      <c r="I210" s="36">
        <v>440.1</v>
      </c>
      <c r="J210" s="36">
        <v>445.85</v>
      </c>
      <c r="K210" s="31">
        <v>434.35</v>
      </c>
      <c r="L210" s="31">
        <v>424</v>
      </c>
      <c r="M210" s="31">
        <v>188.71602999999999</v>
      </c>
      <c r="N210" s="1"/>
      <c r="O210" s="1"/>
    </row>
    <row r="211" spans="1:15" ht="12.75" customHeight="1">
      <c r="A211" s="51">
        <v>206</v>
      </c>
      <c r="B211" s="53" t="s">
        <v>138</v>
      </c>
      <c r="C211" s="31">
        <v>15.18</v>
      </c>
      <c r="D211" s="36">
        <v>15.21</v>
      </c>
      <c r="E211" s="36">
        <v>15.000000000000002</v>
      </c>
      <c r="F211" s="36">
        <v>14.82</v>
      </c>
      <c r="G211" s="36">
        <v>14.610000000000001</v>
      </c>
      <c r="H211" s="36">
        <v>15.390000000000002</v>
      </c>
      <c r="I211" s="36">
        <v>15.600000000000003</v>
      </c>
      <c r="J211" s="36">
        <v>15.780000000000003</v>
      </c>
      <c r="K211" s="31">
        <v>15.42</v>
      </c>
      <c r="L211" s="31">
        <v>15.03</v>
      </c>
      <c r="M211" s="31">
        <v>7023.0828499999998</v>
      </c>
      <c r="N211" s="1"/>
      <c r="O211" s="1"/>
    </row>
    <row r="212" spans="1:15" ht="12.75" customHeight="1">
      <c r="A212" s="51">
        <v>207</v>
      </c>
      <c r="B212" s="53" t="s">
        <v>234</v>
      </c>
      <c r="C212" s="31">
        <v>1461.6</v>
      </c>
      <c r="D212" s="36">
        <v>1469.1833333333334</v>
      </c>
      <c r="E212" s="36">
        <v>1443.4166666666667</v>
      </c>
      <c r="F212" s="36">
        <v>1425.2333333333333</v>
      </c>
      <c r="G212" s="36">
        <v>1399.4666666666667</v>
      </c>
      <c r="H212" s="36">
        <v>1487.3666666666668</v>
      </c>
      <c r="I212" s="36">
        <v>1513.1333333333332</v>
      </c>
      <c r="J212" s="36">
        <v>1531.3166666666668</v>
      </c>
      <c r="K212" s="31">
        <v>1494.95</v>
      </c>
      <c r="L212" s="31">
        <v>1451</v>
      </c>
      <c r="M212" s="31">
        <v>8.1775300000000009</v>
      </c>
      <c r="N212" s="1"/>
      <c r="O212" s="1"/>
    </row>
    <row r="213" spans="1:15" ht="12.75" customHeight="1">
      <c r="A213" s="51">
        <v>208</v>
      </c>
      <c r="B213" s="53" t="s">
        <v>235</v>
      </c>
      <c r="C213" s="31">
        <v>506.85</v>
      </c>
      <c r="D213" s="36">
        <v>502.55</v>
      </c>
      <c r="E213" s="36">
        <v>497.6</v>
      </c>
      <c r="F213" s="36">
        <v>488.35</v>
      </c>
      <c r="G213" s="36">
        <v>483.40000000000003</v>
      </c>
      <c r="H213" s="36">
        <v>511.8</v>
      </c>
      <c r="I213" s="36">
        <v>516.75</v>
      </c>
      <c r="J213" s="36">
        <v>526</v>
      </c>
      <c r="K213" s="31">
        <v>507.5</v>
      </c>
      <c r="L213" s="31">
        <v>493.3</v>
      </c>
      <c r="M213" s="31">
        <v>109.43944999999999</v>
      </c>
      <c r="N213" s="1"/>
      <c r="O213" s="1"/>
    </row>
    <row r="214" spans="1:15" ht="12.75" customHeight="1">
      <c r="A214" s="51">
        <v>209</v>
      </c>
      <c r="B214" s="53" t="s">
        <v>300</v>
      </c>
      <c r="C214" s="31">
        <v>24.62</v>
      </c>
      <c r="D214" s="36">
        <v>24.606666666666669</v>
      </c>
      <c r="E214" s="36">
        <v>24.433333333333337</v>
      </c>
      <c r="F214" s="36">
        <v>24.24666666666667</v>
      </c>
      <c r="G214" s="36">
        <v>24.073333333333338</v>
      </c>
      <c r="H214" s="36">
        <v>24.793333333333337</v>
      </c>
      <c r="I214" s="36">
        <v>24.966666666666669</v>
      </c>
      <c r="J214" s="36">
        <v>25.153333333333336</v>
      </c>
      <c r="K214" s="31">
        <v>24.78</v>
      </c>
      <c r="L214" s="31">
        <v>24.42</v>
      </c>
      <c r="M214" s="31">
        <v>1067.9194600000001</v>
      </c>
      <c r="N214" s="1"/>
      <c r="O214" s="1"/>
    </row>
    <row r="215" spans="1:15" ht="12.75" customHeight="1">
      <c r="A215" s="51">
        <v>210</v>
      </c>
      <c r="B215" s="53" t="s">
        <v>236</v>
      </c>
      <c r="C215" s="31">
        <v>140.01</v>
      </c>
      <c r="D215" s="36">
        <v>139.65333333333334</v>
      </c>
      <c r="E215" s="36">
        <v>136.05666666666667</v>
      </c>
      <c r="F215" s="36">
        <v>132.10333333333332</v>
      </c>
      <c r="G215" s="36">
        <v>128.50666666666666</v>
      </c>
      <c r="H215" s="36">
        <v>143.60666666666668</v>
      </c>
      <c r="I215" s="36">
        <v>147.20333333333332</v>
      </c>
      <c r="J215" s="36">
        <v>151.15666666666669</v>
      </c>
      <c r="K215" s="31">
        <v>143.25</v>
      </c>
      <c r="L215" s="31">
        <v>135.69999999999999</v>
      </c>
      <c r="M215" s="31">
        <v>143.02327</v>
      </c>
      <c r="N215" s="1"/>
      <c r="O215" s="1"/>
    </row>
    <row r="216" spans="1:15" ht="12.75" customHeight="1">
      <c r="A216" s="51">
        <v>211</v>
      </c>
      <c r="B216" s="53" t="s">
        <v>301</v>
      </c>
      <c r="C216" s="31">
        <v>219.31</v>
      </c>
      <c r="D216" s="36">
        <v>220.07666666666668</v>
      </c>
      <c r="E216" s="36">
        <v>216.18333333333337</v>
      </c>
      <c r="F216" s="36">
        <v>213.05666666666667</v>
      </c>
      <c r="G216" s="36">
        <v>209.16333333333336</v>
      </c>
      <c r="H216" s="36">
        <v>223.20333333333338</v>
      </c>
      <c r="I216" s="36">
        <v>227.09666666666669</v>
      </c>
      <c r="J216" s="36">
        <v>230.22333333333339</v>
      </c>
      <c r="K216" s="31">
        <v>223.97</v>
      </c>
      <c r="L216" s="31">
        <v>216.95</v>
      </c>
      <c r="M216" s="31">
        <v>261.24437</v>
      </c>
      <c r="N216" s="1"/>
      <c r="O216" s="1"/>
    </row>
    <row r="217" spans="1:15" ht="12.75" customHeight="1">
      <c r="A217" s="51">
        <v>212</v>
      </c>
      <c r="B217" s="53" t="s">
        <v>237</v>
      </c>
      <c r="C217" s="31">
        <v>1205.8</v>
      </c>
      <c r="D217" s="36">
        <v>1194.45</v>
      </c>
      <c r="E217" s="36">
        <v>1178.9000000000001</v>
      </c>
      <c r="F217" s="36">
        <v>1152</v>
      </c>
      <c r="G217" s="36">
        <v>1136.45</v>
      </c>
      <c r="H217" s="36">
        <v>1221.3500000000001</v>
      </c>
      <c r="I217" s="36">
        <v>1236.8999999999999</v>
      </c>
      <c r="J217" s="36">
        <v>1263.8000000000002</v>
      </c>
      <c r="K217" s="31">
        <v>1210</v>
      </c>
      <c r="L217" s="31">
        <v>1167.55</v>
      </c>
      <c r="M217" s="31">
        <v>9.8066499999999994</v>
      </c>
      <c r="N217" s="1"/>
      <c r="O217" s="1"/>
    </row>
    <row r="218" spans="1:15" ht="12.75" customHeight="1">
      <c r="A218" s="54"/>
      <c r="B218" s="198"/>
      <c r="C218" s="282"/>
      <c r="D218" s="282"/>
      <c r="E218" s="282"/>
      <c r="F218" s="282"/>
      <c r="G218" s="282"/>
      <c r="H218" s="282"/>
      <c r="I218" s="282"/>
      <c r="J218" s="282"/>
      <c r="K218" s="282"/>
      <c r="L218" s="283"/>
      <c r="M218" s="198"/>
      <c r="N218" s="198"/>
      <c r="O218" s="198"/>
    </row>
    <row r="219" spans="1:15" ht="12.75" customHeight="1">
      <c r="A219" s="54"/>
      <c r="N219" s="1"/>
      <c r="O219" s="1"/>
    </row>
    <row r="220" spans="1:15" ht="12.75" customHeight="1">
      <c r="A220" s="57" t="s">
        <v>302</v>
      </c>
      <c r="N220" s="1"/>
      <c r="O220" s="1"/>
    </row>
    <row r="221" spans="1:15" ht="12.75" customHeight="1">
      <c r="A221" s="58" t="s">
        <v>303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304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238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243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244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71"/>
      <c r="B1" s="372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305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45499</v>
      </c>
      <c r="L6" s="1"/>
      <c r="M6" s="1"/>
      <c r="N6" s="1"/>
      <c r="O6" s="1"/>
    </row>
    <row r="7" spans="1:15" ht="12.75" customHeight="1">
      <c r="B7" s="1"/>
      <c r="C7" s="1" t="s">
        <v>306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5" t="s">
        <v>16</v>
      </c>
      <c r="B9" s="367" t="s">
        <v>18</v>
      </c>
      <c r="C9" s="370" t="s">
        <v>20</v>
      </c>
      <c r="D9" s="370" t="s">
        <v>21</v>
      </c>
      <c r="E9" s="362" t="s">
        <v>22</v>
      </c>
      <c r="F9" s="363"/>
      <c r="G9" s="364"/>
      <c r="H9" s="362" t="s">
        <v>23</v>
      </c>
      <c r="I9" s="363"/>
      <c r="J9" s="364"/>
      <c r="K9" s="26"/>
      <c r="L9" s="27"/>
      <c r="M9" s="48"/>
      <c r="N9" s="1"/>
      <c r="O9" s="1"/>
    </row>
    <row r="10" spans="1:15" ht="42.75" customHeight="1">
      <c r="A10" s="366"/>
      <c r="B10" s="369"/>
      <c r="C10" s="369"/>
      <c r="D10" s="36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253</v>
      </c>
      <c r="N10" s="1"/>
      <c r="O10" s="1"/>
    </row>
    <row r="11" spans="1:15" ht="12" customHeight="1">
      <c r="A11" s="33">
        <v>1</v>
      </c>
      <c r="B11" s="53" t="s">
        <v>307</v>
      </c>
      <c r="C11" s="31">
        <v>998.7</v>
      </c>
      <c r="D11" s="36">
        <v>1002.3000000000001</v>
      </c>
      <c r="E11" s="36">
        <v>987.60000000000014</v>
      </c>
      <c r="F11" s="36">
        <v>976.50000000000011</v>
      </c>
      <c r="G11" s="36">
        <v>961.80000000000018</v>
      </c>
      <c r="H11" s="36">
        <v>1013.4000000000001</v>
      </c>
      <c r="I11" s="36">
        <v>1028.1000000000001</v>
      </c>
      <c r="J11" s="36">
        <v>1039.2</v>
      </c>
      <c r="K11" s="31">
        <v>1017</v>
      </c>
      <c r="L11" s="31">
        <v>991.2</v>
      </c>
      <c r="M11" s="31">
        <v>3.1683500000000002</v>
      </c>
      <c r="N11" s="1"/>
      <c r="O11" s="1"/>
    </row>
    <row r="12" spans="1:15" ht="12" customHeight="1">
      <c r="A12" s="33">
        <v>2</v>
      </c>
      <c r="B12" s="53" t="s">
        <v>308</v>
      </c>
      <c r="C12" s="31">
        <v>37739.199999999997</v>
      </c>
      <c r="D12" s="36">
        <v>37954.616666666669</v>
      </c>
      <c r="E12" s="36">
        <v>37334.583333333336</v>
      </c>
      <c r="F12" s="36">
        <v>36929.966666666667</v>
      </c>
      <c r="G12" s="36">
        <v>36309.933333333334</v>
      </c>
      <c r="H12" s="36">
        <v>38359.233333333337</v>
      </c>
      <c r="I12" s="36">
        <v>38979.266666666663</v>
      </c>
      <c r="J12" s="36">
        <v>39383.883333333339</v>
      </c>
      <c r="K12" s="31">
        <v>38574.65</v>
      </c>
      <c r="L12" s="31">
        <v>37550</v>
      </c>
      <c r="M12" s="31">
        <v>4.2049999999999997E-2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7623.8</v>
      </c>
      <c r="D13" s="36">
        <v>7599.95</v>
      </c>
      <c r="E13" s="36">
        <v>7433.9</v>
      </c>
      <c r="F13" s="36">
        <v>7244</v>
      </c>
      <c r="G13" s="36">
        <v>7077.95</v>
      </c>
      <c r="H13" s="36">
        <v>7789.8499999999995</v>
      </c>
      <c r="I13" s="36">
        <v>7955.9000000000005</v>
      </c>
      <c r="J13" s="36">
        <v>8145.7999999999993</v>
      </c>
      <c r="K13" s="31">
        <v>7766</v>
      </c>
      <c r="L13" s="31">
        <v>7410.05</v>
      </c>
      <c r="M13" s="31">
        <v>3.0492400000000002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2578.9</v>
      </c>
      <c r="D14" s="36">
        <v>2589.65</v>
      </c>
      <c r="E14" s="36">
        <v>2560.3000000000002</v>
      </c>
      <c r="F14" s="36">
        <v>2541.7000000000003</v>
      </c>
      <c r="G14" s="36">
        <v>2512.3500000000004</v>
      </c>
      <c r="H14" s="36">
        <v>2608.25</v>
      </c>
      <c r="I14" s="36">
        <v>2637.5999999999995</v>
      </c>
      <c r="J14" s="36">
        <v>2656.2</v>
      </c>
      <c r="K14" s="31">
        <v>2619</v>
      </c>
      <c r="L14" s="31">
        <v>2571.0500000000002</v>
      </c>
      <c r="M14" s="31">
        <v>4.3201900000000002</v>
      </c>
      <c r="N14" s="1"/>
      <c r="O14" s="1"/>
    </row>
    <row r="15" spans="1:15" ht="12" customHeight="1">
      <c r="A15" s="33">
        <v>5</v>
      </c>
      <c r="B15" s="53" t="s">
        <v>309</v>
      </c>
      <c r="C15" s="31">
        <v>4251.3500000000004</v>
      </c>
      <c r="D15" s="36">
        <v>4273.75</v>
      </c>
      <c r="E15" s="36">
        <v>4217.6000000000004</v>
      </c>
      <c r="F15" s="36">
        <v>4183.8500000000004</v>
      </c>
      <c r="G15" s="36">
        <v>4127.7000000000007</v>
      </c>
      <c r="H15" s="36">
        <v>4307.5</v>
      </c>
      <c r="I15" s="36">
        <v>4363.6499999999996</v>
      </c>
      <c r="J15" s="36">
        <v>4397.3999999999996</v>
      </c>
      <c r="K15" s="31">
        <v>4329.8999999999996</v>
      </c>
      <c r="L15" s="31">
        <v>4240</v>
      </c>
      <c r="M15" s="31">
        <v>0.42151</v>
      </c>
      <c r="N15" s="1"/>
      <c r="O15" s="1"/>
    </row>
    <row r="16" spans="1:15" ht="12" customHeight="1">
      <c r="A16" s="33">
        <v>6</v>
      </c>
      <c r="B16" s="53" t="s">
        <v>310</v>
      </c>
      <c r="C16" s="31">
        <v>1460.55</v>
      </c>
      <c r="D16" s="36">
        <v>1466.8500000000001</v>
      </c>
      <c r="E16" s="36">
        <v>1451.9500000000003</v>
      </c>
      <c r="F16" s="36">
        <v>1443.3500000000001</v>
      </c>
      <c r="G16" s="36">
        <v>1428.4500000000003</v>
      </c>
      <c r="H16" s="36">
        <v>1475.4500000000003</v>
      </c>
      <c r="I16" s="36">
        <v>1490.3500000000004</v>
      </c>
      <c r="J16" s="36">
        <v>1498.9500000000003</v>
      </c>
      <c r="K16" s="31">
        <v>1481.75</v>
      </c>
      <c r="L16" s="31">
        <v>1458.25</v>
      </c>
      <c r="M16" s="31">
        <v>3.58378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631.65</v>
      </c>
      <c r="D17" s="36">
        <v>639.65</v>
      </c>
      <c r="E17" s="36">
        <v>617.54999999999995</v>
      </c>
      <c r="F17" s="36">
        <v>603.44999999999993</v>
      </c>
      <c r="G17" s="36">
        <v>581.34999999999991</v>
      </c>
      <c r="H17" s="36">
        <v>653.75</v>
      </c>
      <c r="I17" s="36">
        <v>675.85000000000014</v>
      </c>
      <c r="J17" s="36">
        <v>689.95</v>
      </c>
      <c r="K17" s="31">
        <v>661.75</v>
      </c>
      <c r="L17" s="31">
        <v>625.54999999999995</v>
      </c>
      <c r="M17" s="31">
        <v>24.015789999999999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690.9</v>
      </c>
      <c r="D18" s="36">
        <v>689.05000000000007</v>
      </c>
      <c r="E18" s="36">
        <v>684.20000000000016</v>
      </c>
      <c r="F18" s="36">
        <v>677.50000000000011</v>
      </c>
      <c r="G18" s="36">
        <v>672.6500000000002</v>
      </c>
      <c r="H18" s="36">
        <v>695.75000000000011</v>
      </c>
      <c r="I18" s="36">
        <v>700.6</v>
      </c>
      <c r="J18" s="36">
        <v>707.30000000000007</v>
      </c>
      <c r="K18" s="31">
        <v>693.9</v>
      </c>
      <c r="L18" s="31">
        <v>682.35</v>
      </c>
      <c r="M18" s="31">
        <v>4.4719199999999999</v>
      </c>
      <c r="N18" s="1"/>
      <c r="O18" s="1"/>
    </row>
    <row r="19" spans="1:15" ht="12" customHeight="1">
      <c r="A19" s="33">
        <v>9</v>
      </c>
      <c r="B19" s="53" t="s">
        <v>311</v>
      </c>
      <c r="C19" s="31">
        <v>1778.2</v>
      </c>
      <c r="D19" s="36">
        <v>1768.0999999999997</v>
      </c>
      <c r="E19" s="36">
        <v>1730.1999999999994</v>
      </c>
      <c r="F19" s="36">
        <v>1682.1999999999996</v>
      </c>
      <c r="G19" s="36">
        <v>1644.2999999999993</v>
      </c>
      <c r="H19" s="36">
        <v>1816.0999999999995</v>
      </c>
      <c r="I19" s="36">
        <v>1853.9999999999995</v>
      </c>
      <c r="J19" s="36">
        <v>1901.9999999999995</v>
      </c>
      <c r="K19" s="31">
        <v>1806</v>
      </c>
      <c r="L19" s="31">
        <v>1720.1</v>
      </c>
      <c r="M19" s="31">
        <v>1.0490900000000001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28012.5</v>
      </c>
      <c r="D20" s="36">
        <v>27880.266666666666</v>
      </c>
      <c r="E20" s="36">
        <v>27560.633333333331</v>
      </c>
      <c r="F20" s="36">
        <v>27108.766666666666</v>
      </c>
      <c r="G20" s="36">
        <v>26789.133333333331</v>
      </c>
      <c r="H20" s="36">
        <v>28332.133333333331</v>
      </c>
      <c r="I20" s="36">
        <v>28651.76666666667</v>
      </c>
      <c r="J20" s="36">
        <v>29103.633333333331</v>
      </c>
      <c r="K20" s="31">
        <v>28199.9</v>
      </c>
      <c r="L20" s="31">
        <v>27428.400000000001</v>
      </c>
      <c r="M20" s="31">
        <v>7.4550000000000005E-2</v>
      </c>
      <c r="N20" s="1"/>
      <c r="O20" s="1"/>
    </row>
    <row r="21" spans="1:15" ht="12" customHeight="1">
      <c r="A21" s="33">
        <v>11</v>
      </c>
      <c r="B21" s="53" t="s">
        <v>782</v>
      </c>
      <c r="C21" s="31">
        <v>1391.45</v>
      </c>
      <c r="D21" s="36">
        <v>1397.6499999999999</v>
      </c>
      <c r="E21" s="36">
        <v>1380.7999999999997</v>
      </c>
      <c r="F21" s="36">
        <v>1370.1499999999999</v>
      </c>
      <c r="G21" s="36">
        <v>1353.2999999999997</v>
      </c>
      <c r="H21" s="36">
        <v>1408.2999999999997</v>
      </c>
      <c r="I21" s="36">
        <v>1425.1499999999996</v>
      </c>
      <c r="J21" s="36">
        <v>1435.7999999999997</v>
      </c>
      <c r="K21" s="31">
        <v>1414.5</v>
      </c>
      <c r="L21" s="31">
        <v>1387</v>
      </c>
      <c r="M21" s="31">
        <v>1.2396499999999999</v>
      </c>
      <c r="N21" s="1"/>
      <c r="O21" s="1"/>
    </row>
    <row r="22" spans="1:15" ht="12" customHeight="1">
      <c r="A22" s="33">
        <v>12</v>
      </c>
      <c r="B22" s="53" t="s">
        <v>825</v>
      </c>
      <c r="C22" s="31">
        <v>1050.1500000000001</v>
      </c>
      <c r="D22" s="36">
        <v>1045.0833333333333</v>
      </c>
      <c r="E22" s="36">
        <v>1030.1166666666666</v>
      </c>
      <c r="F22" s="36">
        <v>1010.0833333333333</v>
      </c>
      <c r="G22" s="36">
        <v>995.11666666666656</v>
      </c>
      <c r="H22" s="36">
        <v>1065.1166666666666</v>
      </c>
      <c r="I22" s="36">
        <v>1080.0833333333333</v>
      </c>
      <c r="J22" s="36">
        <v>1100.1166666666666</v>
      </c>
      <c r="K22" s="31">
        <v>1060.05</v>
      </c>
      <c r="L22" s="31">
        <v>1025.05</v>
      </c>
      <c r="M22" s="31">
        <v>11.440670000000001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2973.5</v>
      </c>
      <c r="D23" s="36">
        <v>2978.75</v>
      </c>
      <c r="E23" s="36">
        <v>2939.85</v>
      </c>
      <c r="F23" s="36">
        <v>2906.2</v>
      </c>
      <c r="G23" s="36">
        <v>2867.2999999999997</v>
      </c>
      <c r="H23" s="36">
        <v>3012.4</v>
      </c>
      <c r="I23" s="36">
        <v>3051.2999999999997</v>
      </c>
      <c r="J23" s="36">
        <v>3084.9500000000003</v>
      </c>
      <c r="K23" s="31">
        <v>3017.65</v>
      </c>
      <c r="L23" s="31">
        <v>2945.1</v>
      </c>
      <c r="M23" s="31">
        <v>11.05721</v>
      </c>
      <c r="N23" s="1"/>
      <c r="O23" s="1"/>
    </row>
    <row r="24" spans="1:15" ht="12.75" customHeight="1">
      <c r="A24" s="33">
        <v>14</v>
      </c>
      <c r="B24" s="53" t="s">
        <v>261</v>
      </c>
      <c r="C24" s="31">
        <v>1820.5</v>
      </c>
      <c r="D24" s="36">
        <v>1790.4833333333333</v>
      </c>
      <c r="E24" s="36">
        <v>1731.0166666666667</v>
      </c>
      <c r="F24" s="36">
        <v>1641.5333333333333</v>
      </c>
      <c r="G24" s="36">
        <v>1582.0666666666666</v>
      </c>
      <c r="H24" s="36">
        <v>1879.9666666666667</v>
      </c>
      <c r="I24" s="36">
        <v>1939.4333333333334</v>
      </c>
      <c r="J24" s="36">
        <v>2028.9166666666667</v>
      </c>
      <c r="K24" s="31">
        <v>1849.95</v>
      </c>
      <c r="L24" s="31">
        <v>1701</v>
      </c>
      <c r="M24" s="31">
        <v>30.02543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1487</v>
      </c>
      <c r="D25" s="36">
        <v>1484.4333333333332</v>
      </c>
      <c r="E25" s="36">
        <v>1469.4166666666663</v>
      </c>
      <c r="F25" s="36">
        <v>1451.833333333333</v>
      </c>
      <c r="G25" s="36">
        <v>1436.8166666666662</v>
      </c>
      <c r="H25" s="36">
        <v>1502.0166666666664</v>
      </c>
      <c r="I25" s="36">
        <v>1517.0333333333333</v>
      </c>
      <c r="J25" s="36">
        <v>1534.6166666666666</v>
      </c>
      <c r="K25" s="31">
        <v>1499.45</v>
      </c>
      <c r="L25" s="31">
        <v>1466.85</v>
      </c>
      <c r="M25" s="31">
        <v>22.118079999999999</v>
      </c>
      <c r="N25" s="1"/>
      <c r="O25" s="1"/>
    </row>
    <row r="26" spans="1:15" ht="12.75" customHeight="1">
      <c r="A26" s="33">
        <v>16</v>
      </c>
      <c r="B26" s="53" t="s">
        <v>789</v>
      </c>
      <c r="C26" s="31">
        <v>695.2</v>
      </c>
      <c r="D26" s="36">
        <v>696.93333333333339</v>
      </c>
      <c r="E26" s="36">
        <v>684.41666666666674</v>
      </c>
      <c r="F26" s="36">
        <v>673.63333333333333</v>
      </c>
      <c r="G26" s="36">
        <v>661.11666666666667</v>
      </c>
      <c r="H26" s="36">
        <v>707.71666666666681</v>
      </c>
      <c r="I26" s="36">
        <v>720.23333333333346</v>
      </c>
      <c r="J26" s="36">
        <v>731.01666666666688</v>
      </c>
      <c r="K26" s="31">
        <v>709.45</v>
      </c>
      <c r="L26" s="31">
        <v>686.15</v>
      </c>
      <c r="M26" s="31">
        <v>27.695620000000002</v>
      </c>
      <c r="N26" s="1"/>
      <c r="O26" s="1"/>
    </row>
    <row r="27" spans="1:15" ht="12.75" customHeight="1">
      <c r="A27" s="33">
        <v>17</v>
      </c>
      <c r="B27" s="53" t="s">
        <v>262</v>
      </c>
      <c r="C27" s="31">
        <v>881.95</v>
      </c>
      <c r="D27" s="36">
        <v>887.33333333333337</v>
      </c>
      <c r="E27" s="36">
        <v>872.66666666666674</v>
      </c>
      <c r="F27" s="36">
        <v>863.38333333333333</v>
      </c>
      <c r="G27" s="36">
        <v>848.7166666666667</v>
      </c>
      <c r="H27" s="36">
        <v>896.61666666666679</v>
      </c>
      <c r="I27" s="36">
        <v>911.28333333333353</v>
      </c>
      <c r="J27" s="36">
        <v>920.56666666666683</v>
      </c>
      <c r="K27" s="31">
        <v>902</v>
      </c>
      <c r="L27" s="31">
        <v>878.05</v>
      </c>
      <c r="M27" s="31">
        <v>9.2539099999999994</v>
      </c>
      <c r="N27" s="1"/>
      <c r="O27" s="1"/>
    </row>
    <row r="28" spans="1:15" ht="12.75" customHeight="1">
      <c r="A28" s="33">
        <v>18</v>
      </c>
      <c r="B28" s="53" t="s">
        <v>263</v>
      </c>
      <c r="C28" s="31">
        <v>323.35000000000002</v>
      </c>
      <c r="D28" s="36">
        <v>325.10000000000002</v>
      </c>
      <c r="E28" s="36">
        <v>320.40000000000003</v>
      </c>
      <c r="F28" s="36">
        <v>317.45</v>
      </c>
      <c r="G28" s="36">
        <v>312.75</v>
      </c>
      <c r="H28" s="36">
        <v>328.05000000000007</v>
      </c>
      <c r="I28" s="36">
        <v>332.75000000000011</v>
      </c>
      <c r="J28" s="36">
        <v>335.7000000000001</v>
      </c>
      <c r="K28" s="31">
        <v>329.8</v>
      </c>
      <c r="L28" s="31">
        <v>322.14999999999998</v>
      </c>
      <c r="M28" s="31">
        <v>10.82813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217.65</v>
      </c>
      <c r="D29" s="36">
        <v>216.14333333333332</v>
      </c>
      <c r="E29" s="36">
        <v>213.03666666666663</v>
      </c>
      <c r="F29" s="36">
        <v>208.42333333333332</v>
      </c>
      <c r="G29" s="36">
        <v>205.31666666666663</v>
      </c>
      <c r="H29" s="36">
        <v>220.75666666666663</v>
      </c>
      <c r="I29" s="36">
        <v>223.86333333333332</v>
      </c>
      <c r="J29" s="36">
        <v>228.47666666666663</v>
      </c>
      <c r="K29" s="31">
        <v>219.25</v>
      </c>
      <c r="L29" s="31">
        <v>211.53</v>
      </c>
      <c r="M29" s="31">
        <v>48.182540000000003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325.64999999999998</v>
      </c>
      <c r="D30" s="36">
        <v>324.13333333333333</v>
      </c>
      <c r="E30" s="36">
        <v>318.26666666666665</v>
      </c>
      <c r="F30" s="36">
        <v>310.88333333333333</v>
      </c>
      <c r="G30" s="36">
        <v>305.01666666666665</v>
      </c>
      <c r="H30" s="36">
        <v>331.51666666666665</v>
      </c>
      <c r="I30" s="36">
        <v>337.38333333333333</v>
      </c>
      <c r="J30" s="36">
        <v>344.76666666666665</v>
      </c>
      <c r="K30" s="31">
        <v>330</v>
      </c>
      <c r="L30" s="31">
        <v>316.75</v>
      </c>
      <c r="M30" s="31">
        <v>29.45993</v>
      </c>
      <c r="N30" s="1"/>
      <c r="O30" s="1"/>
    </row>
    <row r="31" spans="1:15" ht="12.75" customHeight="1">
      <c r="A31" s="33">
        <v>21</v>
      </c>
      <c r="B31" s="53" t="s">
        <v>891</v>
      </c>
      <c r="C31" s="31">
        <v>885.3</v>
      </c>
      <c r="D31" s="36">
        <v>883.95000000000016</v>
      </c>
      <c r="E31" s="36">
        <v>871.3000000000003</v>
      </c>
      <c r="F31" s="36">
        <v>857.30000000000018</v>
      </c>
      <c r="G31" s="36">
        <v>844.65000000000032</v>
      </c>
      <c r="H31" s="36">
        <v>897.95000000000027</v>
      </c>
      <c r="I31" s="36">
        <v>910.60000000000014</v>
      </c>
      <c r="J31" s="36">
        <v>924.60000000000025</v>
      </c>
      <c r="K31" s="31">
        <v>896.6</v>
      </c>
      <c r="L31" s="31">
        <v>869.95</v>
      </c>
      <c r="M31" s="31">
        <v>3.5339499999999999</v>
      </c>
      <c r="N31" s="1"/>
      <c r="O31" s="1"/>
    </row>
    <row r="32" spans="1:15" ht="12.75" customHeight="1">
      <c r="A32" s="33">
        <v>22</v>
      </c>
      <c r="B32" s="53" t="s">
        <v>312</v>
      </c>
      <c r="C32" s="31">
        <v>909.25</v>
      </c>
      <c r="D32" s="36">
        <v>913.2833333333333</v>
      </c>
      <c r="E32" s="36">
        <v>901.56666666666661</v>
      </c>
      <c r="F32" s="36">
        <v>893.88333333333333</v>
      </c>
      <c r="G32" s="36">
        <v>882.16666666666663</v>
      </c>
      <c r="H32" s="36">
        <v>920.96666666666658</v>
      </c>
      <c r="I32" s="36">
        <v>932.68333333333328</v>
      </c>
      <c r="J32" s="36">
        <v>940.36666666666656</v>
      </c>
      <c r="K32" s="31">
        <v>925</v>
      </c>
      <c r="L32" s="31">
        <v>905.6</v>
      </c>
      <c r="M32" s="31">
        <v>0.45657999999999999</v>
      </c>
      <c r="N32" s="1"/>
      <c r="O32" s="1"/>
    </row>
    <row r="33" spans="1:15" ht="12.75" customHeight="1">
      <c r="A33" s="33">
        <v>23</v>
      </c>
      <c r="B33" s="53" t="s">
        <v>313</v>
      </c>
      <c r="C33" s="31">
        <v>1433.85</v>
      </c>
      <c r="D33" s="36">
        <v>1415.6833333333334</v>
      </c>
      <c r="E33" s="36">
        <v>1386.4666666666667</v>
      </c>
      <c r="F33" s="36">
        <v>1339.0833333333333</v>
      </c>
      <c r="G33" s="36">
        <v>1309.8666666666666</v>
      </c>
      <c r="H33" s="36">
        <v>1463.0666666666668</v>
      </c>
      <c r="I33" s="36">
        <v>1492.2833333333335</v>
      </c>
      <c r="J33" s="36">
        <v>1539.666666666667</v>
      </c>
      <c r="K33" s="31">
        <v>1444.9</v>
      </c>
      <c r="L33" s="31">
        <v>1368.3</v>
      </c>
      <c r="M33" s="31">
        <v>8.6991099999999992</v>
      </c>
      <c r="N33" s="1"/>
      <c r="O33" s="1"/>
    </row>
    <row r="34" spans="1:15" ht="12.75" customHeight="1">
      <c r="A34" s="33">
        <v>24</v>
      </c>
      <c r="B34" s="53" t="s">
        <v>314</v>
      </c>
      <c r="C34" s="31">
        <v>2398.85</v>
      </c>
      <c r="D34" s="36">
        <v>2389.3666666666668</v>
      </c>
      <c r="E34" s="36">
        <v>2369.4833333333336</v>
      </c>
      <c r="F34" s="36">
        <v>2340.1166666666668</v>
      </c>
      <c r="G34" s="36">
        <v>2320.2333333333336</v>
      </c>
      <c r="H34" s="36">
        <v>2418.7333333333336</v>
      </c>
      <c r="I34" s="36">
        <v>2438.6166666666668</v>
      </c>
      <c r="J34" s="36">
        <v>2467.9833333333336</v>
      </c>
      <c r="K34" s="31">
        <v>2409.25</v>
      </c>
      <c r="L34" s="31">
        <v>2360</v>
      </c>
      <c r="M34" s="31">
        <v>0.71565999999999996</v>
      </c>
      <c r="N34" s="1"/>
      <c r="O34" s="1"/>
    </row>
    <row r="35" spans="1:15" ht="12.75" customHeight="1">
      <c r="A35" s="33">
        <v>25</v>
      </c>
      <c r="B35" s="53" t="s">
        <v>315</v>
      </c>
      <c r="C35" s="31">
        <v>1200.95</v>
      </c>
      <c r="D35" s="36">
        <v>1189.6833333333332</v>
      </c>
      <c r="E35" s="36">
        <v>1161.3666666666663</v>
      </c>
      <c r="F35" s="36">
        <v>1121.7833333333331</v>
      </c>
      <c r="G35" s="36">
        <v>1093.4666666666662</v>
      </c>
      <c r="H35" s="36">
        <v>1229.2666666666664</v>
      </c>
      <c r="I35" s="36">
        <v>1257.5833333333335</v>
      </c>
      <c r="J35" s="36">
        <v>1297.1666666666665</v>
      </c>
      <c r="K35" s="31">
        <v>1218</v>
      </c>
      <c r="L35" s="31">
        <v>1150.0999999999999</v>
      </c>
      <c r="M35" s="31">
        <v>6.3898700000000002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5182.3500000000004</v>
      </c>
      <c r="D36" s="36">
        <v>5175.95</v>
      </c>
      <c r="E36" s="36">
        <v>5145.45</v>
      </c>
      <c r="F36" s="36">
        <v>5108.55</v>
      </c>
      <c r="G36" s="36">
        <v>5078.05</v>
      </c>
      <c r="H36" s="36">
        <v>5212.8499999999995</v>
      </c>
      <c r="I36" s="36">
        <v>5243.3499999999995</v>
      </c>
      <c r="J36" s="36">
        <v>5280.2499999999991</v>
      </c>
      <c r="K36" s="31">
        <v>5206.45</v>
      </c>
      <c r="L36" s="31">
        <v>5139.05</v>
      </c>
      <c r="M36" s="31">
        <v>0.92425999999999997</v>
      </c>
      <c r="N36" s="1"/>
      <c r="O36" s="1"/>
    </row>
    <row r="37" spans="1:15" ht="12.75" customHeight="1">
      <c r="A37" s="33">
        <v>27</v>
      </c>
      <c r="B37" s="53" t="s">
        <v>316</v>
      </c>
      <c r="C37" s="31">
        <v>2013.3</v>
      </c>
      <c r="D37" s="36">
        <v>2011.1000000000001</v>
      </c>
      <c r="E37" s="36">
        <v>1997.2000000000003</v>
      </c>
      <c r="F37" s="36">
        <v>1981.1000000000001</v>
      </c>
      <c r="G37" s="36">
        <v>1967.2000000000003</v>
      </c>
      <c r="H37" s="36">
        <v>2027.2000000000003</v>
      </c>
      <c r="I37" s="36">
        <v>2041.1000000000004</v>
      </c>
      <c r="J37" s="36">
        <v>2057.2000000000003</v>
      </c>
      <c r="K37" s="31">
        <v>2025</v>
      </c>
      <c r="L37" s="31">
        <v>1995</v>
      </c>
      <c r="M37" s="31">
        <v>0.1792</v>
      </c>
      <c r="N37" s="1"/>
      <c r="O37" s="1"/>
    </row>
    <row r="38" spans="1:15" ht="12.75" customHeight="1">
      <c r="A38" s="33">
        <v>28</v>
      </c>
      <c r="B38" s="53" t="s">
        <v>737</v>
      </c>
      <c r="C38" s="31">
        <v>62.77</v>
      </c>
      <c r="D38" s="36">
        <v>62.800000000000004</v>
      </c>
      <c r="E38" s="36">
        <v>62.070000000000007</v>
      </c>
      <c r="F38" s="36">
        <v>61.370000000000005</v>
      </c>
      <c r="G38" s="36">
        <v>60.640000000000008</v>
      </c>
      <c r="H38" s="36">
        <v>63.500000000000007</v>
      </c>
      <c r="I38" s="36">
        <v>64.230000000000018</v>
      </c>
      <c r="J38" s="36">
        <v>64.930000000000007</v>
      </c>
      <c r="K38" s="31">
        <v>63.53</v>
      </c>
      <c r="L38" s="31">
        <v>62.1</v>
      </c>
      <c r="M38" s="31">
        <v>14.99963</v>
      </c>
      <c r="N38" s="1"/>
      <c r="O38" s="1"/>
    </row>
    <row r="39" spans="1:15" ht="12.75" customHeight="1">
      <c r="A39" s="33">
        <v>29</v>
      </c>
      <c r="B39" s="53" t="s">
        <v>826</v>
      </c>
      <c r="C39" s="31">
        <v>26.37</v>
      </c>
      <c r="D39" s="36">
        <v>26.673333333333332</v>
      </c>
      <c r="E39" s="36">
        <v>25.946666666666665</v>
      </c>
      <c r="F39" s="36">
        <v>25.523333333333333</v>
      </c>
      <c r="G39" s="36">
        <v>24.796666666666667</v>
      </c>
      <c r="H39" s="36">
        <v>27.096666666666664</v>
      </c>
      <c r="I39" s="36">
        <v>27.823333333333331</v>
      </c>
      <c r="J39" s="36">
        <v>28.246666666666663</v>
      </c>
      <c r="K39" s="31">
        <v>27.4</v>
      </c>
      <c r="L39" s="31">
        <v>26.25</v>
      </c>
      <c r="M39" s="31">
        <v>177.99511999999999</v>
      </c>
      <c r="N39" s="1"/>
      <c r="O39" s="1"/>
    </row>
    <row r="40" spans="1:15" ht="12.75" customHeight="1">
      <c r="A40" s="33">
        <v>30</v>
      </c>
      <c r="B40" s="53" t="s">
        <v>813</v>
      </c>
      <c r="C40" s="31">
        <v>1565.8</v>
      </c>
      <c r="D40" s="36">
        <v>1568.4833333333333</v>
      </c>
      <c r="E40" s="36">
        <v>1549.3166666666666</v>
      </c>
      <c r="F40" s="36">
        <v>1532.8333333333333</v>
      </c>
      <c r="G40" s="36">
        <v>1513.6666666666665</v>
      </c>
      <c r="H40" s="36">
        <v>1584.9666666666667</v>
      </c>
      <c r="I40" s="36">
        <v>1604.1333333333332</v>
      </c>
      <c r="J40" s="36">
        <v>1620.6166666666668</v>
      </c>
      <c r="K40" s="31">
        <v>1587.65</v>
      </c>
      <c r="L40" s="31">
        <v>1552</v>
      </c>
      <c r="M40" s="31">
        <v>4.0928100000000001</v>
      </c>
      <c r="N40" s="1"/>
      <c r="O40" s="1"/>
    </row>
    <row r="41" spans="1:15" ht="12.75" customHeight="1">
      <c r="A41" s="33">
        <v>31</v>
      </c>
      <c r="B41" s="53" t="s">
        <v>317</v>
      </c>
      <c r="C41" s="31">
        <v>4384.55</v>
      </c>
      <c r="D41" s="36">
        <v>4359.45</v>
      </c>
      <c r="E41" s="36">
        <v>4298.8999999999996</v>
      </c>
      <c r="F41" s="36">
        <v>4213.25</v>
      </c>
      <c r="G41" s="36">
        <v>4152.7</v>
      </c>
      <c r="H41" s="36">
        <v>4445.0999999999995</v>
      </c>
      <c r="I41" s="36">
        <v>4505.6500000000005</v>
      </c>
      <c r="J41" s="36">
        <v>4591.2999999999993</v>
      </c>
      <c r="K41" s="31">
        <v>4420</v>
      </c>
      <c r="L41" s="31">
        <v>4273.8</v>
      </c>
      <c r="M41" s="31">
        <v>1.22306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675.9</v>
      </c>
      <c r="D42" s="36">
        <v>677.80000000000007</v>
      </c>
      <c r="E42" s="36">
        <v>670.60000000000014</v>
      </c>
      <c r="F42" s="36">
        <v>665.30000000000007</v>
      </c>
      <c r="G42" s="36">
        <v>658.10000000000014</v>
      </c>
      <c r="H42" s="36">
        <v>683.10000000000014</v>
      </c>
      <c r="I42" s="36">
        <v>690.30000000000018</v>
      </c>
      <c r="J42" s="36">
        <v>695.60000000000014</v>
      </c>
      <c r="K42" s="31">
        <v>685</v>
      </c>
      <c r="L42" s="31">
        <v>672.5</v>
      </c>
      <c r="M42" s="31">
        <v>12.26783</v>
      </c>
      <c r="N42" s="1"/>
      <c r="O42" s="1"/>
    </row>
    <row r="43" spans="1:15" ht="12.75" customHeight="1">
      <c r="A43" s="33">
        <v>33</v>
      </c>
      <c r="B43" s="53" t="s">
        <v>855</v>
      </c>
      <c r="C43" s="31">
        <v>3708.1</v>
      </c>
      <c r="D43" s="36">
        <v>3726.2999999999997</v>
      </c>
      <c r="E43" s="36">
        <v>3681.7999999999993</v>
      </c>
      <c r="F43" s="36">
        <v>3655.4999999999995</v>
      </c>
      <c r="G43" s="36">
        <v>3610.9999999999991</v>
      </c>
      <c r="H43" s="36">
        <v>3752.5999999999995</v>
      </c>
      <c r="I43" s="36">
        <v>3797.1000000000004</v>
      </c>
      <c r="J43" s="36">
        <v>3823.3999999999996</v>
      </c>
      <c r="K43" s="31">
        <v>3770.8</v>
      </c>
      <c r="L43" s="31">
        <v>3700</v>
      </c>
      <c r="M43" s="31">
        <v>0.33101999999999998</v>
      </c>
      <c r="N43" s="1"/>
      <c r="O43" s="1"/>
    </row>
    <row r="44" spans="1:15" ht="12.75" customHeight="1">
      <c r="A44" s="33">
        <v>34</v>
      </c>
      <c r="B44" s="53" t="s">
        <v>318</v>
      </c>
      <c r="C44" s="31">
        <v>2129.25</v>
      </c>
      <c r="D44" s="36">
        <v>2143.7999999999997</v>
      </c>
      <c r="E44" s="36">
        <v>2110.4499999999994</v>
      </c>
      <c r="F44" s="36">
        <v>2091.6499999999996</v>
      </c>
      <c r="G44" s="36">
        <v>2058.2999999999993</v>
      </c>
      <c r="H44" s="36">
        <v>2162.5999999999995</v>
      </c>
      <c r="I44" s="36">
        <v>2195.9499999999998</v>
      </c>
      <c r="J44" s="36">
        <v>2214.7499999999995</v>
      </c>
      <c r="K44" s="31">
        <v>2177.15</v>
      </c>
      <c r="L44" s="31">
        <v>2125</v>
      </c>
      <c r="M44" s="31">
        <v>4.9455900000000002</v>
      </c>
      <c r="N44" s="1"/>
      <c r="O44" s="1"/>
    </row>
    <row r="45" spans="1:15" ht="12.75" customHeight="1">
      <c r="A45" s="33">
        <v>35</v>
      </c>
      <c r="B45" s="53" t="s">
        <v>319</v>
      </c>
      <c r="C45" s="31">
        <v>782.25</v>
      </c>
      <c r="D45" s="36">
        <v>785.5333333333333</v>
      </c>
      <c r="E45" s="36">
        <v>774.06666666666661</v>
      </c>
      <c r="F45" s="36">
        <v>765.88333333333333</v>
      </c>
      <c r="G45" s="36">
        <v>754.41666666666663</v>
      </c>
      <c r="H45" s="36">
        <v>793.71666666666658</v>
      </c>
      <c r="I45" s="36">
        <v>805.18333333333328</v>
      </c>
      <c r="J45" s="36">
        <v>813.36666666666656</v>
      </c>
      <c r="K45" s="31">
        <v>797</v>
      </c>
      <c r="L45" s="31">
        <v>777.35</v>
      </c>
      <c r="M45" s="31">
        <v>2.7348300000000001</v>
      </c>
      <c r="N45" s="1"/>
      <c r="O45" s="1"/>
    </row>
    <row r="46" spans="1:15" ht="12.75" customHeight="1">
      <c r="A46" s="33">
        <v>36</v>
      </c>
      <c r="B46" s="53" t="s">
        <v>791</v>
      </c>
      <c r="C46" s="31">
        <v>7978.75</v>
      </c>
      <c r="D46" s="36">
        <v>8017.0666666666666</v>
      </c>
      <c r="E46" s="36">
        <v>7913.1333333333332</v>
      </c>
      <c r="F46" s="36">
        <v>7847.5166666666664</v>
      </c>
      <c r="G46" s="36">
        <v>7743.583333333333</v>
      </c>
      <c r="H46" s="36">
        <v>8082.6833333333334</v>
      </c>
      <c r="I46" s="36">
        <v>8186.6166666666659</v>
      </c>
      <c r="J46" s="36">
        <v>8252.2333333333336</v>
      </c>
      <c r="K46" s="31">
        <v>8121</v>
      </c>
      <c r="L46" s="31">
        <v>7951.45</v>
      </c>
      <c r="M46" s="31">
        <v>0.68430999999999997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6385.8</v>
      </c>
      <c r="D47" s="36">
        <v>6397.3166666666666</v>
      </c>
      <c r="E47" s="36">
        <v>6360.4833333333336</v>
      </c>
      <c r="F47" s="36">
        <v>6335.166666666667</v>
      </c>
      <c r="G47" s="36">
        <v>6298.3333333333339</v>
      </c>
      <c r="H47" s="36">
        <v>6422.6333333333332</v>
      </c>
      <c r="I47" s="36">
        <v>6459.4666666666672</v>
      </c>
      <c r="J47" s="36">
        <v>6484.7833333333328</v>
      </c>
      <c r="K47" s="31">
        <v>6434.15</v>
      </c>
      <c r="L47" s="31">
        <v>6372</v>
      </c>
      <c r="M47" s="31">
        <v>4.1237300000000001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537</v>
      </c>
      <c r="D48" s="36">
        <v>536.58333333333337</v>
      </c>
      <c r="E48" s="36">
        <v>531.66666666666674</v>
      </c>
      <c r="F48" s="36">
        <v>526.33333333333337</v>
      </c>
      <c r="G48" s="36">
        <v>521.41666666666674</v>
      </c>
      <c r="H48" s="36">
        <v>541.91666666666674</v>
      </c>
      <c r="I48" s="36">
        <v>546.83333333333348</v>
      </c>
      <c r="J48" s="36">
        <v>552.16666666666674</v>
      </c>
      <c r="K48" s="31">
        <v>541.5</v>
      </c>
      <c r="L48" s="31">
        <v>531.25</v>
      </c>
      <c r="M48" s="31">
        <v>18.489360000000001</v>
      </c>
      <c r="N48" s="1"/>
      <c r="O48" s="1"/>
    </row>
    <row r="49" spans="1:15" ht="12.75" customHeight="1">
      <c r="A49" s="33">
        <v>39</v>
      </c>
      <c r="B49" s="53" t="s">
        <v>320</v>
      </c>
      <c r="C49" s="31">
        <v>321.10000000000002</v>
      </c>
      <c r="D49" s="36">
        <v>321.73333333333335</v>
      </c>
      <c r="E49" s="36">
        <v>318.7166666666667</v>
      </c>
      <c r="F49" s="36">
        <v>316.33333333333337</v>
      </c>
      <c r="G49" s="36">
        <v>313.31666666666672</v>
      </c>
      <c r="H49" s="36">
        <v>324.11666666666667</v>
      </c>
      <c r="I49" s="36">
        <v>327.13333333333333</v>
      </c>
      <c r="J49" s="36">
        <v>329.51666666666665</v>
      </c>
      <c r="K49" s="31">
        <v>324.75</v>
      </c>
      <c r="L49" s="31">
        <v>319.35000000000002</v>
      </c>
      <c r="M49" s="31">
        <v>2.42658</v>
      </c>
      <c r="N49" s="1"/>
      <c r="O49" s="1"/>
    </row>
    <row r="50" spans="1:15" ht="12.75" customHeight="1">
      <c r="A50" s="33">
        <v>40</v>
      </c>
      <c r="B50" s="53" t="s">
        <v>790</v>
      </c>
      <c r="C50" s="31">
        <v>724.6</v>
      </c>
      <c r="D50" s="36">
        <v>727.11666666666667</v>
      </c>
      <c r="E50" s="36">
        <v>716.23333333333335</v>
      </c>
      <c r="F50" s="36">
        <v>707.86666666666667</v>
      </c>
      <c r="G50" s="36">
        <v>696.98333333333335</v>
      </c>
      <c r="H50" s="36">
        <v>735.48333333333335</v>
      </c>
      <c r="I50" s="36">
        <v>746.36666666666679</v>
      </c>
      <c r="J50" s="36">
        <v>754.73333333333335</v>
      </c>
      <c r="K50" s="31">
        <v>738</v>
      </c>
      <c r="L50" s="31">
        <v>718.75</v>
      </c>
      <c r="M50" s="31">
        <v>4.1409799999999999</v>
      </c>
      <c r="N50" s="1"/>
      <c r="O50" s="1"/>
    </row>
    <row r="51" spans="1:15" ht="12.75" customHeight="1">
      <c r="A51" s="33">
        <v>41</v>
      </c>
      <c r="B51" s="53" t="s">
        <v>321</v>
      </c>
      <c r="C51" s="31">
        <v>675.55</v>
      </c>
      <c r="D51" s="36">
        <v>679.91666666666663</v>
      </c>
      <c r="E51" s="36">
        <v>667.83333333333326</v>
      </c>
      <c r="F51" s="36">
        <v>660.11666666666667</v>
      </c>
      <c r="G51" s="36">
        <v>648.0333333333333</v>
      </c>
      <c r="H51" s="36">
        <v>687.63333333333321</v>
      </c>
      <c r="I51" s="36">
        <v>699.71666666666647</v>
      </c>
      <c r="J51" s="36">
        <v>707.43333333333317</v>
      </c>
      <c r="K51" s="31">
        <v>692</v>
      </c>
      <c r="L51" s="31">
        <v>672.2</v>
      </c>
      <c r="M51" s="31">
        <v>1.03329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232.43</v>
      </c>
      <c r="D52" s="36">
        <v>230.25333333333333</v>
      </c>
      <c r="E52" s="36">
        <v>227.02666666666667</v>
      </c>
      <c r="F52" s="36">
        <v>221.62333333333333</v>
      </c>
      <c r="G52" s="36">
        <v>218.39666666666668</v>
      </c>
      <c r="H52" s="36">
        <v>235.65666666666667</v>
      </c>
      <c r="I52" s="36">
        <v>238.88333333333335</v>
      </c>
      <c r="J52" s="36">
        <v>244.28666666666666</v>
      </c>
      <c r="K52" s="31">
        <v>233.48</v>
      </c>
      <c r="L52" s="31">
        <v>224.85</v>
      </c>
      <c r="M52" s="31">
        <v>210.33161999999999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2901.4</v>
      </c>
      <c r="D53" s="36">
        <v>2898.4500000000003</v>
      </c>
      <c r="E53" s="36">
        <v>2888.2000000000007</v>
      </c>
      <c r="F53" s="36">
        <v>2875.0000000000005</v>
      </c>
      <c r="G53" s="36">
        <v>2864.7500000000009</v>
      </c>
      <c r="H53" s="36">
        <v>2911.6500000000005</v>
      </c>
      <c r="I53" s="36">
        <v>2921.8999999999996</v>
      </c>
      <c r="J53" s="36">
        <v>2935.1000000000004</v>
      </c>
      <c r="K53" s="31">
        <v>2908.7</v>
      </c>
      <c r="L53" s="31">
        <v>2885.25</v>
      </c>
      <c r="M53" s="31">
        <v>12.39922</v>
      </c>
      <c r="N53" s="1"/>
      <c r="O53" s="1"/>
    </row>
    <row r="54" spans="1:15" ht="12.75" customHeight="1">
      <c r="A54" s="33">
        <v>44</v>
      </c>
      <c r="B54" s="53" t="s">
        <v>322</v>
      </c>
      <c r="C54" s="31">
        <v>325.55</v>
      </c>
      <c r="D54" s="36">
        <v>324.65000000000003</v>
      </c>
      <c r="E54" s="36">
        <v>320.40000000000009</v>
      </c>
      <c r="F54" s="36">
        <v>315.25000000000006</v>
      </c>
      <c r="G54" s="36">
        <v>311.00000000000011</v>
      </c>
      <c r="H54" s="36">
        <v>329.80000000000007</v>
      </c>
      <c r="I54" s="36">
        <v>334.04999999999995</v>
      </c>
      <c r="J54" s="36">
        <v>339.20000000000005</v>
      </c>
      <c r="K54" s="31">
        <v>328.9</v>
      </c>
      <c r="L54" s="31">
        <v>319.5</v>
      </c>
      <c r="M54" s="31">
        <v>16.486280000000001</v>
      </c>
      <c r="N54" s="1"/>
      <c r="O54" s="1"/>
    </row>
    <row r="55" spans="1:15" ht="12.75" customHeight="1">
      <c r="A55" s="33">
        <v>45</v>
      </c>
      <c r="B55" s="53" t="s">
        <v>856</v>
      </c>
      <c r="C55" s="31">
        <v>6939.65</v>
      </c>
      <c r="D55" s="36">
        <v>6970.8833333333341</v>
      </c>
      <c r="E55" s="36">
        <v>6856.7666666666682</v>
      </c>
      <c r="F55" s="36">
        <v>6773.8833333333341</v>
      </c>
      <c r="G55" s="36">
        <v>6659.7666666666682</v>
      </c>
      <c r="H55" s="36">
        <v>7053.7666666666682</v>
      </c>
      <c r="I55" s="36">
        <v>7167.883333333335</v>
      </c>
      <c r="J55" s="36">
        <v>7250.7666666666682</v>
      </c>
      <c r="K55" s="31">
        <v>7085</v>
      </c>
      <c r="L55" s="31">
        <v>6888</v>
      </c>
      <c r="M55" s="31">
        <v>0.22659000000000001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2174.25</v>
      </c>
      <c r="D56" s="36">
        <v>2178.4166666666665</v>
      </c>
      <c r="E56" s="36">
        <v>2159.833333333333</v>
      </c>
      <c r="F56" s="36">
        <v>2145.4166666666665</v>
      </c>
      <c r="G56" s="36">
        <v>2126.833333333333</v>
      </c>
      <c r="H56" s="36">
        <v>2192.833333333333</v>
      </c>
      <c r="I56" s="36">
        <v>2211.4166666666661</v>
      </c>
      <c r="J56" s="36">
        <v>2225.833333333333</v>
      </c>
      <c r="K56" s="31">
        <v>2197</v>
      </c>
      <c r="L56" s="31">
        <v>2164</v>
      </c>
      <c r="M56" s="31">
        <v>2.81751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7300</v>
      </c>
      <c r="D57" s="36">
        <v>7260.7833333333328</v>
      </c>
      <c r="E57" s="36">
        <v>7181.5666666666657</v>
      </c>
      <c r="F57" s="36">
        <v>7063.1333333333332</v>
      </c>
      <c r="G57" s="36">
        <v>6983.9166666666661</v>
      </c>
      <c r="H57" s="36">
        <v>7379.2166666666653</v>
      </c>
      <c r="I57" s="36">
        <v>7458.4333333333325</v>
      </c>
      <c r="J57" s="36">
        <v>7576.866666666665</v>
      </c>
      <c r="K57" s="31">
        <v>7340</v>
      </c>
      <c r="L57" s="31">
        <v>7142.35</v>
      </c>
      <c r="M57" s="31">
        <v>0.43719000000000002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1362.8</v>
      </c>
      <c r="D58" s="36">
        <v>1356.4833333333333</v>
      </c>
      <c r="E58" s="36">
        <v>1346.5666666666666</v>
      </c>
      <c r="F58" s="36">
        <v>1330.3333333333333</v>
      </c>
      <c r="G58" s="36">
        <v>1320.4166666666665</v>
      </c>
      <c r="H58" s="36">
        <v>1372.7166666666667</v>
      </c>
      <c r="I58" s="36">
        <v>1382.6333333333332</v>
      </c>
      <c r="J58" s="36">
        <v>1398.8666666666668</v>
      </c>
      <c r="K58" s="31">
        <v>1366.4</v>
      </c>
      <c r="L58" s="31">
        <v>1340.25</v>
      </c>
      <c r="M58" s="31">
        <v>5.3004100000000003</v>
      </c>
      <c r="N58" s="1"/>
      <c r="O58" s="1"/>
    </row>
    <row r="59" spans="1:15" ht="12.75" customHeight="1">
      <c r="A59" s="33">
        <v>49</v>
      </c>
      <c r="B59" s="53" t="s">
        <v>323</v>
      </c>
      <c r="C59" s="31">
        <v>702.9</v>
      </c>
      <c r="D59" s="36">
        <v>717.31666666666661</v>
      </c>
      <c r="E59" s="36">
        <v>681.98333333333323</v>
      </c>
      <c r="F59" s="36">
        <v>661.06666666666661</v>
      </c>
      <c r="G59" s="36">
        <v>625.73333333333323</v>
      </c>
      <c r="H59" s="36">
        <v>738.23333333333323</v>
      </c>
      <c r="I59" s="36">
        <v>773.56666666666672</v>
      </c>
      <c r="J59" s="36">
        <v>794.48333333333323</v>
      </c>
      <c r="K59" s="31">
        <v>752.65</v>
      </c>
      <c r="L59" s="31">
        <v>696.4</v>
      </c>
      <c r="M59" s="31">
        <v>66.294229999999999</v>
      </c>
      <c r="N59" s="1"/>
      <c r="O59" s="1"/>
    </row>
    <row r="60" spans="1:15" ht="12.75" customHeight="1">
      <c r="A60" s="33">
        <v>50</v>
      </c>
      <c r="B60" s="53" t="s">
        <v>264</v>
      </c>
      <c r="C60" s="31">
        <v>5171.3500000000004</v>
      </c>
      <c r="D60" s="36">
        <v>5138.1166666666668</v>
      </c>
      <c r="E60" s="36">
        <v>5091.3333333333339</v>
      </c>
      <c r="F60" s="36">
        <v>5011.3166666666675</v>
      </c>
      <c r="G60" s="36">
        <v>4964.5333333333347</v>
      </c>
      <c r="H60" s="36">
        <v>5218.1333333333332</v>
      </c>
      <c r="I60" s="36">
        <v>5264.9166666666661</v>
      </c>
      <c r="J60" s="36">
        <v>5344.9333333333325</v>
      </c>
      <c r="K60" s="31">
        <v>5184.8999999999996</v>
      </c>
      <c r="L60" s="31">
        <v>5058.1000000000004</v>
      </c>
      <c r="M60" s="31">
        <v>3.9301200000000001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1175.9000000000001</v>
      </c>
      <c r="D61" s="36">
        <v>1177.1333333333334</v>
      </c>
      <c r="E61" s="36">
        <v>1154.2666666666669</v>
      </c>
      <c r="F61" s="36">
        <v>1132.6333333333334</v>
      </c>
      <c r="G61" s="36">
        <v>1109.7666666666669</v>
      </c>
      <c r="H61" s="36">
        <v>1198.7666666666669</v>
      </c>
      <c r="I61" s="36">
        <v>1221.6333333333332</v>
      </c>
      <c r="J61" s="36">
        <v>1243.2666666666669</v>
      </c>
      <c r="K61" s="31">
        <v>1200</v>
      </c>
      <c r="L61" s="31">
        <v>1155.5</v>
      </c>
      <c r="M61" s="31">
        <v>329.79871000000003</v>
      </c>
      <c r="N61" s="1"/>
      <c r="O61" s="1"/>
    </row>
    <row r="62" spans="1:15" ht="12.75" customHeight="1">
      <c r="A62" s="33">
        <v>52</v>
      </c>
      <c r="B62" s="53" t="s">
        <v>324</v>
      </c>
      <c r="C62" s="31">
        <v>4480.6499999999996</v>
      </c>
      <c r="D62" s="36">
        <v>4491.75</v>
      </c>
      <c r="E62" s="36">
        <v>4410.8500000000004</v>
      </c>
      <c r="F62" s="36">
        <v>4341.05</v>
      </c>
      <c r="G62" s="36">
        <v>4260.1500000000005</v>
      </c>
      <c r="H62" s="36">
        <v>4561.55</v>
      </c>
      <c r="I62" s="36">
        <v>4642.45</v>
      </c>
      <c r="J62" s="36">
        <v>4712.25</v>
      </c>
      <c r="K62" s="31">
        <v>4572.6499999999996</v>
      </c>
      <c r="L62" s="31">
        <v>4421.95</v>
      </c>
      <c r="M62" s="31">
        <v>3.4026900000000002</v>
      </c>
      <c r="N62" s="1"/>
      <c r="O62" s="1"/>
    </row>
    <row r="63" spans="1:15" ht="12.75" customHeight="1">
      <c r="A63" s="33">
        <v>53</v>
      </c>
      <c r="B63" s="53" t="s">
        <v>793</v>
      </c>
      <c r="C63" s="31">
        <v>335.35</v>
      </c>
      <c r="D63" s="36">
        <v>337.59999999999997</v>
      </c>
      <c r="E63" s="36">
        <v>332.19999999999993</v>
      </c>
      <c r="F63" s="36">
        <v>329.04999999999995</v>
      </c>
      <c r="G63" s="36">
        <v>323.64999999999992</v>
      </c>
      <c r="H63" s="36">
        <v>340.74999999999994</v>
      </c>
      <c r="I63" s="36">
        <v>346.14999999999992</v>
      </c>
      <c r="J63" s="36">
        <v>349.29999999999995</v>
      </c>
      <c r="K63" s="31">
        <v>343</v>
      </c>
      <c r="L63" s="31">
        <v>334.45</v>
      </c>
      <c r="M63" s="31">
        <v>17.728999999999999</v>
      </c>
      <c r="N63" s="1"/>
      <c r="O63" s="1"/>
    </row>
    <row r="64" spans="1:15" ht="12.75" customHeight="1">
      <c r="A64" s="33">
        <v>54</v>
      </c>
      <c r="B64" s="53" t="s">
        <v>325</v>
      </c>
      <c r="C64" s="31">
        <v>2468.3000000000002</v>
      </c>
      <c r="D64" s="36">
        <v>2439.9500000000003</v>
      </c>
      <c r="E64" s="36">
        <v>2389.4000000000005</v>
      </c>
      <c r="F64" s="36">
        <v>2310.5000000000005</v>
      </c>
      <c r="G64" s="36">
        <v>2259.9500000000007</v>
      </c>
      <c r="H64" s="36">
        <v>2518.8500000000004</v>
      </c>
      <c r="I64" s="36">
        <v>2569.4000000000005</v>
      </c>
      <c r="J64" s="36">
        <v>2648.3</v>
      </c>
      <c r="K64" s="31">
        <v>2490.5</v>
      </c>
      <c r="L64" s="31">
        <v>2361.0500000000002</v>
      </c>
      <c r="M64" s="31">
        <v>14.39123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9278.25</v>
      </c>
      <c r="D65" s="36">
        <v>9253.0666666666675</v>
      </c>
      <c r="E65" s="36">
        <v>9196.1833333333343</v>
      </c>
      <c r="F65" s="36">
        <v>9114.1166666666668</v>
      </c>
      <c r="G65" s="36">
        <v>9057.2333333333336</v>
      </c>
      <c r="H65" s="36">
        <v>9335.133333333335</v>
      </c>
      <c r="I65" s="36">
        <v>9392.0166666666701</v>
      </c>
      <c r="J65" s="36">
        <v>9474.0833333333358</v>
      </c>
      <c r="K65" s="31">
        <v>9309.9500000000007</v>
      </c>
      <c r="L65" s="31">
        <v>9171</v>
      </c>
      <c r="M65" s="31">
        <v>2.6232799999999998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6647.75</v>
      </c>
      <c r="D66" s="36">
        <v>6621.7333333333336</v>
      </c>
      <c r="E66" s="36">
        <v>6577.4666666666672</v>
      </c>
      <c r="F66" s="36">
        <v>6507.1833333333334</v>
      </c>
      <c r="G66" s="36">
        <v>6462.916666666667</v>
      </c>
      <c r="H66" s="36">
        <v>6692.0166666666673</v>
      </c>
      <c r="I66" s="36">
        <v>6736.2833333333338</v>
      </c>
      <c r="J66" s="36">
        <v>6806.5666666666675</v>
      </c>
      <c r="K66" s="31">
        <v>6666</v>
      </c>
      <c r="L66" s="31">
        <v>6551.45</v>
      </c>
      <c r="M66" s="31">
        <v>9.5096500000000006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1571.95</v>
      </c>
      <c r="D67" s="36">
        <v>1570.8666666666668</v>
      </c>
      <c r="E67" s="36">
        <v>1559.0833333333335</v>
      </c>
      <c r="F67" s="36">
        <v>1546.2166666666667</v>
      </c>
      <c r="G67" s="36">
        <v>1534.4333333333334</v>
      </c>
      <c r="H67" s="36">
        <v>1583.7333333333336</v>
      </c>
      <c r="I67" s="36">
        <v>1595.5166666666669</v>
      </c>
      <c r="J67" s="36">
        <v>1608.3833333333337</v>
      </c>
      <c r="K67" s="31">
        <v>1582.65</v>
      </c>
      <c r="L67" s="31">
        <v>1558</v>
      </c>
      <c r="M67" s="31">
        <v>16.945029999999999</v>
      </c>
      <c r="N67" s="1"/>
      <c r="O67" s="1"/>
    </row>
    <row r="68" spans="1:15" ht="12.75" customHeight="1">
      <c r="A68" s="33">
        <v>58</v>
      </c>
      <c r="B68" s="53" t="s">
        <v>265</v>
      </c>
      <c r="C68" s="31">
        <v>9409.85</v>
      </c>
      <c r="D68" s="36">
        <v>9435.8333333333339</v>
      </c>
      <c r="E68" s="36">
        <v>9303.0166666666682</v>
      </c>
      <c r="F68" s="36">
        <v>9196.1833333333343</v>
      </c>
      <c r="G68" s="36">
        <v>9063.3666666666686</v>
      </c>
      <c r="H68" s="36">
        <v>9542.6666666666679</v>
      </c>
      <c r="I68" s="36">
        <v>9675.4833333333336</v>
      </c>
      <c r="J68" s="36">
        <v>9782.3166666666675</v>
      </c>
      <c r="K68" s="31">
        <v>9568.65</v>
      </c>
      <c r="L68" s="31">
        <v>9329</v>
      </c>
      <c r="M68" s="31">
        <v>0.23383000000000001</v>
      </c>
      <c r="N68" s="1"/>
      <c r="O68" s="1"/>
    </row>
    <row r="69" spans="1:15" ht="12.75" customHeight="1">
      <c r="A69" s="33">
        <v>59</v>
      </c>
      <c r="B69" s="53" t="s">
        <v>326</v>
      </c>
      <c r="C69" s="31">
        <v>2272.9499999999998</v>
      </c>
      <c r="D69" s="36">
        <v>2278.7166666666667</v>
      </c>
      <c r="E69" s="36">
        <v>2250.1833333333334</v>
      </c>
      <c r="F69" s="36">
        <v>2227.4166666666665</v>
      </c>
      <c r="G69" s="36">
        <v>2198.8833333333332</v>
      </c>
      <c r="H69" s="36">
        <v>2301.4833333333336</v>
      </c>
      <c r="I69" s="36">
        <v>2330.0166666666673</v>
      </c>
      <c r="J69" s="36">
        <v>2352.7833333333338</v>
      </c>
      <c r="K69" s="31">
        <v>2307.25</v>
      </c>
      <c r="L69" s="31">
        <v>2255.9499999999998</v>
      </c>
      <c r="M69" s="31">
        <v>0.33555000000000001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3160.95</v>
      </c>
      <c r="D70" s="36">
        <v>3141.1999999999994</v>
      </c>
      <c r="E70" s="36">
        <v>3110.4499999999989</v>
      </c>
      <c r="F70" s="36">
        <v>3059.9499999999994</v>
      </c>
      <c r="G70" s="36">
        <v>3029.1999999999989</v>
      </c>
      <c r="H70" s="36">
        <v>3191.6999999999989</v>
      </c>
      <c r="I70" s="36">
        <v>3222.45</v>
      </c>
      <c r="J70" s="36">
        <v>3272.9499999999989</v>
      </c>
      <c r="K70" s="31">
        <v>3171.95</v>
      </c>
      <c r="L70" s="31">
        <v>3090.7</v>
      </c>
      <c r="M70" s="31">
        <v>2.0948099999999998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447.3</v>
      </c>
      <c r="D71" s="36">
        <v>451.13333333333338</v>
      </c>
      <c r="E71" s="36">
        <v>440.91666666666674</v>
      </c>
      <c r="F71" s="36">
        <v>434.53333333333336</v>
      </c>
      <c r="G71" s="36">
        <v>424.31666666666672</v>
      </c>
      <c r="H71" s="36">
        <v>457.51666666666677</v>
      </c>
      <c r="I71" s="36">
        <v>467.73333333333335</v>
      </c>
      <c r="J71" s="36">
        <v>474.11666666666679</v>
      </c>
      <c r="K71" s="31">
        <v>461.35</v>
      </c>
      <c r="L71" s="31">
        <v>444.75</v>
      </c>
      <c r="M71" s="31">
        <v>23.548649999999999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185.83</v>
      </c>
      <c r="D72" s="36">
        <v>186.76999999999998</v>
      </c>
      <c r="E72" s="36">
        <v>184.58999999999997</v>
      </c>
      <c r="F72" s="36">
        <v>183.35</v>
      </c>
      <c r="G72" s="36">
        <v>181.17</v>
      </c>
      <c r="H72" s="36">
        <v>188.00999999999996</v>
      </c>
      <c r="I72" s="36">
        <v>190.18999999999997</v>
      </c>
      <c r="J72" s="36">
        <v>191.42999999999995</v>
      </c>
      <c r="K72" s="31">
        <v>188.95</v>
      </c>
      <c r="L72" s="31">
        <v>185.53</v>
      </c>
      <c r="M72" s="31">
        <v>116.06916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245.35</v>
      </c>
      <c r="D73" s="36">
        <v>246.43333333333331</v>
      </c>
      <c r="E73" s="36">
        <v>243.76666666666662</v>
      </c>
      <c r="F73" s="36">
        <v>242.18333333333331</v>
      </c>
      <c r="G73" s="36">
        <v>239.51666666666662</v>
      </c>
      <c r="H73" s="36">
        <v>248.01666666666662</v>
      </c>
      <c r="I73" s="36">
        <v>250.68333333333331</v>
      </c>
      <c r="J73" s="36">
        <v>252.26666666666662</v>
      </c>
      <c r="K73" s="31">
        <v>249.1</v>
      </c>
      <c r="L73" s="31">
        <v>244.85</v>
      </c>
      <c r="M73" s="31">
        <v>166.80821</v>
      </c>
      <c r="N73" s="1"/>
      <c r="O73" s="1"/>
    </row>
    <row r="74" spans="1:15" ht="12.75" customHeight="1">
      <c r="A74" s="33">
        <v>64</v>
      </c>
      <c r="B74" s="53" t="s">
        <v>266</v>
      </c>
      <c r="C74" s="31">
        <v>118.78</v>
      </c>
      <c r="D74" s="36">
        <v>119.29</v>
      </c>
      <c r="E74" s="36">
        <v>117.99000000000001</v>
      </c>
      <c r="F74" s="36">
        <v>117.2</v>
      </c>
      <c r="G74" s="36">
        <v>115.9</v>
      </c>
      <c r="H74" s="36">
        <v>120.08000000000001</v>
      </c>
      <c r="I74" s="36">
        <v>121.38</v>
      </c>
      <c r="J74" s="36">
        <v>122.17000000000002</v>
      </c>
      <c r="K74" s="31">
        <v>120.59</v>
      </c>
      <c r="L74" s="31">
        <v>118.5</v>
      </c>
      <c r="M74" s="31">
        <v>52.039909999999999</v>
      </c>
      <c r="N74" s="1"/>
      <c r="O74" s="1"/>
    </row>
    <row r="75" spans="1:15" ht="12.75" customHeight="1">
      <c r="A75" s="33">
        <v>65</v>
      </c>
      <c r="B75" s="53" t="s">
        <v>327</v>
      </c>
      <c r="C75" s="31">
        <v>66.63</v>
      </c>
      <c r="D75" s="36">
        <v>66.756666666666661</v>
      </c>
      <c r="E75" s="36">
        <v>65.923333333333318</v>
      </c>
      <c r="F75" s="36">
        <v>65.216666666666654</v>
      </c>
      <c r="G75" s="36">
        <v>64.383333333333312</v>
      </c>
      <c r="H75" s="36">
        <v>67.463333333333324</v>
      </c>
      <c r="I75" s="36">
        <v>68.296666666666667</v>
      </c>
      <c r="J75" s="36">
        <v>69.00333333333333</v>
      </c>
      <c r="K75" s="31">
        <v>67.59</v>
      </c>
      <c r="L75" s="31">
        <v>66.05</v>
      </c>
      <c r="M75" s="31">
        <v>123.31832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1597.55</v>
      </c>
      <c r="D76" s="36">
        <v>1600.7833333333335</v>
      </c>
      <c r="E76" s="36">
        <v>1581.7666666666671</v>
      </c>
      <c r="F76" s="36">
        <v>1565.9833333333336</v>
      </c>
      <c r="G76" s="36">
        <v>1546.9666666666672</v>
      </c>
      <c r="H76" s="36">
        <v>1616.5666666666671</v>
      </c>
      <c r="I76" s="36">
        <v>1635.5833333333335</v>
      </c>
      <c r="J76" s="36">
        <v>1651.366666666667</v>
      </c>
      <c r="K76" s="31">
        <v>1619.8</v>
      </c>
      <c r="L76" s="31">
        <v>1585</v>
      </c>
      <c r="M76" s="31">
        <v>5.8443300000000002</v>
      </c>
      <c r="N76" s="1"/>
      <c r="O76" s="1"/>
    </row>
    <row r="77" spans="1:15" ht="12.75" customHeight="1">
      <c r="A77" s="33">
        <v>67</v>
      </c>
      <c r="B77" s="53" t="s">
        <v>328</v>
      </c>
      <c r="C77" s="31">
        <v>6625.55</v>
      </c>
      <c r="D77" s="36">
        <v>6630.7166666666672</v>
      </c>
      <c r="E77" s="36">
        <v>6595.3333333333339</v>
      </c>
      <c r="F77" s="36">
        <v>6565.1166666666668</v>
      </c>
      <c r="G77" s="36">
        <v>6529.7333333333336</v>
      </c>
      <c r="H77" s="36">
        <v>6660.9333333333343</v>
      </c>
      <c r="I77" s="36">
        <v>6696.3166666666675</v>
      </c>
      <c r="J77" s="36">
        <v>6726.5333333333347</v>
      </c>
      <c r="K77" s="31">
        <v>6666.1</v>
      </c>
      <c r="L77" s="31">
        <v>6600.5</v>
      </c>
      <c r="M77" s="31">
        <v>0.41264000000000001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530.29999999999995</v>
      </c>
      <c r="D78" s="36">
        <v>529.55000000000007</v>
      </c>
      <c r="E78" s="36">
        <v>525.40000000000009</v>
      </c>
      <c r="F78" s="36">
        <v>520.5</v>
      </c>
      <c r="G78" s="36">
        <v>516.35</v>
      </c>
      <c r="H78" s="36">
        <v>534.45000000000016</v>
      </c>
      <c r="I78" s="36">
        <v>538.6</v>
      </c>
      <c r="J78" s="36">
        <v>543.50000000000023</v>
      </c>
      <c r="K78" s="31">
        <v>533.70000000000005</v>
      </c>
      <c r="L78" s="31">
        <v>524.65</v>
      </c>
      <c r="M78" s="31">
        <v>7.36843</v>
      </c>
      <c r="N78" s="1"/>
      <c r="O78" s="1"/>
    </row>
    <row r="79" spans="1:15" ht="12.75" customHeight="1">
      <c r="A79" s="33">
        <v>69</v>
      </c>
      <c r="B79" s="53" t="s">
        <v>329</v>
      </c>
      <c r="C79" s="31">
        <v>1406.85</v>
      </c>
      <c r="D79" s="36">
        <v>1412.1333333333332</v>
      </c>
      <c r="E79" s="36">
        <v>1388.2666666666664</v>
      </c>
      <c r="F79" s="36">
        <v>1369.6833333333332</v>
      </c>
      <c r="G79" s="36">
        <v>1345.8166666666664</v>
      </c>
      <c r="H79" s="36">
        <v>1430.7166666666665</v>
      </c>
      <c r="I79" s="36">
        <v>1454.5833333333333</v>
      </c>
      <c r="J79" s="36">
        <v>1473.1666666666665</v>
      </c>
      <c r="K79" s="31">
        <v>1436</v>
      </c>
      <c r="L79" s="31">
        <v>1393.55</v>
      </c>
      <c r="M79" s="31">
        <v>13.87692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301.45</v>
      </c>
      <c r="D80" s="36">
        <v>299.41666666666663</v>
      </c>
      <c r="E80" s="36">
        <v>295.43333333333328</v>
      </c>
      <c r="F80" s="36">
        <v>289.41666666666663</v>
      </c>
      <c r="G80" s="36">
        <v>285.43333333333328</v>
      </c>
      <c r="H80" s="36">
        <v>305.43333333333328</v>
      </c>
      <c r="I80" s="36">
        <v>309.41666666666663</v>
      </c>
      <c r="J80" s="36">
        <v>315.43333333333328</v>
      </c>
      <c r="K80" s="31">
        <v>303.39999999999998</v>
      </c>
      <c r="L80" s="31">
        <v>293.39999999999998</v>
      </c>
      <c r="M80" s="31">
        <v>278.20555999999999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1592.4</v>
      </c>
      <c r="D81" s="36">
        <v>1584.95</v>
      </c>
      <c r="E81" s="36">
        <v>1566</v>
      </c>
      <c r="F81" s="36">
        <v>1539.6</v>
      </c>
      <c r="G81" s="36">
        <v>1520.6499999999999</v>
      </c>
      <c r="H81" s="36">
        <v>1611.3500000000001</v>
      </c>
      <c r="I81" s="36">
        <v>1630.3000000000004</v>
      </c>
      <c r="J81" s="36">
        <v>1656.7000000000003</v>
      </c>
      <c r="K81" s="31">
        <v>1603.9</v>
      </c>
      <c r="L81" s="31">
        <v>1558.55</v>
      </c>
      <c r="M81" s="31">
        <v>4.4726699999999999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311.55</v>
      </c>
      <c r="D82" s="36">
        <v>308.34999999999997</v>
      </c>
      <c r="E82" s="36">
        <v>304.19999999999993</v>
      </c>
      <c r="F82" s="36">
        <v>296.84999999999997</v>
      </c>
      <c r="G82" s="36">
        <v>292.69999999999993</v>
      </c>
      <c r="H82" s="36">
        <v>315.69999999999993</v>
      </c>
      <c r="I82" s="36">
        <v>319.84999999999991</v>
      </c>
      <c r="J82" s="36">
        <v>327.19999999999993</v>
      </c>
      <c r="K82" s="31">
        <v>312.5</v>
      </c>
      <c r="L82" s="31">
        <v>301</v>
      </c>
      <c r="M82" s="31">
        <v>133.06048000000001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326.14999999999998</v>
      </c>
      <c r="D83" s="36">
        <v>321.36666666666662</v>
      </c>
      <c r="E83" s="36">
        <v>315.58333333333326</v>
      </c>
      <c r="F83" s="36">
        <v>305.01666666666665</v>
      </c>
      <c r="G83" s="36">
        <v>299.23333333333329</v>
      </c>
      <c r="H83" s="36">
        <v>331.93333333333322</v>
      </c>
      <c r="I83" s="36">
        <v>337.71666666666664</v>
      </c>
      <c r="J83" s="36">
        <v>348.28333333333319</v>
      </c>
      <c r="K83" s="31">
        <v>327.14999999999998</v>
      </c>
      <c r="L83" s="31">
        <v>310.8</v>
      </c>
      <c r="M83" s="31">
        <v>305.54548999999997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1449.15</v>
      </c>
      <c r="D84" s="36">
        <v>1447.75</v>
      </c>
      <c r="E84" s="36">
        <v>1441.5</v>
      </c>
      <c r="F84" s="36">
        <v>1433.85</v>
      </c>
      <c r="G84" s="36">
        <v>1427.6</v>
      </c>
      <c r="H84" s="36">
        <v>1455.4</v>
      </c>
      <c r="I84" s="36">
        <v>1461.65</v>
      </c>
      <c r="J84" s="36">
        <v>1469.3000000000002</v>
      </c>
      <c r="K84" s="31">
        <v>1454</v>
      </c>
      <c r="L84" s="31">
        <v>1440.1</v>
      </c>
      <c r="M84" s="31">
        <v>42.777560000000001</v>
      </c>
      <c r="N84" s="1"/>
      <c r="O84" s="1"/>
    </row>
    <row r="85" spans="1:15" ht="12.75" customHeight="1">
      <c r="A85" s="33">
        <v>75</v>
      </c>
      <c r="B85" s="53" t="s">
        <v>792</v>
      </c>
      <c r="C85" s="31">
        <v>710.85</v>
      </c>
      <c r="D85" s="36">
        <v>715.61666666666667</v>
      </c>
      <c r="E85" s="36">
        <v>699.23333333333335</v>
      </c>
      <c r="F85" s="36">
        <v>687.61666666666667</v>
      </c>
      <c r="G85" s="36">
        <v>671.23333333333335</v>
      </c>
      <c r="H85" s="36">
        <v>727.23333333333335</v>
      </c>
      <c r="I85" s="36">
        <v>743.61666666666679</v>
      </c>
      <c r="J85" s="36">
        <v>755.23333333333335</v>
      </c>
      <c r="K85" s="31">
        <v>732</v>
      </c>
      <c r="L85" s="31">
        <v>704</v>
      </c>
      <c r="M85" s="31">
        <v>5.7491599999999998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361.85</v>
      </c>
      <c r="D86" s="36">
        <v>356.0333333333333</v>
      </c>
      <c r="E86" s="36">
        <v>348.16666666666663</v>
      </c>
      <c r="F86" s="36">
        <v>334.48333333333335</v>
      </c>
      <c r="G86" s="36">
        <v>326.61666666666667</v>
      </c>
      <c r="H86" s="36">
        <v>369.71666666666658</v>
      </c>
      <c r="I86" s="36">
        <v>377.58333333333326</v>
      </c>
      <c r="J86" s="36">
        <v>391.26666666666654</v>
      </c>
      <c r="K86" s="31">
        <v>363.9</v>
      </c>
      <c r="L86" s="31">
        <v>342.35</v>
      </c>
      <c r="M86" s="31">
        <v>64.205780000000004</v>
      </c>
      <c r="N86" s="1"/>
      <c r="O86" s="1"/>
    </row>
    <row r="87" spans="1:15" ht="12.75" customHeight="1">
      <c r="A87" s="33">
        <v>77</v>
      </c>
      <c r="B87" s="53" t="s">
        <v>330</v>
      </c>
      <c r="C87" s="31">
        <v>1498.6</v>
      </c>
      <c r="D87" s="36">
        <v>1509.5166666666667</v>
      </c>
      <c r="E87" s="36">
        <v>1479.0833333333333</v>
      </c>
      <c r="F87" s="36">
        <v>1459.5666666666666</v>
      </c>
      <c r="G87" s="36">
        <v>1429.1333333333332</v>
      </c>
      <c r="H87" s="36">
        <v>1529.0333333333333</v>
      </c>
      <c r="I87" s="36">
        <v>1559.4666666666667</v>
      </c>
      <c r="J87" s="36">
        <v>1578.9833333333333</v>
      </c>
      <c r="K87" s="31">
        <v>1539.95</v>
      </c>
      <c r="L87" s="31">
        <v>1490</v>
      </c>
      <c r="M87" s="31">
        <v>1.42717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706.45</v>
      </c>
      <c r="D88" s="36">
        <v>709.81666666666661</v>
      </c>
      <c r="E88" s="36">
        <v>700.68333333333317</v>
      </c>
      <c r="F88" s="36">
        <v>694.91666666666652</v>
      </c>
      <c r="G88" s="36">
        <v>685.78333333333308</v>
      </c>
      <c r="H88" s="36">
        <v>715.58333333333326</v>
      </c>
      <c r="I88" s="36">
        <v>724.7166666666667</v>
      </c>
      <c r="J88" s="36">
        <v>730.48333333333335</v>
      </c>
      <c r="K88" s="31">
        <v>718.95</v>
      </c>
      <c r="L88" s="31">
        <v>704.05</v>
      </c>
      <c r="M88" s="31">
        <v>17.4482</v>
      </c>
      <c r="N88" s="1"/>
      <c r="O88" s="1"/>
    </row>
    <row r="89" spans="1:15" ht="12.75" customHeight="1">
      <c r="A89" s="33">
        <v>79</v>
      </c>
      <c r="B89" s="53" t="s">
        <v>331</v>
      </c>
      <c r="C89" s="31">
        <v>7768.65</v>
      </c>
      <c r="D89" s="36">
        <v>7820.1833333333334</v>
      </c>
      <c r="E89" s="36">
        <v>7698.4666666666672</v>
      </c>
      <c r="F89" s="36">
        <v>7628.2833333333338</v>
      </c>
      <c r="G89" s="36">
        <v>7506.5666666666675</v>
      </c>
      <c r="H89" s="36">
        <v>7890.3666666666668</v>
      </c>
      <c r="I89" s="36">
        <v>8012.0833333333321</v>
      </c>
      <c r="J89" s="36">
        <v>8082.2666666666664</v>
      </c>
      <c r="K89" s="31">
        <v>7941.9</v>
      </c>
      <c r="L89" s="31">
        <v>7750</v>
      </c>
      <c r="M89" s="31">
        <v>1.7726999999999999</v>
      </c>
      <c r="N89" s="1"/>
      <c r="O89" s="1"/>
    </row>
    <row r="90" spans="1:15" ht="12.75" customHeight="1">
      <c r="A90" s="33">
        <v>80</v>
      </c>
      <c r="B90" s="53" t="s">
        <v>332</v>
      </c>
      <c r="C90" s="31">
        <v>1663.75</v>
      </c>
      <c r="D90" s="36">
        <v>1655.3833333333332</v>
      </c>
      <c r="E90" s="36">
        <v>1633.2666666666664</v>
      </c>
      <c r="F90" s="36">
        <v>1602.7833333333333</v>
      </c>
      <c r="G90" s="36">
        <v>1580.6666666666665</v>
      </c>
      <c r="H90" s="36">
        <v>1685.8666666666663</v>
      </c>
      <c r="I90" s="36">
        <v>1707.9833333333331</v>
      </c>
      <c r="J90" s="36">
        <v>1738.4666666666662</v>
      </c>
      <c r="K90" s="31">
        <v>1677.5</v>
      </c>
      <c r="L90" s="31">
        <v>1624.9</v>
      </c>
      <c r="M90" s="31">
        <v>1.1203799999999999</v>
      </c>
      <c r="N90" s="1"/>
      <c r="O90" s="1"/>
    </row>
    <row r="91" spans="1:15" ht="12.75" customHeight="1">
      <c r="A91" s="33">
        <v>81</v>
      </c>
      <c r="B91" s="53" t="s">
        <v>333</v>
      </c>
      <c r="C91" s="31">
        <v>2260.6999999999998</v>
      </c>
      <c r="D91" s="36">
        <v>2243.9</v>
      </c>
      <c r="E91" s="36">
        <v>2210.8000000000002</v>
      </c>
      <c r="F91" s="36">
        <v>2160.9</v>
      </c>
      <c r="G91" s="36">
        <v>2127.8000000000002</v>
      </c>
      <c r="H91" s="36">
        <v>2293.8000000000002</v>
      </c>
      <c r="I91" s="36">
        <v>2326.8999999999996</v>
      </c>
      <c r="J91" s="36">
        <v>2376.8000000000002</v>
      </c>
      <c r="K91" s="31">
        <v>2277</v>
      </c>
      <c r="L91" s="31">
        <v>2194</v>
      </c>
      <c r="M91" s="31">
        <v>0.73758000000000001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538.20000000000005</v>
      </c>
      <c r="D92" s="36">
        <v>548.7833333333333</v>
      </c>
      <c r="E92" s="36">
        <v>524.66666666666663</v>
      </c>
      <c r="F92" s="36">
        <v>511.13333333333333</v>
      </c>
      <c r="G92" s="36">
        <v>487.01666666666665</v>
      </c>
      <c r="H92" s="36">
        <v>562.31666666666661</v>
      </c>
      <c r="I92" s="36">
        <v>586.43333333333339</v>
      </c>
      <c r="J92" s="36">
        <v>599.96666666666658</v>
      </c>
      <c r="K92" s="31">
        <v>572.9</v>
      </c>
      <c r="L92" s="31">
        <v>535.25</v>
      </c>
      <c r="M92" s="31">
        <v>28.019960000000001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34751.050000000003</v>
      </c>
      <c r="D93" s="36">
        <v>34490.366666666669</v>
      </c>
      <c r="E93" s="36">
        <v>34060.733333333337</v>
      </c>
      <c r="F93" s="36">
        <v>33370.416666666672</v>
      </c>
      <c r="G93" s="36">
        <v>32940.78333333334</v>
      </c>
      <c r="H93" s="36">
        <v>35180.683333333334</v>
      </c>
      <c r="I93" s="36">
        <v>35610.316666666666</v>
      </c>
      <c r="J93" s="36">
        <v>36300.633333333331</v>
      </c>
      <c r="K93" s="31">
        <v>34920</v>
      </c>
      <c r="L93" s="31">
        <v>33800.050000000003</v>
      </c>
      <c r="M93" s="31">
        <v>0.20427999999999999</v>
      </c>
      <c r="N93" s="1"/>
      <c r="O93" s="1"/>
    </row>
    <row r="94" spans="1:15" ht="12.75" customHeight="1">
      <c r="A94" s="33">
        <v>84</v>
      </c>
      <c r="B94" s="53" t="s">
        <v>335</v>
      </c>
      <c r="C94" s="31">
        <v>1218.5</v>
      </c>
      <c r="D94" s="36">
        <v>1213.45</v>
      </c>
      <c r="E94" s="36">
        <v>1186.1000000000001</v>
      </c>
      <c r="F94" s="36">
        <v>1153.7</v>
      </c>
      <c r="G94" s="36">
        <v>1126.3500000000001</v>
      </c>
      <c r="H94" s="36">
        <v>1245.8500000000001</v>
      </c>
      <c r="I94" s="36">
        <v>1273.2</v>
      </c>
      <c r="J94" s="36">
        <v>1305.6000000000001</v>
      </c>
      <c r="K94" s="31">
        <v>1240.8</v>
      </c>
      <c r="L94" s="31">
        <v>1181.05</v>
      </c>
      <c r="M94" s="31">
        <v>7.0940599999999998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5829.6</v>
      </c>
      <c r="D95" s="36">
        <v>5832.0999999999995</v>
      </c>
      <c r="E95" s="36">
        <v>5799.1999999999989</v>
      </c>
      <c r="F95" s="36">
        <v>5768.7999999999993</v>
      </c>
      <c r="G95" s="36">
        <v>5735.8999999999987</v>
      </c>
      <c r="H95" s="36">
        <v>5862.4999999999991</v>
      </c>
      <c r="I95" s="36">
        <v>5895.3999999999987</v>
      </c>
      <c r="J95" s="36">
        <v>5925.7999999999993</v>
      </c>
      <c r="K95" s="31">
        <v>5865</v>
      </c>
      <c r="L95" s="31">
        <v>5801.7</v>
      </c>
      <c r="M95" s="31">
        <v>3.0363799999999999</v>
      </c>
      <c r="N95" s="1"/>
      <c r="O95" s="1"/>
    </row>
    <row r="96" spans="1:15" ht="12.75" customHeight="1">
      <c r="A96" s="33">
        <v>86</v>
      </c>
      <c r="B96" s="53" t="s">
        <v>336</v>
      </c>
      <c r="C96" s="31">
        <v>2432.35</v>
      </c>
      <c r="D96" s="36">
        <v>2425.7833333333333</v>
      </c>
      <c r="E96" s="36">
        <v>2406.5666666666666</v>
      </c>
      <c r="F96" s="36">
        <v>2380.7833333333333</v>
      </c>
      <c r="G96" s="36">
        <v>2361.5666666666666</v>
      </c>
      <c r="H96" s="36">
        <v>2451.5666666666666</v>
      </c>
      <c r="I96" s="36">
        <v>2470.7833333333328</v>
      </c>
      <c r="J96" s="36">
        <v>2496.5666666666666</v>
      </c>
      <c r="K96" s="31">
        <v>2445</v>
      </c>
      <c r="L96" s="31">
        <v>2400</v>
      </c>
      <c r="M96" s="31">
        <v>0.8831</v>
      </c>
      <c r="N96" s="1"/>
      <c r="O96" s="1"/>
    </row>
    <row r="97" spans="1:15" ht="12.75" customHeight="1">
      <c r="A97" s="33">
        <v>87</v>
      </c>
      <c r="B97" s="53" t="s">
        <v>337</v>
      </c>
      <c r="C97" s="31">
        <v>614.20000000000005</v>
      </c>
      <c r="D97" s="36">
        <v>612.5</v>
      </c>
      <c r="E97" s="36">
        <v>597.1</v>
      </c>
      <c r="F97" s="36">
        <v>580</v>
      </c>
      <c r="G97" s="36">
        <v>564.6</v>
      </c>
      <c r="H97" s="36">
        <v>629.6</v>
      </c>
      <c r="I97" s="36">
        <v>645.00000000000011</v>
      </c>
      <c r="J97" s="36">
        <v>662.1</v>
      </c>
      <c r="K97" s="31">
        <v>627.9</v>
      </c>
      <c r="L97" s="31">
        <v>595.4</v>
      </c>
      <c r="M97" s="31">
        <v>6.4919900000000004</v>
      </c>
      <c r="N97" s="1"/>
      <c r="O97" s="1"/>
    </row>
    <row r="98" spans="1:15" ht="12.75" customHeight="1">
      <c r="A98" s="33">
        <v>88</v>
      </c>
      <c r="B98" s="53" t="s">
        <v>338</v>
      </c>
      <c r="C98" s="31">
        <v>167.68</v>
      </c>
      <c r="D98" s="36">
        <v>168.99333333333334</v>
      </c>
      <c r="E98" s="36">
        <v>165.28666666666669</v>
      </c>
      <c r="F98" s="36">
        <v>162.89333333333335</v>
      </c>
      <c r="G98" s="36">
        <v>159.1866666666667</v>
      </c>
      <c r="H98" s="36">
        <v>171.38666666666668</v>
      </c>
      <c r="I98" s="36">
        <v>175.09333333333333</v>
      </c>
      <c r="J98" s="36">
        <v>177.48666666666668</v>
      </c>
      <c r="K98" s="31">
        <v>172.7</v>
      </c>
      <c r="L98" s="31">
        <v>166.6</v>
      </c>
      <c r="M98" s="31">
        <v>44.21855</v>
      </c>
      <c r="N98" s="1"/>
      <c r="O98" s="1"/>
    </row>
    <row r="99" spans="1:15" ht="12.75" customHeight="1">
      <c r="A99" s="33">
        <v>89</v>
      </c>
      <c r="B99" s="53" t="s">
        <v>339</v>
      </c>
      <c r="C99" s="31">
        <v>728.6</v>
      </c>
      <c r="D99" s="36">
        <v>723.19999999999993</v>
      </c>
      <c r="E99" s="36">
        <v>704.39999999999986</v>
      </c>
      <c r="F99" s="36">
        <v>680.19999999999993</v>
      </c>
      <c r="G99" s="36">
        <v>661.39999999999986</v>
      </c>
      <c r="H99" s="36">
        <v>747.39999999999986</v>
      </c>
      <c r="I99" s="36">
        <v>766.19999999999982</v>
      </c>
      <c r="J99" s="36">
        <v>790.39999999999986</v>
      </c>
      <c r="K99" s="31">
        <v>742</v>
      </c>
      <c r="L99" s="31">
        <v>699</v>
      </c>
      <c r="M99" s="31">
        <v>86.775490000000005</v>
      </c>
      <c r="N99" s="1"/>
      <c r="O99" s="1"/>
    </row>
    <row r="100" spans="1:15" ht="12.75" customHeight="1">
      <c r="A100" s="33">
        <v>90</v>
      </c>
      <c r="B100" s="53" t="s">
        <v>788</v>
      </c>
      <c r="C100" s="31">
        <v>583.79999999999995</v>
      </c>
      <c r="D100" s="36">
        <v>584.94999999999993</v>
      </c>
      <c r="E100" s="36">
        <v>579.89999999999986</v>
      </c>
      <c r="F100" s="36">
        <v>575.99999999999989</v>
      </c>
      <c r="G100" s="36">
        <v>570.94999999999982</v>
      </c>
      <c r="H100" s="36">
        <v>588.84999999999991</v>
      </c>
      <c r="I100" s="36">
        <v>593.89999999999986</v>
      </c>
      <c r="J100" s="36">
        <v>597.79999999999995</v>
      </c>
      <c r="K100" s="31">
        <v>590</v>
      </c>
      <c r="L100" s="31">
        <v>581.04999999999995</v>
      </c>
      <c r="M100" s="31">
        <v>0.66396999999999995</v>
      </c>
      <c r="N100" s="1"/>
      <c r="O100" s="1"/>
    </row>
    <row r="101" spans="1:15" ht="12.75" customHeight="1">
      <c r="A101" s="33">
        <v>91</v>
      </c>
      <c r="B101" s="53" t="s">
        <v>340</v>
      </c>
      <c r="C101" s="31">
        <v>4264.5</v>
      </c>
      <c r="D101" s="36">
        <v>4255.166666666667</v>
      </c>
      <c r="E101" s="36">
        <v>4225.3333333333339</v>
      </c>
      <c r="F101" s="36">
        <v>4186.166666666667</v>
      </c>
      <c r="G101" s="36">
        <v>4156.3333333333339</v>
      </c>
      <c r="H101" s="36">
        <v>4294.3333333333339</v>
      </c>
      <c r="I101" s="36">
        <v>4324.1666666666679</v>
      </c>
      <c r="J101" s="36">
        <v>4363.3333333333339</v>
      </c>
      <c r="K101" s="31">
        <v>4285</v>
      </c>
      <c r="L101" s="31">
        <v>4216</v>
      </c>
      <c r="M101" s="31">
        <v>0.56586000000000003</v>
      </c>
      <c r="N101" s="1"/>
      <c r="O101" s="1"/>
    </row>
    <row r="102" spans="1:15" ht="12.75" customHeight="1">
      <c r="A102" s="33">
        <v>92</v>
      </c>
      <c r="B102" s="53" t="s">
        <v>341</v>
      </c>
      <c r="C102" s="31">
        <v>356.3</v>
      </c>
      <c r="D102" s="36">
        <v>357.0333333333333</v>
      </c>
      <c r="E102" s="36">
        <v>354.06666666666661</v>
      </c>
      <c r="F102" s="36">
        <v>351.83333333333331</v>
      </c>
      <c r="G102" s="36">
        <v>348.86666666666662</v>
      </c>
      <c r="H102" s="36">
        <v>359.26666666666659</v>
      </c>
      <c r="I102" s="36">
        <v>362.23333333333329</v>
      </c>
      <c r="J102" s="36">
        <v>364.46666666666658</v>
      </c>
      <c r="K102" s="31">
        <v>360</v>
      </c>
      <c r="L102" s="31">
        <v>354.8</v>
      </c>
      <c r="M102" s="31">
        <v>1.5539499999999999</v>
      </c>
      <c r="N102" s="1"/>
      <c r="O102" s="1"/>
    </row>
    <row r="103" spans="1:15" ht="12.75" customHeight="1">
      <c r="A103" s="33">
        <v>93</v>
      </c>
      <c r="B103" s="53" t="s">
        <v>342</v>
      </c>
      <c r="C103" s="31">
        <v>308.95</v>
      </c>
      <c r="D103" s="36">
        <v>306.7</v>
      </c>
      <c r="E103" s="36">
        <v>302.39999999999998</v>
      </c>
      <c r="F103" s="36">
        <v>295.84999999999997</v>
      </c>
      <c r="G103" s="36">
        <v>291.54999999999995</v>
      </c>
      <c r="H103" s="36">
        <v>313.25</v>
      </c>
      <c r="I103" s="36">
        <v>317.55000000000007</v>
      </c>
      <c r="J103" s="36">
        <v>324.10000000000002</v>
      </c>
      <c r="K103" s="31">
        <v>311</v>
      </c>
      <c r="L103" s="31">
        <v>300.14999999999998</v>
      </c>
      <c r="M103" s="31">
        <v>23.772500000000001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827.8</v>
      </c>
      <c r="D104" s="36">
        <v>831.58333333333337</v>
      </c>
      <c r="E104" s="36">
        <v>818.2166666666667</v>
      </c>
      <c r="F104" s="36">
        <v>808.63333333333333</v>
      </c>
      <c r="G104" s="36">
        <v>795.26666666666665</v>
      </c>
      <c r="H104" s="36">
        <v>841.16666666666674</v>
      </c>
      <c r="I104" s="36">
        <v>854.5333333333333</v>
      </c>
      <c r="J104" s="36">
        <v>864.11666666666679</v>
      </c>
      <c r="K104" s="31">
        <v>844.95</v>
      </c>
      <c r="L104" s="31">
        <v>822</v>
      </c>
      <c r="M104" s="31">
        <v>10.792199999999999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111.89</v>
      </c>
      <c r="D105" s="36">
        <v>111.66333333333334</v>
      </c>
      <c r="E105" s="36">
        <v>109.47666666666669</v>
      </c>
      <c r="F105" s="36">
        <v>107.06333333333335</v>
      </c>
      <c r="G105" s="36">
        <v>104.87666666666669</v>
      </c>
      <c r="H105" s="36">
        <v>114.07666666666668</v>
      </c>
      <c r="I105" s="36">
        <v>116.26333333333332</v>
      </c>
      <c r="J105" s="36">
        <v>118.67666666666668</v>
      </c>
      <c r="K105" s="31">
        <v>113.85</v>
      </c>
      <c r="L105" s="31">
        <v>109.25</v>
      </c>
      <c r="M105" s="31">
        <v>769.48576000000003</v>
      </c>
      <c r="N105" s="1"/>
      <c r="O105" s="1"/>
    </row>
    <row r="106" spans="1:15" ht="12.75" customHeight="1">
      <c r="A106" s="33">
        <v>96</v>
      </c>
      <c r="B106" s="53" t="s">
        <v>811</v>
      </c>
      <c r="C106" s="31">
        <v>1505.5</v>
      </c>
      <c r="D106" s="36">
        <v>1508.5</v>
      </c>
      <c r="E106" s="36">
        <v>1497</v>
      </c>
      <c r="F106" s="36">
        <v>1488.5</v>
      </c>
      <c r="G106" s="36">
        <v>1477</v>
      </c>
      <c r="H106" s="36">
        <v>1517</v>
      </c>
      <c r="I106" s="36">
        <v>1528.5</v>
      </c>
      <c r="J106" s="36">
        <v>1537</v>
      </c>
      <c r="K106" s="31">
        <v>1520</v>
      </c>
      <c r="L106" s="31">
        <v>1500</v>
      </c>
      <c r="M106" s="31">
        <v>0.58636999999999995</v>
      </c>
      <c r="N106" s="1"/>
      <c r="O106" s="1"/>
    </row>
    <row r="107" spans="1:15" ht="12.75" customHeight="1">
      <c r="A107" s="33">
        <v>97</v>
      </c>
      <c r="B107" s="53" t="s">
        <v>343</v>
      </c>
      <c r="C107" s="31">
        <v>209.46</v>
      </c>
      <c r="D107" s="36">
        <v>210.48000000000002</v>
      </c>
      <c r="E107" s="36">
        <v>207.48000000000005</v>
      </c>
      <c r="F107" s="36">
        <v>205.50000000000003</v>
      </c>
      <c r="G107" s="36">
        <v>202.50000000000006</v>
      </c>
      <c r="H107" s="36">
        <v>212.46000000000004</v>
      </c>
      <c r="I107" s="36">
        <v>215.46000000000004</v>
      </c>
      <c r="J107" s="36">
        <v>217.44000000000003</v>
      </c>
      <c r="K107" s="31">
        <v>213.48</v>
      </c>
      <c r="L107" s="31">
        <v>208.5</v>
      </c>
      <c r="M107" s="31">
        <v>1.2825</v>
      </c>
      <c r="N107" s="1"/>
      <c r="O107" s="1"/>
    </row>
    <row r="108" spans="1:15" ht="12.75" customHeight="1">
      <c r="A108" s="33">
        <v>98</v>
      </c>
      <c r="B108" s="53" t="s">
        <v>344</v>
      </c>
      <c r="C108" s="31">
        <v>1724</v>
      </c>
      <c r="D108" s="36">
        <v>1715.3500000000001</v>
      </c>
      <c r="E108" s="36">
        <v>1696.7000000000003</v>
      </c>
      <c r="F108" s="36">
        <v>1669.4</v>
      </c>
      <c r="G108" s="36">
        <v>1650.7500000000002</v>
      </c>
      <c r="H108" s="36">
        <v>1742.6500000000003</v>
      </c>
      <c r="I108" s="36">
        <v>1761.3000000000004</v>
      </c>
      <c r="J108" s="36">
        <v>1788.6000000000004</v>
      </c>
      <c r="K108" s="31">
        <v>1734</v>
      </c>
      <c r="L108" s="31">
        <v>1688.05</v>
      </c>
      <c r="M108" s="31">
        <v>0.56540999999999997</v>
      </c>
      <c r="N108" s="1"/>
      <c r="O108" s="1"/>
    </row>
    <row r="109" spans="1:15" ht="12.75" customHeight="1">
      <c r="A109" s="33">
        <v>99</v>
      </c>
      <c r="B109" s="53" t="s">
        <v>345</v>
      </c>
      <c r="C109" s="31">
        <v>270.94</v>
      </c>
      <c r="D109" s="36">
        <v>270.94</v>
      </c>
      <c r="E109" s="36">
        <v>265.38</v>
      </c>
      <c r="F109" s="36">
        <v>259.82</v>
      </c>
      <c r="G109" s="36">
        <v>254.26</v>
      </c>
      <c r="H109" s="36">
        <v>276.5</v>
      </c>
      <c r="I109" s="36">
        <v>282.06000000000006</v>
      </c>
      <c r="J109" s="36">
        <v>287.62</v>
      </c>
      <c r="K109" s="31">
        <v>276.5</v>
      </c>
      <c r="L109" s="31">
        <v>265.38</v>
      </c>
      <c r="M109" s="31">
        <v>157.64572000000001</v>
      </c>
      <c r="N109" s="1"/>
      <c r="O109" s="1"/>
    </row>
    <row r="110" spans="1:15" ht="12.75" customHeight="1">
      <c r="A110" s="33">
        <v>100</v>
      </c>
      <c r="B110" s="53" t="s">
        <v>346</v>
      </c>
      <c r="C110" s="31">
        <v>2598.5</v>
      </c>
      <c r="D110" s="36">
        <v>2626.4833333333331</v>
      </c>
      <c r="E110" s="36">
        <v>2555.0166666666664</v>
      </c>
      <c r="F110" s="36">
        <v>2511.5333333333333</v>
      </c>
      <c r="G110" s="36">
        <v>2440.0666666666666</v>
      </c>
      <c r="H110" s="36">
        <v>2669.9666666666662</v>
      </c>
      <c r="I110" s="36">
        <v>2741.4333333333325</v>
      </c>
      <c r="J110" s="36">
        <v>2784.9166666666661</v>
      </c>
      <c r="K110" s="31">
        <v>2697.95</v>
      </c>
      <c r="L110" s="31">
        <v>2583</v>
      </c>
      <c r="M110" s="31">
        <v>2.2201599999999999</v>
      </c>
      <c r="N110" s="1"/>
      <c r="O110" s="1"/>
    </row>
    <row r="111" spans="1:15" ht="12.75" customHeight="1">
      <c r="A111" s="33">
        <v>101</v>
      </c>
      <c r="B111" s="53" t="s">
        <v>857</v>
      </c>
      <c r="C111" s="31">
        <v>967.4</v>
      </c>
      <c r="D111" s="36">
        <v>965.19999999999993</v>
      </c>
      <c r="E111" s="36">
        <v>954.34999999999991</v>
      </c>
      <c r="F111" s="36">
        <v>941.3</v>
      </c>
      <c r="G111" s="36">
        <v>930.44999999999993</v>
      </c>
      <c r="H111" s="36">
        <v>978.24999999999989</v>
      </c>
      <c r="I111" s="36">
        <v>989.1</v>
      </c>
      <c r="J111" s="36">
        <v>1002.1499999999999</v>
      </c>
      <c r="K111" s="31">
        <v>976.05</v>
      </c>
      <c r="L111" s="31">
        <v>952.15</v>
      </c>
      <c r="M111" s="31">
        <v>1.03542</v>
      </c>
      <c r="N111" s="1"/>
      <c r="O111" s="1"/>
    </row>
    <row r="112" spans="1:15" ht="12.75" customHeight="1">
      <c r="A112" s="33">
        <v>102</v>
      </c>
      <c r="B112" s="53" t="s">
        <v>347</v>
      </c>
      <c r="C112" s="31">
        <v>62.92</v>
      </c>
      <c r="D112" s="36">
        <v>62.96</v>
      </c>
      <c r="E112" s="36">
        <v>62.24</v>
      </c>
      <c r="F112" s="36">
        <v>61.56</v>
      </c>
      <c r="G112" s="36">
        <v>60.84</v>
      </c>
      <c r="H112" s="36">
        <v>63.64</v>
      </c>
      <c r="I112" s="36">
        <v>64.36</v>
      </c>
      <c r="J112" s="36">
        <v>65.039999999999992</v>
      </c>
      <c r="K112" s="31">
        <v>63.68</v>
      </c>
      <c r="L112" s="31">
        <v>62.28</v>
      </c>
      <c r="M112" s="31">
        <v>67.286370000000005</v>
      </c>
      <c r="N112" s="1"/>
      <c r="O112" s="1"/>
    </row>
    <row r="113" spans="1:15" ht="12.75" customHeight="1">
      <c r="A113" s="33">
        <v>103</v>
      </c>
      <c r="B113" s="53" t="s">
        <v>348</v>
      </c>
      <c r="C113" s="31">
        <v>2415.8000000000002</v>
      </c>
      <c r="D113" s="36">
        <v>2395.4500000000003</v>
      </c>
      <c r="E113" s="36">
        <v>2365.9000000000005</v>
      </c>
      <c r="F113" s="36">
        <v>2316.0000000000005</v>
      </c>
      <c r="G113" s="36">
        <v>2286.4500000000007</v>
      </c>
      <c r="H113" s="36">
        <v>2445.3500000000004</v>
      </c>
      <c r="I113" s="36">
        <v>2474.9000000000005</v>
      </c>
      <c r="J113" s="36">
        <v>2524.8000000000002</v>
      </c>
      <c r="K113" s="31">
        <v>2425</v>
      </c>
      <c r="L113" s="31">
        <v>2345.5500000000002</v>
      </c>
      <c r="M113" s="31">
        <v>10.77223</v>
      </c>
      <c r="N113" s="1"/>
      <c r="O113" s="1"/>
    </row>
    <row r="114" spans="1:15" ht="12.75" customHeight="1">
      <c r="A114" s="33">
        <v>104</v>
      </c>
      <c r="B114" s="53" t="s">
        <v>349</v>
      </c>
      <c r="C114" s="31">
        <v>695.5</v>
      </c>
      <c r="D114" s="36">
        <v>694.81666666666661</v>
      </c>
      <c r="E114" s="36">
        <v>686.73333333333323</v>
      </c>
      <c r="F114" s="36">
        <v>677.96666666666658</v>
      </c>
      <c r="G114" s="36">
        <v>669.88333333333321</v>
      </c>
      <c r="H114" s="36">
        <v>703.58333333333326</v>
      </c>
      <c r="I114" s="36">
        <v>711.66666666666674</v>
      </c>
      <c r="J114" s="36">
        <v>720.43333333333328</v>
      </c>
      <c r="K114" s="31">
        <v>702.9</v>
      </c>
      <c r="L114" s="31">
        <v>686.05</v>
      </c>
      <c r="M114" s="31">
        <v>0.58665</v>
      </c>
      <c r="N114" s="1"/>
      <c r="O114" s="1"/>
    </row>
    <row r="115" spans="1:15" ht="12.75" customHeight="1">
      <c r="A115" s="33">
        <v>105</v>
      </c>
      <c r="B115" s="53" t="s">
        <v>350</v>
      </c>
      <c r="C115" s="31">
        <v>2300.75</v>
      </c>
      <c r="D115" s="36">
        <v>2285.2333333333331</v>
      </c>
      <c r="E115" s="36">
        <v>2260.5166666666664</v>
      </c>
      <c r="F115" s="36">
        <v>2220.2833333333333</v>
      </c>
      <c r="G115" s="36">
        <v>2195.5666666666666</v>
      </c>
      <c r="H115" s="36">
        <v>2325.4666666666662</v>
      </c>
      <c r="I115" s="36">
        <v>2350.1833333333325</v>
      </c>
      <c r="J115" s="36">
        <v>2390.4166666666661</v>
      </c>
      <c r="K115" s="31">
        <v>2309.9499999999998</v>
      </c>
      <c r="L115" s="31">
        <v>2245</v>
      </c>
      <c r="M115" s="31">
        <v>2.14981</v>
      </c>
      <c r="N115" s="1"/>
      <c r="O115" s="1"/>
    </row>
    <row r="116" spans="1:15" ht="12.75" customHeight="1">
      <c r="A116" s="33">
        <v>106</v>
      </c>
      <c r="B116" s="53" t="s">
        <v>351</v>
      </c>
      <c r="C116" s="31">
        <v>8780.35</v>
      </c>
      <c r="D116" s="36">
        <v>8808.8833333333332</v>
      </c>
      <c r="E116" s="36">
        <v>8725.7666666666664</v>
      </c>
      <c r="F116" s="36">
        <v>8671.1833333333325</v>
      </c>
      <c r="G116" s="36">
        <v>8588.0666666666657</v>
      </c>
      <c r="H116" s="36">
        <v>8863.4666666666672</v>
      </c>
      <c r="I116" s="36">
        <v>8946.5833333333321</v>
      </c>
      <c r="J116" s="36">
        <v>9001.1666666666679</v>
      </c>
      <c r="K116" s="31">
        <v>8892</v>
      </c>
      <c r="L116" s="31">
        <v>8754.2999999999993</v>
      </c>
      <c r="M116" s="31">
        <v>5.3449999999999998E-2</v>
      </c>
      <c r="N116" s="1"/>
      <c r="O116" s="1"/>
    </row>
    <row r="117" spans="1:15" ht="12.75" customHeight="1">
      <c r="A117" s="33">
        <v>107</v>
      </c>
      <c r="B117" s="53" t="s">
        <v>352</v>
      </c>
      <c r="C117" s="31">
        <v>828.1</v>
      </c>
      <c r="D117" s="36">
        <v>832.43333333333339</v>
      </c>
      <c r="E117" s="36">
        <v>819.71666666666681</v>
      </c>
      <c r="F117" s="36">
        <v>811.33333333333337</v>
      </c>
      <c r="G117" s="36">
        <v>798.61666666666679</v>
      </c>
      <c r="H117" s="36">
        <v>840.81666666666683</v>
      </c>
      <c r="I117" s="36">
        <v>853.53333333333353</v>
      </c>
      <c r="J117" s="36">
        <v>861.91666666666686</v>
      </c>
      <c r="K117" s="31">
        <v>845.15</v>
      </c>
      <c r="L117" s="31">
        <v>824.05</v>
      </c>
      <c r="M117" s="31">
        <v>0.92198999999999998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487.5</v>
      </c>
      <c r="D118" s="36">
        <v>487.5</v>
      </c>
      <c r="E118" s="36">
        <v>482</v>
      </c>
      <c r="F118" s="36">
        <v>476.5</v>
      </c>
      <c r="G118" s="36">
        <v>471</v>
      </c>
      <c r="H118" s="36">
        <v>493</v>
      </c>
      <c r="I118" s="36">
        <v>498.5</v>
      </c>
      <c r="J118" s="36">
        <v>504</v>
      </c>
      <c r="K118" s="31">
        <v>493</v>
      </c>
      <c r="L118" s="31">
        <v>482</v>
      </c>
      <c r="M118" s="31">
        <v>20.470379999999999</v>
      </c>
      <c r="N118" s="1"/>
      <c r="O118" s="1"/>
    </row>
    <row r="119" spans="1:15" ht="12.75" customHeight="1">
      <c r="A119" s="33">
        <v>109</v>
      </c>
      <c r="B119" s="53" t="s">
        <v>353</v>
      </c>
      <c r="C119" s="31">
        <v>524.4</v>
      </c>
      <c r="D119" s="36">
        <v>524.88333333333333</v>
      </c>
      <c r="E119" s="36">
        <v>520.01666666666665</v>
      </c>
      <c r="F119" s="36">
        <v>515.63333333333333</v>
      </c>
      <c r="G119" s="36">
        <v>510.76666666666665</v>
      </c>
      <c r="H119" s="36">
        <v>529.26666666666665</v>
      </c>
      <c r="I119" s="36">
        <v>534.13333333333321</v>
      </c>
      <c r="J119" s="36">
        <v>538.51666666666665</v>
      </c>
      <c r="K119" s="31">
        <v>529.75</v>
      </c>
      <c r="L119" s="31">
        <v>520.5</v>
      </c>
      <c r="M119" s="31">
        <v>0.50607999999999997</v>
      </c>
      <c r="N119" s="1"/>
      <c r="O119" s="1"/>
    </row>
    <row r="120" spans="1:15" ht="12.75" customHeight="1">
      <c r="A120" s="33">
        <v>110</v>
      </c>
      <c r="B120" s="53" t="s">
        <v>858</v>
      </c>
      <c r="C120" s="31">
        <v>1016.05</v>
      </c>
      <c r="D120" s="36">
        <v>1023.0500000000001</v>
      </c>
      <c r="E120" s="36">
        <v>987.40000000000009</v>
      </c>
      <c r="F120" s="36">
        <v>958.75</v>
      </c>
      <c r="G120" s="36">
        <v>923.1</v>
      </c>
      <c r="H120" s="36">
        <v>1051.7000000000003</v>
      </c>
      <c r="I120" s="36">
        <v>1087.3499999999999</v>
      </c>
      <c r="J120" s="36">
        <v>1116.0000000000002</v>
      </c>
      <c r="K120" s="31">
        <v>1058.7</v>
      </c>
      <c r="L120" s="31">
        <v>994.4</v>
      </c>
      <c r="M120" s="31">
        <v>18.350460000000002</v>
      </c>
      <c r="N120" s="1"/>
      <c r="O120" s="1"/>
    </row>
    <row r="121" spans="1:15" ht="12.75" customHeight="1">
      <c r="A121" s="33">
        <v>111</v>
      </c>
      <c r="B121" s="53" t="s">
        <v>354</v>
      </c>
      <c r="C121" s="31">
        <v>1480.4</v>
      </c>
      <c r="D121" s="36">
        <v>1487.6333333333332</v>
      </c>
      <c r="E121" s="36">
        <v>1468.5166666666664</v>
      </c>
      <c r="F121" s="36">
        <v>1456.6333333333332</v>
      </c>
      <c r="G121" s="36">
        <v>1437.5166666666664</v>
      </c>
      <c r="H121" s="36">
        <v>1499.5166666666664</v>
      </c>
      <c r="I121" s="36">
        <v>1518.6333333333332</v>
      </c>
      <c r="J121" s="36">
        <v>1530.5166666666664</v>
      </c>
      <c r="K121" s="31">
        <v>1506.75</v>
      </c>
      <c r="L121" s="31">
        <v>1475.75</v>
      </c>
      <c r="M121" s="31">
        <v>0.59384000000000003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1363.65</v>
      </c>
      <c r="D122" s="36">
        <v>1363.3999999999999</v>
      </c>
      <c r="E122" s="36">
        <v>1341.7999999999997</v>
      </c>
      <c r="F122" s="36">
        <v>1319.9499999999998</v>
      </c>
      <c r="G122" s="36">
        <v>1298.3499999999997</v>
      </c>
      <c r="H122" s="36">
        <v>1385.2499999999998</v>
      </c>
      <c r="I122" s="36">
        <v>1406.8499999999997</v>
      </c>
      <c r="J122" s="36">
        <v>1428.6999999999998</v>
      </c>
      <c r="K122" s="31">
        <v>1385</v>
      </c>
      <c r="L122" s="31">
        <v>1341.55</v>
      </c>
      <c r="M122" s="31">
        <v>13.013669999999999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1500.05</v>
      </c>
      <c r="D123" s="36">
        <v>1499.5166666666667</v>
      </c>
      <c r="E123" s="36">
        <v>1490.3333333333333</v>
      </c>
      <c r="F123" s="36">
        <v>1480.6166666666666</v>
      </c>
      <c r="G123" s="36">
        <v>1471.4333333333332</v>
      </c>
      <c r="H123" s="36">
        <v>1509.2333333333333</v>
      </c>
      <c r="I123" s="36">
        <v>1518.4166666666667</v>
      </c>
      <c r="J123" s="36">
        <v>1528.1333333333334</v>
      </c>
      <c r="K123" s="31">
        <v>1508.7</v>
      </c>
      <c r="L123" s="31">
        <v>1489.8</v>
      </c>
      <c r="M123" s="31">
        <v>22.009319999999999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159.06</v>
      </c>
      <c r="D124" s="36">
        <v>159.02666666666667</v>
      </c>
      <c r="E124" s="36">
        <v>158.05333333333334</v>
      </c>
      <c r="F124" s="36">
        <v>157.04666666666668</v>
      </c>
      <c r="G124" s="36">
        <v>156.07333333333335</v>
      </c>
      <c r="H124" s="36">
        <v>160.03333333333333</v>
      </c>
      <c r="I124" s="36">
        <v>161.00666666666663</v>
      </c>
      <c r="J124" s="36">
        <v>162.01333333333332</v>
      </c>
      <c r="K124" s="31">
        <v>160</v>
      </c>
      <c r="L124" s="31">
        <v>158.02000000000001</v>
      </c>
      <c r="M124" s="31">
        <v>25.562999999999999</v>
      </c>
      <c r="N124" s="1"/>
      <c r="O124" s="1"/>
    </row>
    <row r="125" spans="1:15" ht="12.75" customHeight="1">
      <c r="A125" s="33">
        <v>115</v>
      </c>
      <c r="B125" s="53" t="s">
        <v>267</v>
      </c>
      <c r="C125" s="31">
        <v>1519.5</v>
      </c>
      <c r="D125" s="36">
        <v>1514.5</v>
      </c>
      <c r="E125" s="36">
        <v>1459.2</v>
      </c>
      <c r="F125" s="36">
        <v>1398.9</v>
      </c>
      <c r="G125" s="36">
        <v>1343.6000000000001</v>
      </c>
      <c r="H125" s="36">
        <v>1574.8</v>
      </c>
      <c r="I125" s="36">
        <v>1630.1000000000001</v>
      </c>
      <c r="J125" s="36">
        <v>1690.3999999999999</v>
      </c>
      <c r="K125" s="31">
        <v>1569.8</v>
      </c>
      <c r="L125" s="31">
        <v>1454.2</v>
      </c>
      <c r="M125" s="31">
        <v>6.3288500000000001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494</v>
      </c>
      <c r="D126" s="36">
        <v>493.84999999999997</v>
      </c>
      <c r="E126" s="36">
        <v>484.14999999999992</v>
      </c>
      <c r="F126" s="36">
        <v>474.29999999999995</v>
      </c>
      <c r="G126" s="36">
        <v>464.59999999999991</v>
      </c>
      <c r="H126" s="36">
        <v>503.69999999999993</v>
      </c>
      <c r="I126" s="36">
        <v>513.4</v>
      </c>
      <c r="J126" s="36">
        <v>523.25</v>
      </c>
      <c r="K126" s="31">
        <v>503.55</v>
      </c>
      <c r="L126" s="31">
        <v>484</v>
      </c>
      <c r="M126" s="31">
        <v>102.81157</v>
      </c>
      <c r="N126" s="1"/>
      <c r="O126" s="1"/>
    </row>
    <row r="127" spans="1:15" ht="12.75" customHeight="1">
      <c r="A127" s="33">
        <v>117</v>
      </c>
      <c r="B127" s="53" t="s">
        <v>355</v>
      </c>
      <c r="C127" s="31">
        <v>2461.75</v>
      </c>
      <c r="D127" s="36">
        <v>2481.1666666666665</v>
      </c>
      <c r="E127" s="36">
        <v>2430.583333333333</v>
      </c>
      <c r="F127" s="36">
        <v>2399.4166666666665</v>
      </c>
      <c r="G127" s="36">
        <v>2348.833333333333</v>
      </c>
      <c r="H127" s="36">
        <v>2512.333333333333</v>
      </c>
      <c r="I127" s="36">
        <v>2562.9166666666661</v>
      </c>
      <c r="J127" s="36">
        <v>2594.083333333333</v>
      </c>
      <c r="K127" s="31">
        <v>2531.75</v>
      </c>
      <c r="L127" s="31">
        <v>2450</v>
      </c>
      <c r="M127" s="31">
        <v>15.740690000000001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6321.7</v>
      </c>
      <c r="D128" s="36">
        <v>6314.0666666666666</v>
      </c>
      <c r="E128" s="36">
        <v>6203.1333333333332</v>
      </c>
      <c r="F128" s="36">
        <v>6084.5666666666666</v>
      </c>
      <c r="G128" s="36">
        <v>5973.6333333333332</v>
      </c>
      <c r="H128" s="36">
        <v>6432.6333333333332</v>
      </c>
      <c r="I128" s="36">
        <v>6543.5666666666657</v>
      </c>
      <c r="J128" s="36">
        <v>6662.1333333333332</v>
      </c>
      <c r="K128" s="31">
        <v>6425</v>
      </c>
      <c r="L128" s="31">
        <v>6195.5</v>
      </c>
      <c r="M128" s="31">
        <v>4.3723400000000003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3152.45</v>
      </c>
      <c r="D129" s="36">
        <v>3148</v>
      </c>
      <c r="E129" s="36">
        <v>3096</v>
      </c>
      <c r="F129" s="36">
        <v>3039.55</v>
      </c>
      <c r="G129" s="36">
        <v>2987.55</v>
      </c>
      <c r="H129" s="36">
        <v>3204.45</v>
      </c>
      <c r="I129" s="36">
        <v>3256.45</v>
      </c>
      <c r="J129" s="36">
        <v>3312.8999999999996</v>
      </c>
      <c r="K129" s="31">
        <v>3200</v>
      </c>
      <c r="L129" s="31">
        <v>3091.55</v>
      </c>
      <c r="M129" s="31">
        <v>2.23604</v>
      </c>
      <c r="N129" s="1"/>
      <c r="O129" s="1"/>
    </row>
    <row r="130" spans="1:15" ht="12.75" customHeight="1">
      <c r="A130" s="33">
        <v>120</v>
      </c>
      <c r="B130" s="53" t="s">
        <v>356</v>
      </c>
      <c r="C130" s="31">
        <v>4036.8</v>
      </c>
      <c r="D130" s="36">
        <v>4037.8833333333332</v>
      </c>
      <c r="E130" s="36">
        <v>4004.0666666666666</v>
      </c>
      <c r="F130" s="36">
        <v>3971.3333333333335</v>
      </c>
      <c r="G130" s="36">
        <v>3937.5166666666669</v>
      </c>
      <c r="H130" s="36">
        <v>4070.6166666666663</v>
      </c>
      <c r="I130" s="36">
        <v>4104.4333333333325</v>
      </c>
      <c r="J130" s="36">
        <v>4137.1666666666661</v>
      </c>
      <c r="K130" s="31">
        <v>4071.7</v>
      </c>
      <c r="L130" s="31">
        <v>4005.15</v>
      </c>
      <c r="M130" s="31">
        <v>1.26224</v>
      </c>
      <c r="N130" s="1"/>
      <c r="O130" s="1"/>
    </row>
    <row r="131" spans="1:15" ht="12.75" customHeight="1">
      <c r="A131" s="33">
        <v>121</v>
      </c>
      <c r="B131" s="53" t="s">
        <v>827</v>
      </c>
      <c r="C131" s="31">
        <v>1694.7</v>
      </c>
      <c r="D131" s="36">
        <v>1704.4333333333334</v>
      </c>
      <c r="E131" s="36">
        <v>1680.3166666666668</v>
      </c>
      <c r="F131" s="36">
        <v>1665.9333333333334</v>
      </c>
      <c r="G131" s="36">
        <v>1641.8166666666668</v>
      </c>
      <c r="H131" s="36">
        <v>1718.8166666666668</v>
      </c>
      <c r="I131" s="36">
        <v>1742.9333333333336</v>
      </c>
      <c r="J131" s="36">
        <v>1757.3166666666668</v>
      </c>
      <c r="K131" s="31">
        <v>1728.55</v>
      </c>
      <c r="L131" s="31">
        <v>1690.05</v>
      </c>
      <c r="M131" s="31">
        <v>0.50917000000000001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1014.9</v>
      </c>
      <c r="D132" s="36">
        <v>1017.4166666666666</v>
      </c>
      <c r="E132" s="36">
        <v>1005.8333333333333</v>
      </c>
      <c r="F132" s="36">
        <v>996.76666666666665</v>
      </c>
      <c r="G132" s="36">
        <v>985.18333333333328</v>
      </c>
      <c r="H132" s="36">
        <v>1026.4833333333331</v>
      </c>
      <c r="I132" s="36">
        <v>1038.0666666666666</v>
      </c>
      <c r="J132" s="36">
        <v>1047.1333333333332</v>
      </c>
      <c r="K132" s="31">
        <v>1029</v>
      </c>
      <c r="L132" s="31">
        <v>1008.35</v>
      </c>
      <c r="M132" s="31">
        <v>22.777850000000001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1626.65</v>
      </c>
      <c r="D133" s="36">
        <v>1623.0333333333335</v>
      </c>
      <c r="E133" s="36">
        <v>1599.666666666667</v>
      </c>
      <c r="F133" s="36">
        <v>1572.6833333333334</v>
      </c>
      <c r="G133" s="36">
        <v>1549.3166666666668</v>
      </c>
      <c r="H133" s="36">
        <v>1650.0166666666671</v>
      </c>
      <c r="I133" s="36">
        <v>1673.3833333333334</v>
      </c>
      <c r="J133" s="36">
        <v>1700.3666666666672</v>
      </c>
      <c r="K133" s="31">
        <v>1646.4</v>
      </c>
      <c r="L133" s="31">
        <v>1596.05</v>
      </c>
      <c r="M133" s="31">
        <v>7.6804399999999999</v>
      </c>
      <c r="N133" s="1"/>
      <c r="O133" s="1"/>
    </row>
    <row r="134" spans="1:15" ht="12.75" customHeight="1">
      <c r="A134" s="33">
        <v>124</v>
      </c>
      <c r="B134" s="53" t="s">
        <v>794</v>
      </c>
      <c r="C134" s="31">
        <v>5207.55</v>
      </c>
      <c r="D134" s="36">
        <v>5151.9833333333336</v>
      </c>
      <c r="E134" s="36">
        <v>5053.5166666666673</v>
      </c>
      <c r="F134" s="36">
        <v>4899.4833333333336</v>
      </c>
      <c r="G134" s="36">
        <v>4801.0166666666673</v>
      </c>
      <c r="H134" s="36">
        <v>5306.0166666666673</v>
      </c>
      <c r="I134" s="36">
        <v>5404.4833333333345</v>
      </c>
      <c r="J134" s="36">
        <v>5558.5166666666673</v>
      </c>
      <c r="K134" s="31">
        <v>5250.45</v>
      </c>
      <c r="L134" s="31">
        <v>4997.95</v>
      </c>
      <c r="M134" s="31">
        <v>1.0085299999999999</v>
      </c>
      <c r="N134" s="1"/>
      <c r="O134" s="1"/>
    </row>
    <row r="135" spans="1:15" ht="12.75" customHeight="1">
      <c r="A135" s="33">
        <v>125</v>
      </c>
      <c r="B135" s="53" t="s">
        <v>357</v>
      </c>
      <c r="C135" s="31">
        <v>1271.0999999999999</v>
      </c>
      <c r="D135" s="36">
        <v>1280.3666666666666</v>
      </c>
      <c r="E135" s="36">
        <v>1256.7333333333331</v>
      </c>
      <c r="F135" s="36">
        <v>1242.3666666666666</v>
      </c>
      <c r="G135" s="36">
        <v>1218.7333333333331</v>
      </c>
      <c r="H135" s="36">
        <v>1294.7333333333331</v>
      </c>
      <c r="I135" s="36">
        <v>1318.3666666666668</v>
      </c>
      <c r="J135" s="36">
        <v>1332.7333333333331</v>
      </c>
      <c r="K135" s="31">
        <v>1304</v>
      </c>
      <c r="L135" s="31">
        <v>1266</v>
      </c>
      <c r="M135" s="31">
        <v>5.5257500000000004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447.1</v>
      </c>
      <c r="D136" s="36">
        <v>444.18333333333334</v>
      </c>
      <c r="E136" s="36">
        <v>437.91666666666669</v>
      </c>
      <c r="F136" s="36">
        <v>428.73333333333335</v>
      </c>
      <c r="G136" s="36">
        <v>422.4666666666667</v>
      </c>
      <c r="H136" s="36">
        <v>453.36666666666667</v>
      </c>
      <c r="I136" s="36">
        <v>459.63333333333333</v>
      </c>
      <c r="J136" s="36">
        <v>468.81666666666666</v>
      </c>
      <c r="K136" s="31">
        <v>450.45</v>
      </c>
      <c r="L136" s="31">
        <v>435</v>
      </c>
      <c r="M136" s="31">
        <v>105.66397000000001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3610.7</v>
      </c>
      <c r="D137" s="36">
        <v>3570.5833333333335</v>
      </c>
      <c r="E137" s="36">
        <v>3492.166666666667</v>
      </c>
      <c r="F137" s="36">
        <v>3373.6333333333337</v>
      </c>
      <c r="G137" s="36">
        <v>3295.2166666666672</v>
      </c>
      <c r="H137" s="36">
        <v>3689.1166666666668</v>
      </c>
      <c r="I137" s="36">
        <v>3767.5333333333338</v>
      </c>
      <c r="J137" s="36">
        <v>3886.0666666666666</v>
      </c>
      <c r="K137" s="31">
        <v>3649</v>
      </c>
      <c r="L137" s="31">
        <v>3452.05</v>
      </c>
      <c r="M137" s="31">
        <v>11.117419999999999</v>
      </c>
      <c r="N137" s="1"/>
      <c r="O137" s="1"/>
    </row>
    <row r="138" spans="1:15" ht="12.75" customHeight="1">
      <c r="A138" s="33">
        <v>128</v>
      </c>
      <c r="B138" s="53" t="s">
        <v>358</v>
      </c>
      <c r="C138" s="31">
        <v>1894.2</v>
      </c>
      <c r="D138" s="36">
        <v>1886.7833333333335</v>
      </c>
      <c r="E138" s="36">
        <v>1868.666666666667</v>
      </c>
      <c r="F138" s="36">
        <v>1843.1333333333334</v>
      </c>
      <c r="G138" s="36">
        <v>1825.0166666666669</v>
      </c>
      <c r="H138" s="36">
        <v>1912.3166666666671</v>
      </c>
      <c r="I138" s="36">
        <v>1930.4333333333334</v>
      </c>
      <c r="J138" s="36">
        <v>1955.9666666666672</v>
      </c>
      <c r="K138" s="31">
        <v>1904.9</v>
      </c>
      <c r="L138" s="31">
        <v>1861.25</v>
      </c>
      <c r="M138" s="31">
        <v>2.5194200000000002</v>
      </c>
      <c r="N138" s="1"/>
      <c r="O138" s="1"/>
    </row>
    <row r="139" spans="1:15" ht="12.75" customHeight="1">
      <c r="A139" s="33">
        <v>129</v>
      </c>
      <c r="B139" s="53" t="s">
        <v>359</v>
      </c>
      <c r="C139" s="31">
        <v>1035.95</v>
      </c>
      <c r="D139" s="36">
        <v>1031.1166666666668</v>
      </c>
      <c r="E139" s="36">
        <v>1019.1333333333337</v>
      </c>
      <c r="F139" s="36">
        <v>1002.3166666666668</v>
      </c>
      <c r="G139" s="36">
        <v>990.33333333333371</v>
      </c>
      <c r="H139" s="36">
        <v>1047.9333333333336</v>
      </c>
      <c r="I139" s="36">
        <v>1059.9166666666667</v>
      </c>
      <c r="J139" s="36">
        <v>1076.7333333333336</v>
      </c>
      <c r="K139" s="31">
        <v>1043.0999999999999</v>
      </c>
      <c r="L139" s="31">
        <v>1014.3</v>
      </c>
      <c r="M139" s="31">
        <v>0.59582999999999997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811.7</v>
      </c>
      <c r="D140" s="36">
        <v>812.25</v>
      </c>
      <c r="E140" s="36">
        <v>802</v>
      </c>
      <c r="F140" s="36">
        <v>792.3</v>
      </c>
      <c r="G140" s="36">
        <v>782.05</v>
      </c>
      <c r="H140" s="36">
        <v>821.95</v>
      </c>
      <c r="I140" s="36">
        <v>832.2</v>
      </c>
      <c r="J140" s="36">
        <v>841.90000000000009</v>
      </c>
      <c r="K140" s="31">
        <v>822.5</v>
      </c>
      <c r="L140" s="31">
        <v>802.55</v>
      </c>
      <c r="M140" s="31">
        <v>36.940959999999997</v>
      </c>
      <c r="N140" s="1"/>
      <c r="O140" s="1"/>
    </row>
    <row r="141" spans="1:15" ht="12.75" customHeight="1">
      <c r="A141" s="33">
        <v>131</v>
      </c>
      <c r="B141" s="53" t="s">
        <v>859</v>
      </c>
      <c r="C141" s="31">
        <v>2425.5500000000002</v>
      </c>
      <c r="D141" s="36">
        <v>2455.5333333333333</v>
      </c>
      <c r="E141" s="36">
        <v>2381.1166666666668</v>
      </c>
      <c r="F141" s="36">
        <v>2336.6833333333334</v>
      </c>
      <c r="G141" s="36">
        <v>2262.2666666666669</v>
      </c>
      <c r="H141" s="36">
        <v>2499.9666666666667</v>
      </c>
      <c r="I141" s="36">
        <v>2574.3833333333337</v>
      </c>
      <c r="J141" s="36">
        <v>2618.8166666666666</v>
      </c>
      <c r="K141" s="31">
        <v>2529.9499999999998</v>
      </c>
      <c r="L141" s="31">
        <v>2411.1</v>
      </c>
      <c r="M141" s="31">
        <v>1.81681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631.20000000000005</v>
      </c>
      <c r="D142" s="36">
        <v>630.88333333333333</v>
      </c>
      <c r="E142" s="36">
        <v>625.31666666666661</v>
      </c>
      <c r="F142" s="36">
        <v>619.43333333333328</v>
      </c>
      <c r="G142" s="36">
        <v>613.86666666666656</v>
      </c>
      <c r="H142" s="36">
        <v>636.76666666666665</v>
      </c>
      <c r="I142" s="36">
        <v>642.33333333333348</v>
      </c>
      <c r="J142" s="36">
        <v>648.2166666666667</v>
      </c>
      <c r="K142" s="31">
        <v>636.45000000000005</v>
      </c>
      <c r="L142" s="31">
        <v>625</v>
      </c>
      <c r="M142" s="31">
        <v>18.31371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1771.55</v>
      </c>
      <c r="D143" s="36">
        <v>1768.3333333333333</v>
      </c>
      <c r="E143" s="36">
        <v>1756.6666666666665</v>
      </c>
      <c r="F143" s="36">
        <v>1741.7833333333333</v>
      </c>
      <c r="G143" s="36">
        <v>1730.1166666666666</v>
      </c>
      <c r="H143" s="36">
        <v>1783.2166666666665</v>
      </c>
      <c r="I143" s="36">
        <v>1794.883333333333</v>
      </c>
      <c r="J143" s="36">
        <v>1809.7666666666664</v>
      </c>
      <c r="K143" s="31">
        <v>1780</v>
      </c>
      <c r="L143" s="31">
        <v>1753.45</v>
      </c>
      <c r="M143" s="31">
        <v>5.2211800000000004</v>
      </c>
      <c r="N143" s="1"/>
      <c r="O143" s="1"/>
    </row>
    <row r="144" spans="1:15" ht="12.75" customHeight="1">
      <c r="A144" s="33">
        <v>134</v>
      </c>
      <c r="B144" s="53" t="s">
        <v>795</v>
      </c>
      <c r="C144" s="31">
        <v>3393.95</v>
      </c>
      <c r="D144" s="36">
        <v>3290.6166666666668</v>
      </c>
      <c r="E144" s="36">
        <v>3146.2333333333336</v>
      </c>
      <c r="F144" s="36">
        <v>2898.5166666666669</v>
      </c>
      <c r="G144" s="36">
        <v>2754.1333333333337</v>
      </c>
      <c r="H144" s="36">
        <v>3538.3333333333335</v>
      </c>
      <c r="I144" s="36">
        <v>3682.7166666666667</v>
      </c>
      <c r="J144" s="36">
        <v>3930.4333333333334</v>
      </c>
      <c r="K144" s="31">
        <v>3435</v>
      </c>
      <c r="L144" s="31">
        <v>3042.9</v>
      </c>
      <c r="M144" s="31">
        <v>31.01407</v>
      </c>
      <c r="N144" s="1"/>
      <c r="O144" s="1"/>
    </row>
    <row r="145" spans="1:15" ht="12.75" customHeight="1">
      <c r="A145" s="33">
        <v>135</v>
      </c>
      <c r="B145" s="53" t="s">
        <v>360</v>
      </c>
      <c r="C145" s="31">
        <v>847.85</v>
      </c>
      <c r="D145" s="36">
        <v>841.63333333333321</v>
      </c>
      <c r="E145" s="36">
        <v>832.26666666666642</v>
      </c>
      <c r="F145" s="36">
        <v>816.68333333333317</v>
      </c>
      <c r="G145" s="36">
        <v>807.31666666666638</v>
      </c>
      <c r="H145" s="36">
        <v>857.21666666666647</v>
      </c>
      <c r="I145" s="36">
        <v>866.58333333333326</v>
      </c>
      <c r="J145" s="36">
        <v>882.16666666666652</v>
      </c>
      <c r="K145" s="31">
        <v>851</v>
      </c>
      <c r="L145" s="31">
        <v>826.05</v>
      </c>
      <c r="M145" s="31">
        <v>14.00878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2953.15</v>
      </c>
      <c r="D146" s="36">
        <v>2928.7333333333336</v>
      </c>
      <c r="E146" s="36">
        <v>2895.4666666666672</v>
      </c>
      <c r="F146" s="36">
        <v>2837.7833333333338</v>
      </c>
      <c r="G146" s="36">
        <v>2804.5166666666673</v>
      </c>
      <c r="H146" s="36">
        <v>2986.416666666667</v>
      </c>
      <c r="I146" s="36">
        <v>3019.6833333333334</v>
      </c>
      <c r="J146" s="36">
        <v>3077.3666666666668</v>
      </c>
      <c r="K146" s="31">
        <v>2962</v>
      </c>
      <c r="L146" s="31">
        <v>2871.05</v>
      </c>
      <c r="M146" s="31">
        <v>5.2581499999999997</v>
      </c>
      <c r="N146" s="1"/>
      <c r="O146" s="1"/>
    </row>
    <row r="147" spans="1:15" ht="12.75" customHeight="1">
      <c r="A147" s="33">
        <v>137</v>
      </c>
      <c r="B147" s="53" t="s">
        <v>268</v>
      </c>
      <c r="C147" s="31">
        <v>379.75</v>
      </c>
      <c r="D147" s="36">
        <v>382.34999999999997</v>
      </c>
      <c r="E147" s="36">
        <v>374.64999999999992</v>
      </c>
      <c r="F147" s="36">
        <v>369.54999999999995</v>
      </c>
      <c r="G147" s="36">
        <v>361.84999999999991</v>
      </c>
      <c r="H147" s="36">
        <v>387.44999999999993</v>
      </c>
      <c r="I147" s="36">
        <v>395.15</v>
      </c>
      <c r="J147" s="36">
        <v>400.24999999999994</v>
      </c>
      <c r="K147" s="31">
        <v>390.05</v>
      </c>
      <c r="L147" s="31">
        <v>377.25</v>
      </c>
      <c r="M147" s="31">
        <v>25.046569999999999</v>
      </c>
      <c r="N147" s="1"/>
      <c r="O147" s="1"/>
    </row>
    <row r="148" spans="1:15" ht="12.75" customHeight="1">
      <c r="A148" s="33">
        <v>138</v>
      </c>
      <c r="B148" s="53" t="s">
        <v>361</v>
      </c>
      <c r="C148" s="31">
        <v>179.34</v>
      </c>
      <c r="D148" s="36">
        <v>179.27666666666667</v>
      </c>
      <c r="E148" s="36">
        <v>176.56333333333333</v>
      </c>
      <c r="F148" s="36">
        <v>173.78666666666666</v>
      </c>
      <c r="G148" s="36">
        <v>171.07333333333332</v>
      </c>
      <c r="H148" s="36">
        <v>182.05333333333334</v>
      </c>
      <c r="I148" s="36">
        <v>184.76666666666665</v>
      </c>
      <c r="J148" s="36">
        <v>187.54333333333335</v>
      </c>
      <c r="K148" s="31">
        <v>181.99</v>
      </c>
      <c r="L148" s="31">
        <v>176.5</v>
      </c>
      <c r="M148" s="31">
        <v>27.0002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4547</v>
      </c>
      <c r="D149" s="36">
        <v>4535</v>
      </c>
      <c r="E149" s="36">
        <v>4487.3</v>
      </c>
      <c r="F149" s="36">
        <v>4427.6000000000004</v>
      </c>
      <c r="G149" s="36">
        <v>4379.9000000000005</v>
      </c>
      <c r="H149" s="36">
        <v>4594.7</v>
      </c>
      <c r="I149" s="36">
        <v>4642.4000000000005</v>
      </c>
      <c r="J149" s="36">
        <v>4702.0999999999995</v>
      </c>
      <c r="K149" s="31">
        <v>4582.7</v>
      </c>
      <c r="L149" s="31">
        <v>4475.3</v>
      </c>
      <c r="M149" s="31">
        <v>2.3274900000000001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10910.15</v>
      </c>
      <c r="D150" s="36">
        <v>10875.533333333335</v>
      </c>
      <c r="E150" s="36">
        <v>10776.066666666669</v>
      </c>
      <c r="F150" s="36">
        <v>10641.983333333335</v>
      </c>
      <c r="G150" s="36">
        <v>10542.51666666667</v>
      </c>
      <c r="H150" s="36">
        <v>11009.616666666669</v>
      </c>
      <c r="I150" s="36">
        <v>11109.083333333332</v>
      </c>
      <c r="J150" s="36">
        <v>11243.166666666668</v>
      </c>
      <c r="K150" s="31">
        <v>10975</v>
      </c>
      <c r="L150" s="31">
        <v>10741.45</v>
      </c>
      <c r="M150" s="31">
        <v>2.4121899999999998</v>
      </c>
      <c r="N150" s="1"/>
      <c r="O150" s="1"/>
    </row>
    <row r="151" spans="1:15" ht="12.75" customHeight="1">
      <c r="A151" s="33">
        <v>141</v>
      </c>
      <c r="B151" s="53" t="s">
        <v>160</v>
      </c>
      <c r="C151" s="31">
        <v>3018.75</v>
      </c>
      <c r="D151" s="36">
        <v>3010.1833333333329</v>
      </c>
      <c r="E151" s="36">
        <v>2972.7166666666658</v>
      </c>
      <c r="F151" s="36">
        <v>2926.6833333333329</v>
      </c>
      <c r="G151" s="36">
        <v>2889.2166666666658</v>
      </c>
      <c r="H151" s="36">
        <v>3056.2166666666658</v>
      </c>
      <c r="I151" s="36">
        <v>3093.6833333333329</v>
      </c>
      <c r="J151" s="36">
        <v>3139.7166666666658</v>
      </c>
      <c r="K151" s="31">
        <v>3047.65</v>
      </c>
      <c r="L151" s="31">
        <v>2964.15</v>
      </c>
      <c r="M151" s="31">
        <v>1.5996600000000001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6853.2</v>
      </c>
      <c r="D152" s="36">
        <v>6828.4000000000005</v>
      </c>
      <c r="E152" s="36">
        <v>6781.8500000000013</v>
      </c>
      <c r="F152" s="36">
        <v>6710.5000000000009</v>
      </c>
      <c r="G152" s="36">
        <v>6663.9500000000016</v>
      </c>
      <c r="H152" s="36">
        <v>6899.7500000000009</v>
      </c>
      <c r="I152" s="36">
        <v>6946.3</v>
      </c>
      <c r="J152" s="36">
        <v>7017.6500000000005</v>
      </c>
      <c r="K152" s="31">
        <v>6874.95</v>
      </c>
      <c r="L152" s="31">
        <v>6757.05</v>
      </c>
      <c r="M152" s="31">
        <v>2.6310500000000001</v>
      </c>
      <c r="N152" s="1"/>
      <c r="O152" s="1"/>
    </row>
    <row r="153" spans="1:15" ht="12.75" customHeight="1">
      <c r="A153" s="33">
        <v>143</v>
      </c>
      <c r="B153" s="53" t="s">
        <v>362</v>
      </c>
      <c r="C153" s="31">
        <v>766.55</v>
      </c>
      <c r="D153" s="36">
        <v>773.73333333333323</v>
      </c>
      <c r="E153" s="36">
        <v>757.46666666666647</v>
      </c>
      <c r="F153" s="36">
        <v>748.38333333333321</v>
      </c>
      <c r="G153" s="36">
        <v>732.11666666666645</v>
      </c>
      <c r="H153" s="36">
        <v>782.81666666666649</v>
      </c>
      <c r="I153" s="36">
        <v>799.08333333333314</v>
      </c>
      <c r="J153" s="36">
        <v>808.16666666666652</v>
      </c>
      <c r="K153" s="31">
        <v>790</v>
      </c>
      <c r="L153" s="31">
        <v>764.65</v>
      </c>
      <c r="M153" s="31">
        <v>2.7770899999999998</v>
      </c>
      <c r="N153" s="1"/>
      <c r="O153" s="1"/>
    </row>
    <row r="154" spans="1:15" ht="12.75" customHeight="1">
      <c r="A154" s="33">
        <v>144</v>
      </c>
      <c r="B154" s="53" t="s">
        <v>363</v>
      </c>
      <c r="C154" s="31">
        <v>417.75</v>
      </c>
      <c r="D154" s="36">
        <v>417.31666666666666</v>
      </c>
      <c r="E154" s="36">
        <v>410.43333333333334</v>
      </c>
      <c r="F154" s="36">
        <v>403.11666666666667</v>
      </c>
      <c r="G154" s="36">
        <v>396.23333333333335</v>
      </c>
      <c r="H154" s="36">
        <v>424.63333333333333</v>
      </c>
      <c r="I154" s="36">
        <v>431.51666666666665</v>
      </c>
      <c r="J154" s="36">
        <v>438.83333333333331</v>
      </c>
      <c r="K154" s="31">
        <v>424.2</v>
      </c>
      <c r="L154" s="31">
        <v>410</v>
      </c>
      <c r="M154" s="31">
        <v>4.5408600000000003</v>
      </c>
      <c r="N154" s="1"/>
      <c r="O154" s="1"/>
    </row>
    <row r="155" spans="1:15" ht="12.75" customHeight="1">
      <c r="A155" s="33">
        <v>145</v>
      </c>
      <c r="B155" s="53" t="s">
        <v>364</v>
      </c>
      <c r="C155" s="31">
        <v>224.65</v>
      </c>
      <c r="D155" s="36">
        <v>223.86</v>
      </c>
      <c r="E155" s="36">
        <v>221.29000000000002</v>
      </c>
      <c r="F155" s="36">
        <v>217.93</v>
      </c>
      <c r="G155" s="36">
        <v>215.36</v>
      </c>
      <c r="H155" s="36">
        <v>227.22000000000003</v>
      </c>
      <c r="I155" s="36">
        <v>229.79000000000002</v>
      </c>
      <c r="J155" s="36">
        <v>233.15000000000003</v>
      </c>
      <c r="K155" s="31">
        <v>226.43</v>
      </c>
      <c r="L155" s="31">
        <v>220.5</v>
      </c>
      <c r="M155" s="31">
        <v>7.7866400000000002</v>
      </c>
      <c r="N155" s="1"/>
      <c r="O155" s="1"/>
    </row>
    <row r="156" spans="1:15" ht="12.75" customHeight="1">
      <c r="A156" s="33">
        <v>146</v>
      </c>
      <c r="B156" s="53" t="s">
        <v>365</v>
      </c>
      <c r="C156" s="31">
        <v>42.24</v>
      </c>
      <c r="D156" s="36">
        <v>42.476666666666667</v>
      </c>
      <c r="E156" s="36">
        <v>41.773333333333333</v>
      </c>
      <c r="F156" s="36">
        <v>41.306666666666665</v>
      </c>
      <c r="G156" s="36">
        <v>40.603333333333332</v>
      </c>
      <c r="H156" s="36">
        <v>42.943333333333335</v>
      </c>
      <c r="I156" s="36">
        <v>43.646666666666668</v>
      </c>
      <c r="J156" s="36">
        <v>44.113333333333337</v>
      </c>
      <c r="K156" s="31">
        <v>43.18</v>
      </c>
      <c r="L156" s="31">
        <v>42.01</v>
      </c>
      <c r="M156" s="31">
        <v>188.53380999999999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4900.6499999999996</v>
      </c>
      <c r="D157" s="36">
        <v>4898.8166666666666</v>
      </c>
      <c r="E157" s="36">
        <v>4874.1833333333334</v>
      </c>
      <c r="F157" s="36">
        <v>4847.7166666666672</v>
      </c>
      <c r="G157" s="36">
        <v>4823.0833333333339</v>
      </c>
      <c r="H157" s="36">
        <v>4925.2833333333328</v>
      </c>
      <c r="I157" s="36">
        <v>4949.9166666666661</v>
      </c>
      <c r="J157" s="36">
        <v>4976.3833333333323</v>
      </c>
      <c r="K157" s="31">
        <v>4923.45</v>
      </c>
      <c r="L157" s="31">
        <v>4872.3500000000004</v>
      </c>
      <c r="M157" s="31">
        <v>4.1386099999999999</v>
      </c>
      <c r="N157" s="1"/>
      <c r="O157" s="1"/>
    </row>
    <row r="158" spans="1:15" ht="12.75" customHeight="1">
      <c r="A158" s="33">
        <v>148</v>
      </c>
      <c r="B158" s="53" t="s">
        <v>860</v>
      </c>
      <c r="C158" s="31">
        <v>603.70000000000005</v>
      </c>
      <c r="D158" s="36">
        <v>607.7166666666667</v>
      </c>
      <c r="E158" s="36">
        <v>597.08333333333337</v>
      </c>
      <c r="F158" s="36">
        <v>590.4666666666667</v>
      </c>
      <c r="G158" s="36">
        <v>579.83333333333337</v>
      </c>
      <c r="H158" s="36">
        <v>614.33333333333337</v>
      </c>
      <c r="I158" s="36">
        <v>624.96666666666658</v>
      </c>
      <c r="J158" s="36">
        <v>631.58333333333337</v>
      </c>
      <c r="K158" s="31">
        <v>618.35</v>
      </c>
      <c r="L158" s="31">
        <v>601.1</v>
      </c>
      <c r="M158" s="31">
        <v>3.2510300000000001</v>
      </c>
      <c r="N158" s="1"/>
      <c r="O158" s="1"/>
    </row>
    <row r="159" spans="1:15" ht="12.75" customHeight="1">
      <c r="A159" s="33">
        <v>149</v>
      </c>
      <c r="B159" s="53" t="s">
        <v>366</v>
      </c>
      <c r="C159" s="31">
        <v>698.5</v>
      </c>
      <c r="D159" s="36">
        <v>696.48333333333323</v>
      </c>
      <c r="E159" s="36">
        <v>684.56666666666649</v>
      </c>
      <c r="F159" s="36">
        <v>670.63333333333321</v>
      </c>
      <c r="G159" s="36">
        <v>658.71666666666647</v>
      </c>
      <c r="H159" s="36">
        <v>710.41666666666652</v>
      </c>
      <c r="I159" s="36">
        <v>722.33333333333326</v>
      </c>
      <c r="J159" s="36">
        <v>736.26666666666654</v>
      </c>
      <c r="K159" s="31">
        <v>708.4</v>
      </c>
      <c r="L159" s="31">
        <v>682.55</v>
      </c>
      <c r="M159" s="31">
        <v>1.14133</v>
      </c>
      <c r="N159" s="1"/>
      <c r="O159" s="1"/>
    </row>
    <row r="160" spans="1:15" ht="12.75" customHeight="1">
      <c r="A160" s="33">
        <v>150</v>
      </c>
      <c r="B160" s="53" t="s">
        <v>269</v>
      </c>
      <c r="C160" s="31">
        <v>806.35</v>
      </c>
      <c r="D160" s="36">
        <v>801.81666666666661</v>
      </c>
      <c r="E160" s="36">
        <v>788.63333333333321</v>
      </c>
      <c r="F160" s="36">
        <v>770.91666666666663</v>
      </c>
      <c r="G160" s="36">
        <v>757.73333333333323</v>
      </c>
      <c r="H160" s="36">
        <v>819.53333333333319</v>
      </c>
      <c r="I160" s="36">
        <v>832.71666666666658</v>
      </c>
      <c r="J160" s="36">
        <v>850.43333333333317</v>
      </c>
      <c r="K160" s="31">
        <v>815</v>
      </c>
      <c r="L160" s="31">
        <v>784.1</v>
      </c>
      <c r="M160" s="31">
        <v>4.93459</v>
      </c>
      <c r="N160" s="1"/>
      <c r="O160" s="1"/>
    </row>
    <row r="161" spans="1:15" ht="12.75" customHeight="1">
      <c r="A161" s="33">
        <v>151</v>
      </c>
      <c r="B161" s="53" t="s">
        <v>367</v>
      </c>
      <c r="C161" s="31">
        <v>2561.4</v>
      </c>
      <c r="D161" s="36">
        <v>2563.7166666666667</v>
      </c>
      <c r="E161" s="36">
        <v>2535.5833333333335</v>
      </c>
      <c r="F161" s="36">
        <v>2509.7666666666669</v>
      </c>
      <c r="G161" s="36">
        <v>2481.6333333333337</v>
      </c>
      <c r="H161" s="36">
        <v>2589.5333333333333</v>
      </c>
      <c r="I161" s="36">
        <v>2617.6666666666665</v>
      </c>
      <c r="J161" s="36">
        <v>2643.4833333333331</v>
      </c>
      <c r="K161" s="31">
        <v>2591.85</v>
      </c>
      <c r="L161" s="31">
        <v>2537.9</v>
      </c>
      <c r="M161" s="31">
        <v>0.49220999999999998</v>
      </c>
      <c r="N161" s="1"/>
      <c r="O161" s="1"/>
    </row>
    <row r="162" spans="1:15" ht="12.75" customHeight="1">
      <c r="A162" s="33">
        <v>152</v>
      </c>
      <c r="B162" s="53" t="s">
        <v>368</v>
      </c>
      <c r="C162" s="31">
        <v>254.5</v>
      </c>
      <c r="D162" s="36">
        <v>256</v>
      </c>
      <c r="E162" s="36">
        <v>250.60000000000002</v>
      </c>
      <c r="F162" s="36">
        <v>246.70000000000002</v>
      </c>
      <c r="G162" s="36">
        <v>241.30000000000004</v>
      </c>
      <c r="H162" s="36">
        <v>259.89999999999998</v>
      </c>
      <c r="I162" s="36">
        <v>265.29999999999995</v>
      </c>
      <c r="J162" s="36">
        <v>269.2</v>
      </c>
      <c r="K162" s="31">
        <v>261.39999999999998</v>
      </c>
      <c r="L162" s="31">
        <v>252.1</v>
      </c>
      <c r="M162" s="31">
        <v>55.41001</v>
      </c>
      <c r="N162" s="1"/>
      <c r="O162" s="1"/>
    </row>
    <row r="163" spans="1:15" ht="12.75" customHeight="1">
      <c r="A163" s="33">
        <v>153</v>
      </c>
      <c r="B163" s="53" t="s">
        <v>369</v>
      </c>
      <c r="C163" s="31">
        <v>88.62</v>
      </c>
      <c r="D163" s="36">
        <v>89.013333333333335</v>
      </c>
      <c r="E163" s="36">
        <v>88.036666666666676</v>
      </c>
      <c r="F163" s="36">
        <v>87.453333333333347</v>
      </c>
      <c r="G163" s="36">
        <v>86.476666666666688</v>
      </c>
      <c r="H163" s="36">
        <v>89.596666666666664</v>
      </c>
      <c r="I163" s="36">
        <v>90.573333333333323</v>
      </c>
      <c r="J163" s="36">
        <v>91.156666666666652</v>
      </c>
      <c r="K163" s="31">
        <v>89.99</v>
      </c>
      <c r="L163" s="31">
        <v>88.43</v>
      </c>
      <c r="M163" s="31">
        <v>24.72607</v>
      </c>
      <c r="N163" s="1"/>
      <c r="O163" s="1"/>
    </row>
    <row r="164" spans="1:15" ht="12.75" customHeight="1">
      <c r="A164" s="33">
        <v>154</v>
      </c>
      <c r="B164" s="53" t="s">
        <v>796</v>
      </c>
      <c r="C164" s="31">
        <v>1069.95</v>
      </c>
      <c r="D164" s="36">
        <v>1059.8166666666666</v>
      </c>
      <c r="E164" s="36">
        <v>1042.1333333333332</v>
      </c>
      <c r="F164" s="36">
        <v>1014.3166666666666</v>
      </c>
      <c r="G164" s="36">
        <v>996.63333333333321</v>
      </c>
      <c r="H164" s="36">
        <v>1087.6333333333332</v>
      </c>
      <c r="I164" s="36">
        <v>1105.3166666666666</v>
      </c>
      <c r="J164" s="36">
        <v>1133.1333333333332</v>
      </c>
      <c r="K164" s="31">
        <v>1077.5</v>
      </c>
      <c r="L164" s="31">
        <v>1032</v>
      </c>
      <c r="M164" s="31">
        <v>1.11053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4056.85</v>
      </c>
      <c r="D165" s="36">
        <v>4079.5333333333333</v>
      </c>
      <c r="E165" s="36">
        <v>4018.3166666666666</v>
      </c>
      <c r="F165" s="36">
        <v>3979.7833333333333</v>
      </c>
      <c r="G165" s="36">
        <v>3918.5666666666666</v>
      </c>
      <c r="H165" s="36">
        <v>4118.0666666666666</v>
      </c>
      <c r="I165" s="36">
        <v>4179.2833333333328</v>
      </c>
      <c r="J165" s="36">
        <v>4217.8166666666666</v>
      </c>
      <c r="K165" s="31">
        <v>4140.75</v>
      </c>
      <c r="L165" s="31">
        <v>4041</v>
      </c>
      <c r="M165" s="31">
        <v>2.3102999999999998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539.9</v>
      </c>
      <c r="D166" s="36">
        <v>538.68333333333328</v>
      </c>
      <c r="E166" s="36">
        <v>533.81666666666661</v>
      </c>
      <c r="F166" s="36">
        <v>527.73333333333335</v>
      </c>
      <c r="G166" s="36">
        <v>522.86666666666667</v>
      </c>
      <c r="H166" s="36">
        <v>544.76666666666654</v>
      </c>
      <c r="I166" s="36">
        <v>549.6333333333331</v>
      </c>
      <c r="J166" s="36">
        <v>555.71666666666647</v>
      </c>
      <c r="K166" s="31">
        <v>543.54999999999995</v>
      </c>
      <c r="L166" s="31">
        <v>532.6</v>
      </c>
      <c r="M166" s="31">
        <v>22.091200000000001</v>
      </c>
      <c r="N166" s="1"/>
      <c r="O166" s="1"/>
    </row>
    <row r="167" spans="1:15" ht="12.75" customHeight="1">
      <c r="A167" s="33">
        <v>157</v>
      </c>
      <c r="B167" s="53" t="s">
        <v>370</v>
      </c>
      <c r="C167" s="31">
        <v>506</v>
      </c>
      <c r="D167" s="36">
        <v>505.88333333333338</v>
      </c>
      <c r="E167" s="36">
        <v>499.86666666666679</v>
      </c>
      <c r="F167" s="36">
        <v>493.73333333333341</v>
      </c>
      <c r="G167" s="36">
        <v>487.71666666666681</v>
      </c>
      <c r="H167" s="36">
        <v>512.01666666666677</v>
      </c>
      <c r="I167" s="36">
        <v>518.0333333333333</v>
      </c>
      <c r="J167" s="36">
        <v>524.16666666666674</v>
      </c>
      <c r="K167" s="31">
        <v>511.9</v>
      </c>
      <c r="L167" s="31">
        <v>499.75</v>
      </c>
      <c r="M167" s="31">
        <v>1.2585299999999999</v>
      </c>
      <c r="N167" s="1"/>
      <c r="O167" s="1"/>
    </row>
    <row r="168" spans="1:15" ht="12.75" customHeight="1">
      <c r="A168" s="33">
        <v>158</v>
      </c>
      <c r="B168" s="53" t="s">
        <v>270</v>
      </c>
      <c r="C168" s="31">
        <v>181.88</v>
      </c>
      <c r="D168" s="36">
        <v>182.66</v>
      </c>
      <c r="E168" s="36">
        <v>180.31</v>
      </c>
      <c r="F168" s="36">
        <v>178.74</v>
      </c>
      <c r="G168" s="36">
        <v>176.39000000000001</v>
      </c>
      <c r="H168" s="36">
        <v>184.23</v>
      </c>
      <c r="I168" s="36">
        <v>186.57999999999996</v>
      </c>
      <c r="J168" s="36">
        <v>188.14999999999998</v>
      </c>
      <c r="K168" s="31">
        <v>185.01</v>
      </c>
      <c r="L168" s="31">
        <v>181.09</v>
      </c>
      <c r="M168" s="31">
        <v>27.56382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204.67</v>
      </c>
      <c r="D169" s="36">
        <v>202.55666666666664</v>
      </c>
      <c r="E169" s="36">
        <v>199.96333333333328</v>
      </c>
      <c r="F169" s="36">
        <v>195.25666666666663</v>
      </c>
      <c r="G169" s="36">
        <v>192.66333333333327</v>
      </c>
      <c r="H169" s="36">
        <v>207.26333333333329</v>
      </c>
      <c r="I169" s="36">
        <v>209.85666666666665</v>
      </c>
      <c r="J169" s="36">
        <v>214.5633333333333</v>
      </c>
      <c r="K169" s="31">
        <v>205.15</v>
      </c>
      <c r="L169" s="31">
        <v>197.85</v>
      </c>
      <c r="M169" s="31">
        <v>261.59847000000002</v>
      </c>
      <c r="N169" s="1"/>
      <c r="O169" s="1"/>
    </row>
    <row r="170" spans="1:15" ht="12.75" customHeight="1">
      <c r="A170" s="33">
        <v>160</v>
      </c>
      <c r="B170" s="53" t="s">
        <v>371</v>
      </c>
      <c r="C170" s="31">
        <v>1007.85</v>
      </c>
      <c r="D170" s="36">
        <v>1011.4499999999999</v>
      </c>
      <c r="E170" s="36">
        <v>997.99999999999977</v>
      </c>
      <c r="F170" s="36">
        <v>988.14999999999986</v>
      </c>
      <c r="G170" s="36">
        <v>974.6999999999997</v>
      </c>
      <c r="H170" s="36">
        <v>1021.2999999999998</v>
      </c>
      <c r="I170" s="36">
        <v>1034.75</v>
      </c>
      <c r="J170" s="36">
        <v>1044.5999999999999</v>
      </c>
      <c r="K170" s="31">
        <v>1024.9000000000001</v>
      </c>
      <c r="L170" s="31">
        <v>1001.6</v>
      </c>
      <c r="M170" s="31">
        <v>2.6330100000000001</v>
      </c>
      <c r="N170" s="1"/>
      <c r="O170" s="1"/>
    </row>
    <row r="171" spans="1:15" ht="12.75" customHeight="1">
      <c r="A171" s="33">
        <v>161</v>
      </c>
      <c r="B171" s="53" t="s">
        <v>372</v>
      </c>
      <c r="C171" s="31">
        <v>5234</v>
      </c>
      <c r="D171" s="36">
        <v>5252.1833333333334</v>
      </c>
      <c r="E171" s="36">
        <v>5181.4666666666672</v>
      </c>
      <c r="F171" s="36">
        <v>5128.9333333333334</v>
      </c>
      <c r="G171" s="36">
        <v>5058.2166666666672</v>
      </c>
      <c r="H171" s="36">
        <v>5304.7166666666672</v>
      </c>
      <c r="I171" s="36">
        <v>5375.4333333333325</v>
      </c>
      <c r="J171" s="36">
        <v>5427.9666666666672</v>
      </c>
      <c r="K171" s="31">
        <v>5322.9</v>
      </c>
      <c r="L171" s="31">
        <v>5199.6499999999996</v>
      </c>
      <c r="M171" s="31">
        <v>0.19084999999999999</v>
      </c>
      <c r="N171" s="1"/>
      <c r="O171" s="1"/>
    </row>
    <row r="172" spans="1:15" ht="12.75" customHeight="1">
      <c r="A172" s="33">
        <v>162</v>
      </c>
      <c r="B172" s="53" t="s">
        <v>373</v>
      </c>
      <c r="C172" s="31">
        <v>1531.45</v>
      </c>
      <c r="D172" s="36">
        <v>1530.2333333333333</v>
      </c>
      <c r="E172" s="36">
        <v>1515.4666666666667</v>
      </c>
      <c r="F172" s="36">
        <v>1499.4833333333333</v>
      </c>
      <c r="G172" s="36">
        <v>1484.7166666666667</v>
      </c>
      <c r="H172" s="36">
        <v>1546.2166666666667</v>
      </c>
      <c r="I172" s="36">
        <v>1560.9833333333336</v>
      </c>
      <c r="J172" s="36">
        <v>1576.9666666666667</v>
      </c>
      <c r="K172" s="31">
        <v>1545</v>
      </c>
      <c r="L172" s="31">
        <v>1514.25</v>
      </c>
      <c r="M172" s="31">
        <v>0.70101000000000002</v>
      </c>
      <c r="N172" s="1"/>
      <c r="O172" s="1"/>
    </row>
    <row r="173" spans="1:15" ht="12.75" customHeight="1">
      <c r="A173" s="33">
        <v>163</v>
      </c>
      <c r="B173" s="53" t="s">
        <v>374</v>
      </c>
      <c r="C173" s="31">
        <v>317.64999999999998</v>
      </c>
      <c r="D173" s="36">
        <v>319.38333333333327</v>
      </c>
      <c r="E173" s="36">
        <v>314.31666666666655</v>
      </c>
      <c r="F173" s="36">
        <v>310.98333333333329</v>
      </c>
      <c r="G173" s="36">
        <v>305.91666666666657</v>
      </c>
      <c r="H173" s="36">
        <v>322.71666666666653</v>
      </c>
      <c r="I173" s="36">
        <v>327.78333333333325</v>
      </c>
      <c r="J173" s="36">
        <v>331.1166666666665</v>
      </c>
      <c r="K173" s="31">
        <v>324.45</v>
      </c>
      <c r="L173" s="31">
        <v>316.05</v>
      </c>
      <c r="M173" s="31">
        <v>4.1500700000000004</v>
      </c>
      <c r="N173" s="1"/>
      <c r="O173" s="1"/>
    </row>
    <row r="174" spans="1:15" ht="12.75" customHeight="1">
      <c r="A174" s="33">
        <v>164</v>
      </c>
      <c r="B174" s="53" t="s">
        <v>375</v>
      </c>
      <c r="C174" s="31">
        <v>247.38</v>
      </c>
      <c r="D174" s="36">
        <v>246.29</v>
      </c>
      <c r="E174" s="36">
        <v>244.10999999999999</v>
      </c>
      <c r="F174" s="36">
        <v>240.84</v>
      </c>
      <c r="G174" s="36">
        <v>238.66</v>
      </c>
      <c r="H174" s="36">
        <v>249.55999999999997</v>
      </c>
      <c r="I174" s="36">
        <v>251.73999999999998</v>
      </c>
      <c r="J174" s="36">
        <v>255.00999999999996</v>
      </c>
      <c r="K174" s="31">
        <v>248.47</v>
      </c>
      <c r="L174" s="31">
        <v>243.02</v>
      </c>
      <c r="M174" s="31">
        <v>9.1543799999999997</v>
      </c>
      <c r="N174" s="1"/>
      <c r="O174" s="1"/>
    </row>
    <row r="175" spans="1:15" ht="12.75" customHeight="1">
      <c r="A175" s="33">
        <v>165</v>
      </c>
      <c r="B175" s="53" t="s">
        <v>797</v>
      </c>
      <c r="C175" s="31">
        <v>723.9</v>
      </c>
      <c r="D175" s="36">
        <v>727.30000000000007</v>
      </c>
      <c r="E175" s="36">
        <v>712.60000000000014</v>
      </c>
      <c r="F175" s="36">
        <v>701.30000000000007</v>
      </c>
      <c r="G175" s="36">
        <v>686.60000000000014</v>
      </c>
      <c r="H175" s="36">
        <v>738.60000000000014</v>
      </c>
      <c r="I175" s="36">
        <v>753.30000000000018</v>
      </c>
      <c r="J175" s="36">
        <v>764.60000000000014</v>
      </c>
      <c r="K175" s="31">
        <v>742</v>
      </c>
      <c r="L175" s="31">
        <v>716</v>
      </c>
      <c r="M175" s="31">
        <v>3.8213499999999998</v>
      </c>
      <c r="N175" s="1"/>
      <c r="O175" s="1"/>
    </row>
    <row r="176" spans="1:15" ht="12.75" customHeight="1">
      <c r="A176" s="33">
        <v>166</v>
      </c>
      <c r="B176" s="53" t="s">
        <v>271</v>
      </c>
      <c r="C176" s="31">
        <v>503.4</v>
      </c>
      <c r="D176" s="36">
        <v>500.0333333333333</v>
      </c>
      <c r="E176" s="36">
        <v>485.36666666666656</v>
      </c>
      <c r="F176" s="36">
        <v>467.33333333333326</v>
      </c>
      <c r="G176" s="36">
        <v>452.66666666666652</v>
      </c>
      <c r="H176" s="36">
        <v>518.06666666666661</v>
      </c>
      <c r="I176" s="36">
        <v>532.73333333333335</v>
      </c>
      <c r="J176" s="36">
        <v>550.76666666666665</v>
      </c>
      <c r="K176" s="31">
        <v>514.70000000000005</v>
      </c>
      <c r="L176" s="31">
        <v>482</v>
      </c>
      <c r="M176" s="31">
        <v>44.13514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228.4</v>
      </c>
      <c r="D177" s="36">
        <v>225.72</v>
      </c>
      <c r="E177" s="36">
        <v>221.65</v>
      </c>
      <c r="F177" s="36">
        <v>214.9</v>
      </c>
      <c r="G177" s="36">
        <v>210.83</v>
      </c>
      <c r="H177" s="36">
        <v>232.47</v>
      </c>
      <c r="I177" s="36">
        <v>236.54</v>
      </c>
      <c r="J177" s="36">
        <v>243.29</v>
      </c>
      <c r="K177" s="31">
        <v>229.79</v>
      </c>
      <c r="L177" s="31">
        <v>218.97</v>
      </c>
      <c r="M177" s="31">
        <v>210.33609999999999</v>
      </c>
      <c r="N177" s="1"/>
      <c r="O177" s="1"/>
    </row>
    <row r="178" spans="1:15" ht="12.75" customHeight="1">
      <c r="A178" s="33">
        <v>168</v>
      </c>
      <c r="B178" s="53" t="s">
        <v>376</v>
      </c>
      <c r="C178" s="31">
        <v>1450</v>
      </c>
      <c r="D178" s="36">
        <v>1448.3166666666666</v>
      </c>
      <c r="E178" s="36">
        <v>1422.6833333333332</v>
      </c>
      <c r="F178" s="36">
        <v>1395.3666666666666</v>
      </c>
      <c r="G178" s="36">
        <v>1369.7333333333331</v>
      </c>
      <c r="H178" s="36">
        <v>1475.6333333333332</v>
      </c>
      <c r="I178" s="36">
        <v>1501.2666666666664</v>
      </c>
      <c r="J178" s="36">
        <v>1528.5833333333333</v>
      </c>
      <c r="K178" s="31">
        <v>1473.95</v>
      </c>
      <c r="L178" s="31">
        <v>1421</v>
      </c>
      <c r="M178" s="31">
        <v>1.0238499999999999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94.1</v>
      </c>
      <c r="D179" s="36">
        <v>94.096666666666678</v>
      </c>
      <c r="E179" s="36">
        <v>93.26333333333335</v>
      </c>
      <c r="F179" s="36">
        <v>92.426666666666677</v>
      </c>
      <c r="G179" s="36">
        <v>91.593333333333348</v>
      </c>
      <c r="H179" s="36">
        <v>94.933333333333351</v>
      </c>
      <c r="I179" s="36">
        <v>95.766666666666694</v>
      </c>
      <c r="J179" s="36">
        <v>96.603333333333353</v>
      </c>
      <c r="K179" s="31">
        <v>94.93</v>
      </c>
      <c r="L179" s="31">
        <v>93.26</v>
      </c>
      <c r="M179" s="31">
        <v>109.02252</v>
      </c>
      <c r="N179" s="1"/>
      <c r="O179" s="1"/>
    </row>
    <row r="180" spans="1:15" ht="12.75" customHeight="1">
      <c r="A180" s="33">
        <v>170</v>
      </c>
      <c r="B180" s="53" t="s">
        <v>784</v>
      </c>
      <c r="C180" s="31">
        <v>2260</v>
      </c>
      <c r="D180" s="36">
        <v>2293.1833333333334</v>
      </c>
      <c r="E180" s="36">
        <v>2226.8166666666666</v>
      </c>
      <c r="F180" s="36">
        <v>2193.6333333333332</v>
      </c>
      <c r="G180" s="36">
        <v>2127.2666666666664</v>
      </c>
      <c r="H180" s="36">
        <v>2326.3666666666668</v>
      </c>
      <c r="I180" s="36">
        <v>2392.7333333333336</v>
      </c>
      <c r="J180" s="36">
        <v>2425.916666666667</v>
      </c>
      <c r="K180" s="31">
        <v>2359.5500000000002</v>
      </c>
      <c r="L180" s="31">
        <v>2260</v>
      </c>
      <c r="M180" s="31">
        <v>16.860990000000001</v>
      </c>
      <c r="N180" s="1"/>
      <c r="O180" s="1"/>
    </row>
    <row r="181" spans="1:15" ht="12.75" customHeight="1">
      <c r="A181" s="33">
        <v>171</v>
      </c>
      <c r="B181" s="53" t="s">
        <v>377</v>
      </c>
      <c r="C181" s="31">
        <v>372.15</v>
      </c>
      <c r="D181" s="36">
        <v>375.34999999999997</v>
      </c>
      <c r="E181" s="36">
        <v>367.19999999999993</v>
      </c>
      <c r="F181" s="36">
        <v>362.24999999999994</v>
      </c>
      <c r="G181" s="36">
        <v>354.09999999999991</v>
      </c>
      <c r="H181" s="36">
        <v>380.29999999999995</v>
      </c>
      <c r="I181" s="36">
        <v>388.44999999999993</v>
      </c>
      <c r="J181" s="36">
        <v>393.4</v>
      </c>
      <c r="K181" s="31">
        <v>383.5</v>
      </c>
      <c r="L181" s="31">
        <v>370.4</v>
      </c>
      <c r="M181" s="31">
        <v>12.37321</v>
      </c>
      <c r="N181" s="1"/>
      <c r="O181" s="1"/>
    </row>
    <row r="182" spans="1:15" ht="12.75" customHeight="1">
      <c r="A182" s="33">
        <v>172</v>
      </c>
      <c r="B182" s="53" t="s">
        <v>828</v>
      </c>
      <c r="C182" s="31">
        <v>7807.3</v>
      </c>
      <c r="D182" s="36">
        <v>7788.55</v>
      </c>
      <c r="E182" s="36">
        <v>7743.75</v>
      </c>
      <c r="F182" s="36">
        <v>7680.2</v>
      </c>
      <c r="G182" s="36">
        <v>7635.4</v>
      </c>
      <c r="H182" s="36">
        <v>7852.1</v>
      </c>
      <c r="I182" s="36">
        <v>7896.9000000000015</v>
      </c>
      <c r="J182" s="36">
        <v>7960.4500000000007</v>
      </c>
      <c r="K182" s="31">
        <v>7833.35</v>
      </c>
      <c r="L182" s="31">
        <v>7725</v>
      </c>
      <c r="M182" s="31">
        <v>9.6009999999999998E-2</v>
      </c>
      <c r="N182" s="1"/>
      <c r="O182" s="1"/>
    </row>
    <row r="183" spans="1:15" ht="12.75" customHeight="1">
      <c r="A183" s="33">
        <v>173</v>
      </c>
      <c r="B183" s="53" t="s">
        <v>272</v>
      </c>
      <c r="C183" s="31">
        <v>2004.95</v>
      </c>
      <c r="D183" s="36">
        <v>2009.6500000000003</v>
      </c>
      <c r="E183" s="36">
        <v>1973.7000000000007</v>
      </c>
      <c r="F183" s="36">
        <v>1942.4500000000005</v>
      </c>
      <c r="G183" s="36">
        <v>1906.5000000000009</v>
      </c>
      <c r="H183" s="36">
        <v>2040.9000000000005</v>
      </c>
      <c r="I183" s="36">
        <v>2076.85</v>
      </c>
      <c r="J183" s="36">
        <v>2108.1000000000004</v>
      </c>
      <c r="K183" s="31">
        <v>2045.6</v>
      </c>
      <c r="L183" s="31">
        <v>1978.4</v>
      </c>
      <c r="M183" s="31">
        <v>2.4017599999999999</v>
      </c>
      <c r="N183" s="1"/>
      <c r="O183" s="1"/>
    </row>
    <row r="184" spans="1:15" ht="12.75" customHeight="1">
      <c r="A184" s="33">
        <v>174</v>
      </c>
      <c r="B184" s="53" t="s">
        <v>378</v>
      </c>
      <c r="C184" s="31">
        <v>2677.85</v>
      </c>
      <c r="D184" s="36">
        <v>2695.2333333333331</v>
      </c>
      <c r="E184" s="36">
        <v>2642.6666666666661</v>
      </c>
      <c r="F184" s="36">
        <v>2607.4833333333331</v>
      </c>
      <c r="G184" s="36">
        <v>2554.9166666666661</v>
      </c>
      <c r="H184" s="36">
        <v>2730.4166666666661</v>
      </c>
      <c r="I184" s="36">
        <v>2782.9833333333327</v>
      </c>
      <c r="J184" s="36">
        <v>2818.1666666666661</v>
      </c>
      <c r="K184" s="31">
        <v>2747.8</v>
      </c>
      <c r="L184" s="31">
        <v>2660.05</v>
      </c>
      <c r="M184" s="31">
        <v>1.1425099999999999</v>
      </c>
      <c r="N184" s="1"/>
      <c r="O184" s="1"/>
    </row>
    <row r="185" spans="1:15" ht="12.75" customHeight="1">
      <c r="A185" s="33">
        <v>175</v>
      </c>
      <c r="B185" s="53" t="s">
        <v>829</v>
      </c>
      <c r="C185" s="31">
        <v>876.25</v>
      </c>
      <c r="D185" s="36">
        <v>870.2166666666667</v>
      </c>
      <c r="E185" s="36">
        <v>853.43333333333339</v>
      </c>
      <c r="F185" s="36">
        <v>830.61666666666667</v>
      </c>
      <c r="G185" s="36">
        <v>813.83333333333337</v>
      </c>
      <c r="H185" s="36">
        <v>893.03333333333342</v>
      </c>
      <c r="I185" s="36">
        <v>909.81666666666672</v>
      </c>
      <c r="J185" s="36">
        <v>932.63333333333344</v>
      </c>
      <c r="K185" s="31">
        <v>887</v>
      </c>
      <c r="L185" s="31">
        <v>847.4</v>
      </c>
      <c r="M185" s="31">
        <v>5.36266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1424.6</v>
      </c>
      <c r="D186" s="36">
        <v>1425.8833333333332</v>
      </c>
      <c r="E186" s="36">
        <v>1400.7666666666664</v>
      </c>
      <c r="F186" s="36">
        <v>1376.9333333333332</v>
      </c>
      <c r="G186" s="36">
        <v>1351.8166666666664</v>
      </c>
      <c r="H186" s="36">
        <v>1449.7166666666665</v>
      </c>
      <c r="I186" s="36">
        <v>1474.8333333333333</v>
      </c>
      <c r="J186" s="36">
        <v>1498.6666666666665</v>
      </c>
      <c r="K186" s="31">
        <v>1451</v>
      </c>
      <c r="L186" s="31">
        <v>1402.05</v>
      </c>
      <c r="M186" s="31">
        <v>7.7234800000000003</v>
      </c>
      <c r="N186" s="1"/>
      <c r="O186" s="1"/>
    </row>
    <row r="187" spans="1:15" ht="12.75" customHeight="1">
      <c r="A187" s="33">
        <v>177</v>
      </c>
      <c r="B187" s="53" t="s">
        <v>800</v>
      </c>
      <c r="C187" s="31">
        <v>1205.05</v>
      </c>
      <c r="D187" s="36">
        <v>1201.4833333333333</v>
      </c>
      <c r="E187" s="36">
        <v>1188.9666666666667</v>
      </c>
      <c r="F187" s="36">
        <v>1172.8833333333334</v>
      </c>
      <c r="G187" s="36">
        <v>1160.3666666666668</v>
      </c>
      <c r="H187" s="36">
        <v>1217.5666666666666</v>
      </c>
      <c r="I187" s="36">
        <v>1230.0833333333335</v>
      </c>
      <c r="J187" s="36">
        <v>1246.1666666666665</v>
      </c>
      <c r="K187" s="31">
        <v>1214</v>
      </c>
      <c r="L187" s="31">
        <v>1185.4000000000001</v>
      </c>
      <c r="M187" s="31">
        <v>1.6612199999999999</v>
      </c>
      <c r="N187" s="1"/>
      <c r="O187" s="1"/>
    </row>
    <row r="188" spans="1:15" ht="12.75" customHeight="1">
      <c r="A188" s="33">
        <v>178</v>
      </c>
      <c r="B188" s="53" t="s">
        <v>830</v>
      </c>
      <c r="C188" s="31">
        <v>1050.55</v>
      </c>
      <c r="D188" s="36">
        <v>1047.7666666666667</v>
      </c>
      <c r="E188" s="36">
        <v>1025.5333333333333</v>
      </c>
      <c r="F188" s="36">
        <v>1000.5166666666667</v>
      </c>
      <c r="G188" s="36">
        <v>978.2833333333333</v>
      </c>
      <c r="H188" s="36">
        <v>1072.7833333333333</v>
      </c>
      <c r="I188" s="36">
        <v>1095.0166666666664</v>
      </c>
      <c r="J188" s="36">
        <v>1120.0333333333333</v>
      </c>
      <c r="K188" s="31">
        <v>1070</v>
      </c>
      <c r="L188" s="31">
        <v>1022.75</v>
      </c>
      <c r="M188" s="31">
        <v>3.3315600000000001</v>
      </c>
      <c r="N188" s="1"/>
      <c r="O188" s="1"/>
    </row>
    <row r="189" spans="1:15" ht="12.75" customHeight="1">
      <c r="A189" s="33">
        <v>179</v>
      </c>
      <c r="B189" s="53" t="s">
        <v>379</v>
      </c>
      <c r="C189" s="31">
        <v>4294.45</v>
      </c>
      <c r="D189" s="36">
        <v>4335.3666666666668</v>
      </c>
      <c r="E189" s="36">
        <v>4065.7333333333336</v>
      </c>
      <c r="F189" s="36">
        <v>3837.0166666666664</v>
      </c>
      <c r="G189" s="36">
        <v>3567.3833333333332</v>
      </c>
      <c r="H189" s="36">
        <v>4564.0833333333339</v>
      </c>
      <c r="I189" s="36">
        <v>4833.7166666666672</v>
      </c>
      <c r="J189" s="36">
        <v>5062.4333333333343</v>
      </c>
      <c r="K189" s="31">
        <v>4605</v>
      </c>
      <c r="L189" s="31">
        <v>4106.6499999999996</v>
      </c>
      <c r="M189" s="31">
        <v>10.423780000000001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1480.1</v>
      </c>
      <c r="D190" s="36">
        <v>1469.5833333333333</v>
      </c>
      <c r="E190" s="36">
        <v>1453.6666666666665</v>
      </c>
      <c r="F190" s="36">
        <v>1427.2333333333333</v>
      </c>
      <c r="G190" s="36">
        <v>1411.3166666666666</v>
      </c>
      <c r="H190" s="36">
        <v>1496.0166666666664</v>
      </c>
      <c r="I190" s="36">
        <v>1511.9333333333329</v>
      </c>
      <c r="J190" s="36">
        <v>1538.3666666666663</v>
      </c>
      <c r="K190" s="31">
        <v>1485.5</v>
      </c>
      <c r="L190" s="31">
        <v>1443.15</v>
      </c>
      <c r="M190" s="31">
        <v>6.0074500000000004</v>
      </c>
      <c r="N190" s="1"/>
      <c r="O190" s="1"/>
    </row>
    <row r="191" spans="1:15" ht="12.75" customHeight="1">
      <c r="A191" s="33">
        <v>181</v>
      </c>
      <c r="B191" s="53" t="s">
        <v>380</v>
      </c>
      <c r="C191" s="31">
        <v>887.95</v>
      </c>
      <c r="D191" s="36">
        <v>888.35</v>
      </c>
      <c r="E191" s="36">
        <v>878.6</v>
      </c>
      <c r="F191" s="36">
        <v>869.25</v>
      </c>
      <c r="G191" s="36">
        <v>859.5</v>
      </c>
      <c r="H191" s="36">
        <v>897.7</v>
      </c>
      <c r="I191" s="36">
        <v>907.45</v>
      </c>
      <c r="J191" s="36">
        <v>916.80000000000007</v>
      </c>
      <c r="K191" s="31">
        <v>898.1</v>
      </c>
      <c r="L191" s="31">
        <v>879</v>
      </c>
      <c r="M191" s="31">
        <v>1.6217699999999999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3099.15</v>
      </c>
      <c r="D192" s="36">
        <v>3095.7999999999997</v>
      </c>
      <c r="E192" s="36">
        <v>3066.5999999999995</v>
      </c>
      <c r="F192" s="36">
        <v>3034.0499999999997</v>
      </c>
      <c r="G192" s="36">
        <v>3004.8499999999995</v>
      </c>
      <c r="H192" s="36">
        <v>3128.3499999999995</v>
      </c>
      <c r="I192" s="36">
        <v>3157.5499999999993</v>
      </c>
      <c r="J192" s="36">
        <v>3190.0999999999995</v>
      </c>
      <c r="K192" s="31">
        <v>3125</v>
      </c>
      <c r="L192" s="31">
        <v>3063.25</v>
      </c>
      <c r="M192" s="31">
        <v>4.9035200000000003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550.9</v>
      </c>
      <c r="D193" s="36">
        <v>545</v>
      </c>
      <c r="E193" s="36">
        <v>536.6</v>
      </c>
      <c r="F193" s="36">
        <v>522.30000000000007</v>
      </c>
      <c r="G193" s="36">
        <v>513.90000000000009</v>
      </c>
      <c r="H193" s="36">
        <v>559.29999999999995</v>
      </c>
      <c r="I193" s="36">
        <v>567.70000000000005</v>
      </c>
      <c r="J193" s="36">
        <v>581.99999999999989</v>
      </c>
      <c r="K193" s="31">
        <v>553.4</v>
      </c>
      <c r="L193" s="31">
        <v>530.70000000000005</v>
      </c>
      <c r="M193" s="31">
        <v>36.624009999999998</v>
      </c>
      <c r="N193" s="1"/>
      <c r="O193" s="1"/>
    </row>
    <row r="194" spans="1:15" ht="12.75" customHeight="1">
      <c r="A194" s="33">
        <v>184</v>
      </c>
      <c r="B194" s="53" t="s">
        <v>381</v>
      </c>
      <c r="C194" s="31">
        <v>522.95000000000005</v>
      </c>
      <c r="D194" s="36">
        <v>525.29999999999995</v>
      </c>
      <c r="E194" s="36">
        <v>514.69999999999993</v>
      </c>
      <c r="F194" s="36">
        <v>506.44999999999993</v>
      </c>
      <c r="G194" s="36">
        <v>495.84999999999991</v>
      </c>
      <c r="H194" s="36">
        <v>533.54999999999995</v>
      </c>
      <c r="I194" s="36">
        <v>544.14999999999986</v>
      </c>
      <c r="J194" s="36">
        <v>552.4</v>
      </c>
      <c r="K194" s="31">
        <v>535.9</v>
      </c>
      <c r="L194" s="31">
        <v>517.04999999999995</v>
      </c>
      <c r="M194" s="31">
        <v>10.46968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2797.55</v>
      </c>
      <c r="D195" s="36">
        <v>2798.0333333333333</v>
      </c>
      <c r="E195" s="36">
        <v>2771.0666666666666</v>
      </c>
      <c r="F195" s="36">
        <v>2744.5833333333335</v>
      </c>
      <c r="G195" s="36">
        <v>2717.6166666666668</v>
      </c>
      <c r="H195" s="36">
        <v>2824.5166666666664</v>
      </c>
      <c r="I195" s="36">
        <v>2851.4833333333327</v>
      </c>
      <c r="J195" s="36">
        <v>2877.9666666666662</v>
      </c>
      <c r="K195" s="31">
        <v>2825</v>
      </c>
      <c r="L195" s="31">
        <v>2771.55</v>
      </c>
      <c r="M195" s="31">
        <v>5.5090000000000003</v>
      </c>
      <c r="N195" s="1"/>
      <c r="O195" s="1"/>
    </row>
    <row r="196" spans="1:15" ht="12.75" customHeight="1">
      <c r="A196" s="33">
        <v>186</v>
      </c>
      <c r="B196" s="53" t="s">
        <v>382</v>
      </c>
      <c r="C196" s="31">
        <v>1343.15</v>
      </c>
      <c r="D196" s="36">
        <v>1332.7166666666667</v>
      </c>
      <c r="E196" s="36">
        <v>1312.6833333333334</v>
      </c>
      <c r="F196" s="36">
        <v>1282.2166666666667</v>
      </c>
      <c r="G196" s="36">
        <v>1262.1833333333334</v>
      </c>
      <c r="H196" s="36">
        <v>1363.1833333333334</v>
      </c>
      <c r="I196" s="36">
        <v>1383.2166666666667</v>
      </c>
      <c r="J196" s="36">
        <v>1413.6833333333334</v>
      </c>
      <c r="K196" s="31">
        <v>1352.75</v>
      </c>
      <c r="L196" s="31">
        <v>1302.25</v>
      </c>
      <c r="M196" s="31">
        <v>10.999790000000001</v>
      </c>
      <c r="N196" s="1"/>
      <c r="O196" s="1"/>
    </row>
    <row r="197" spans="1:15" ht="12.75" customHeight="1">
      <c r="A197" s="33">
        <v>187</v>
      </c>
      <c r="B197" s="53" t="s">
        <v>383</v>
      </c>
      <c r="C197" s="31">
        <v>2549.1999999999998</v>
      </c>
      <c r="D197" s="36">
        <v>2559</v>
      </c>
      <c r="E197" s="36">
        <v>2518</v>
      </c>
      <c r="F197" s="36">
        <v>2486.8000000000002</v>
      </c>
      <c r="G197" s="36">
        <v>2445.8000000000002</v>
      </c>
      <c r="H197" s="36">
        <v>2590.1999999999998</v>
      </c>
      <c r="I197" s="36">
        <v>2631.2</v>
      </c>
      <c r="J197" s="36">
        <v>2662.3999999999996</v>
      </c>
      <c r="K197" s="31">
        <v>2600</v>
      </c>
      <c r="L197" s="31">
        <v>2527.8000000000002</v>
      </c>
      <c r="M197" s="31">
        <v>0.76258000000000004</v>
      </c>
      <c r="N197" s="1"/>
      <c r="O197" s="1"/>
    </row>
    <row r="198" spans="1:15" ht="12.75" customHeight="1">
      <c r="A198" s="33">
        <v>188</v>
      </c>
      <c r="B198" s="53" t="s">
        <v>384</v>
      </c>
      <c r="C198" s="31">
        <v>139.22999999999999</v>
      </c>
      <c r="D198" s="36">
        <v>138.78333333333333</v>
      </c>
      <c r="E198" s="36">
        <v>136.69666666666666</v>
      </c>
      <c r="F198" s="36">
        <v>134.16333333333333</v>
      </c>
      <c r="G198" s="36">
        <v>132.07666666666665</v>
      </c>
      <c r="H198" s="36">
        <v>141.31666666666666</v>
      </c>
      <c r="I198" s="36">
        <v>143.40333333333331</v>
      </c>
      <c r="J198" s="36">
        <v>145.93666666666667</v>
      </c>
      <c r="K198" s="31">
        <v>140.87</v>
      </c>
      <c r="L198" s="31">
        <v>136.25</v>
      </c>
      <c r="M198" s="31">
        <v>12.47443</v>
      </c>
      <c r="N198" s="1"/>
      <c r="O198" s="1"/>
    </row>
    <row r="199" spans="1:15" ht="12.75" customHeight="1">
      <c r="A199" s="33">
        <v>189</v>
      </c>
      <c r="B199" s="53" t="s">
        <v>385</v>
      </c>
      <c r="C199" s="31">
        <v>3157.85</v>
      </c>
      <c r="D199" s="36">
        <v>3155.2833333333333</v>
      </c>
      <c r="E199" s="36">
        <v>3122.5666666666666</v>
      </c>
      <c r="F199" s="36">
        <v>3087.2833333333333</v>
      </c>
      <c r="G199" s="36">
        <v>3054.5666666666666</v>
      </c>
      <c r="H199" s="36">
        <v>3190.5666666666666</v>
      </c>
      <c r="I199" s="36">
        <v>3223.2833333333328</v>
      </c>
      <c r="J199" s="36">
        <v>3258.5666666666666</v>
      </c>
      <c r="K199" s="31">
        <v>3188</v>
      </c>
      <c r="L199" s="31">
        <v>3120</v>
      </c>
      <c r="M199" s="31">
        <v>0.48261999999999999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649.45000000000005</v>
      </c>
      <c r="D200" s="36">
        <v>648.16666666666663</v>
      </c>
      <c r="E200" s="36">
        <v>642.33333333333326</v>
      </c>
      <c r="F200" s="36">
        <v>635.21666666666658</v>
      </c>
      <c r="G200" s="36">
        <v>629.38333333333321</v>
      </c>
      <c r="H200" s="36">
        <v>655.2833333333333</v>
      </c>
      <c r="I200" s="36">
        <v>661.11666666666656</v>
      </c>
      <c r="J200" s="36">
        <v>668.23333333333335</v>
      </c>
      <c r="K200" s="31">
        <v>654</v>
      </c>
      <c r="L200" s="31">
        <v>641.04999999999995</v>
      </c>
      <c r="M200" s="31">
        <v>11.055730000000001</v>
      </c>
      <c r="N200" s="1"/>
      <c r="O200" s="1"/>
    </row>
    <row r="201" spans="1:15" ht="12.75" customHeight="1">
      <c r="A201" s="33">
        <v>191</v>
      </c>
      <c r="B201" s="53" t="s">
        <v>861</v>
      </c>
      <c r="C201" s="31">
        <v>408.25</v>
      </c>
      <c r="D201" s="36">
        <v>409.13333333333338</v>
      </c>
      <c r="E201" s="36">
        <v>403.26666666666677</v>
      </c>
      <c r="F201" s="36">
        <v>398.28333333333336</v>
      </c>
      <c r="G201" s="36">
        <v>392.41666666666674</v>
      </c>
      <c r="H201" s="36">
        <v>414.11666666666679</v>
      </c>
      <c r="I201" s="36">
        <v>419.98333333333346</v>
      </c>
      <c r="J201" s="36">
        <v>424.96666666666681</v>
      </c>
      <c r="K201" s="31">
        <v>415</v>
      </c>
      <c r="L201" s="31">
        <v>404.15</v>
      </c>
      <c r="M201" s="31">
        <v>15.173959999999999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669.65</v>
      </c>
      <c r="D202" s="36">
        <v>666.56666666666672</v>
      </c>
      <c r="E202" s="36">
        <v>659.13333333333344</v>
      </c>
      <c r="F202" s="36">
        <v>648.61666666666667</v>
      </c>
      <c r="G202" s="36">
        <v>641.18333333333339</v>
      </c>
      <c r="H202" s="36">
        <v>677.08333333333348</v>
      </c>
      <c r="I202" s="36">
        <v>684.51666666666665</v>
      </c>
      <c r="J202" s="36">
        <v>695.03333333333353</v>
      </c>
      <c r="K202" s="31">
        <v>674</v>
      </c>
      <c r="L202" s="31">
        <v>656.05</v>
      </c>
      <c r="M202" s="31">
        <v>20.55489</v>
      </c>
      <c r="N202" s="1"/>
      <c r="O202" s="1"/>
    </row>
    <row r="203" spans="1:15" ht="12.75" customHeight="1">
      <c r="A203" s="33">
        <v>193</v>
      </c>
      <c r="B203" s="53" t="s">
        <v>386</v>
      </c>
      <c r="C203" s="31">
        <v>216.28</v>
      </c>
      <c r="D203" s="36">
        <v>216.12</v>
      </c>
      <c r="E203" s="36">
        <v>214.46</v>
      </c>
      <c r="F203" s="36">
        <v>212.64000000000001</v>
      </c>
      <c r="G203" s="36">
        <v>210.98000000000002</v>
      </c>
      <c r="H203" s="36">
        <v>217.94</v>
      </c>
      <c r="I203" s="36">
        <v>219.59999999999997</v>
      </c>
      <c r="J203" s="36">
        <v>221.42</v>
      </c>
      <c r="K203" s="31">
        <v>217.78</v>
      </c>
      <c r="L203" s="31">
        <v>214.3</v>
      </c>
      <c r="M203" s="31">
        <v>12.25802</v>
      </c>
      <c r="N203" s="1"/>
      <c r="O203" s="1"/>
    </row>
    <row r="204" spans="1:15" ht="12.75" customHeight="1">
      <c r="A204" s="33">
        <v>194</v>
      </c>
      <c r="B204" s="53" t="s">
        <v>387</v>
      </c>
      <c r="C204" s="31">
        <v>233.47</v>
      </c>
      <c r="D204" s="36">
        <v>233.78</v>
      </c>
      <c r="E204" s="36">
        <v>231.07</v>
      </c>
      <c r="F204" s="36">
        <v>228.67</v>
      </c>
      <c r="G204" s="36">
        <v>225.95999999999998</v>
      </c>
      <c r="H204" s="36">
        <v>236.18</v>
      </c>
      <c r="I204" s="36">
        <v>238.89</v>
      </c>
      <c r="J204" s="36">
        <v>241.29000000000002</v>
      </c>
      <c r="K204" s="31">
        <v>236.49</v>
      </c>
      <c r="L204" s="31">
        <v>231.38</v>
      </c>
      <c r="M204" s="31">
        <v>19.286460000000002</v>
      </c>
      <c r="N204" s="1"/>
      <c r="O204" s="1"/>
    </row>
    <row r="205" spans="1:15" ht="12.75" customHeight="1">
      <c r="A205" s="33">
        <v>195</v>
      </c>
      <c r="B205" s="53" t="s">
        <v>273</v>
      </c>
      <c r="C205" s="31">
        <v>328.15</v>
      </c>
      <c r="D205" s="36">
        <v>327.06666666666666</v>
      </c>
      <c r="E205" s="36">
        <v>320.83333333333331</v>
      </c>
      <c r="F205" s="36">
        <v>313.51666666666665</v>
      </c>
      <c r="G205" s="36">
        <v>307.2833333333333</v>
      </c>
      <c r="H205" s="36">
        <v>334.38333333333333</v>
      </c>
      <c r="I205" s="36">
        <v>340.61666666666667</v>
      </c>
      <c r="J205" s="36">
        <v>347.93333333333334</v>
      </c>
      <c r="K205" s="31">
        <v>333.3</v>
      </c>
      <c r="L205" s="31">
        <v>319.75</v>
      </c>
      <c r="M205" s="31">
        <v>18.339839999999999</v>
      </c>
      <c r="N205" s="1"/>
      <c r="O205" s="1"/>
    </row>
    <row r="206" spans="1:15" ht="12.75" customHeight="1">
      <c r="A206" s="33">
        <v>196</v>
      </c>
      <c r="B206" s="53" t="s">
        <v>388</v>
      </c>
      <c r="C206" s="31">
        <v>2125.1</v>
      </c>
      <c r="D206" s="36">
        <v>2133.6</v>
      </c>
      <c r="E206" s="36">
        <v>2100.25</v>
      </c>
      <c r="F206" s="36">
        <v>2075.4</v>
      </c>
      <c r="G206" s="36">
        <v>2042.0500000000002</v>
      </c>
      <c r="H206" s="36">
        <v>2158.4499999999998</v>
      </c>
      <c r="I206" s="36">
        <v>2191.7999999999993</v>
      </c>
      <c r="J206" s="36">
        <v>2216.6499999999996</v>
      </c>
      <c r="K206" s="31">
        <v>2166.9499999999998</v>
      </c>
      <c r="L206" s="31">
        <v>2108.75</v>
      </c>
      <c r="M206" s="31">
        <v>1.0604199999999999</v>
      </c>
      <c r="N206" s="1"/>
      <c r="O206" s="1"/>
    </row>
    <row r="207" spans="1:15" ht="12.75" customHeight="1">
      <c r="A207" s="33">
        <v>197</v>
      </c>
      <c r="B207" s="53" t="s">
        <v>862</v>
      </c>
      <c r="C207" s="31">
        <v>630.70000000000005</v>
      </c>
      <c r="D207" s="36">
        <v>634.44999999999993</v>
      </c>
      <c r="E207" s="36">
        <v>619.39999999999986</v>
      </c>
      <c r="F207" s="36">
        <v>608.09999999999991</v>
      </c>
      <c r="G207" s="36">
        <v>593.04999999999984</v>
      </c>
      <c r="H207" s="36">
        <v>645.74999999999989</v>
      </c>
      <c r="I207" s="36">
        <v>660.79999999999984</v>
      </c>
      <c r="J207" s="36">
        <v>672.09999999999991</v>
      </c>
      <c r="K207" s="31">
        <v>649.5</v>
      </c>
      <c r="L207" s="31">
        <v>623.15</v>
      </c>
      <c r="M207" s="31">
        <v>22.606339999999999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1587.6</v>
      </c>
      <c r="D208" s="36">
        <v>1581.4833333333333</v>
      </c>
      <c r="E208" s="36">
        <v>1568.9666666666667</v>
      </c>
      <c r="F208" s="36">
        <v>1550.3333333333333</v>
      </c>
      <c r="G208" s="36">
        <v>1537.8166666666666</v>
      </c>
      <c r="H208" s="36">
        <v>1600.1166666666668</v>
      </c>
      <c r="I208" s="36">
        <v>1612.6333333333337</v>
      </c>
      <c r="J208" s="36">
        <v>1631.2666666666669</v>
      </c>
      <c r="K208" s="31">
        <v>1594</v>
      </c>
      <c r="L208" s="31">
        <v>1562.85</v>
      </c>
      <c r="M208" s="31">
        <v>29.34731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4058.5</v>
      </c>
      <c r="D209" s="36">
        <v>4048.6833333333329</v>
      </c>
      <c r="E209" s="36">
        <v>4012.0666666666657</v>
      </c>
      <c r="F209" s="36">
        <v>3965.6333333333328</v>
      </c>
      <c r="G209" s="36">
        <v>3929.0166666666655</v>
      </c>
      <c r="H209" s="36">
        <v>4095.1166666666659</v>
      </c>
      <c r="I209" s="36">
        <v>4131.7333333333336</v>
      </c>
      <c r="J209" s="36">
        <v>4178.1666666666661</v>
      </c>
      <c r="K209" s="31">
        <v>4085.3</v>
      </c>
      <c r="L209" s="31">
        <v>4002.25</v>
      </c>
      <c r="M209" s="31">
        <v>5.2208600000000001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1616.6</v>
      </c>
      <c r="D210" s="36">
        <v>1611.5333333333335</v>
      </c>
      <c r="E210" s="36">
        <v>1598.0666666666671</v>
      </c>
      <c r="F210" s="36">
        <v>1579.5333333333335</v>
      </c>
      <c r="G210" s="36">
        <v>1566.0666666666671</v>
      </c>
      <c r="H210" s="36">
        <v>1630.0666666666671</v>
      </c>
      <c r="I210" s="36">
        <v>1643.5333333333338</v>
      </c>
      <c r="J210" s="36">
        <v>1662.0666666666671</v>
      </c>
      <c r="K210" s="31">
        <v>1625</v>
      </c>
      <c r="L210" s="31">
        <v>1593</v>
      </c>
      <c r="M210" s="31">
        <v>127.67865999999999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683.15</v>
      </c>
      <c r="D211" s="36">
        <v>678.1</v>
      </c>
      <c r="E211" s="36">
        <v>670.6</v>
      </c>
      <c r="F211" s="36">
        <v>658.05</v>
      </c>
      <c r="G211" s="36">
        <v>650.54999999999995</v>
      </c>
      <c r="H211" s="36">
        <v>690.65000000000009</v>
      </c>
      <c r="I211" s="36">
        <v>698.15000000000009</v>
      </c>
      <c r="J211" s="36">
        <v>710.70000000000016</v>
      </c>
      <c r="K211" s="31">
        <v>685.6</v>
      </c>
      <c r="L211" s="31">
        <v>665.55</v>
      </c>
      <c r="M211" s="31">
        <v>93.868639999999999</v>
      </c>
      <c r="N211" s="1"/>
      <c r="O211" s="1"/>
    </row>
    <row r="212" spans="1:15" ht="12.75" customHeight="1">
      <c r="A212" s="33">
        <v>202</v>
      </c>
      <c r="B212" s="53" t="s">
        <v>389</v>
      </c>
      <c r="C212" s="31">
        <v>118.31</v>
      </c>
      <c r="D212" s="36">
        <v>120.25333333333333</v>
      </c>
      <c r="E212" s="36">
        <v>115.40666666666667</v>
      </c>
      <c r="F212" s="36">
        <v>112.50333333333333</v>
      </c>
      <c r="G212" s="36">
        <v>107.65666666666667</v>
      </c>
      <c r="H212" s="36">
        <v>123.15666666666667</v>
      </c>
      <c r="I212" s="36">
        <v>128.00333333333333</v>
      </c>
      <c r="J212" s="36">
        <v>130.90666666666667</v>
      </c>
      <c r="K212" s="31">
        <v>125.1</v>
      </c>
      <c r="L212" s="31">
        <v>117.35</v>
      </c>
      <c r="M212" s="31">
        <v>471.28404999999998</v>
      </c>
      <c r="N212" s="1"/>
      <c r="O212" s="1"/>
    </row>
    <row r="213" spans="1:15" ht="12.75" customHeight="1">
      <c r="A213" s="33">
        <v>203</v>
      </c>
      <c r="B213" s="53" t="s">
        <v>390</v>
      </c>
      <c r="C213" s="31">
        <v>817</v>
      </c>
      <c r="D213" s="36">
        <v>818.25</v>
      </c>
      <c r="E213" s="36">
        <v>813.75</v>
      </c>
      <c r="F213" s="36">
        <v>810.5</v>
      </c>
      <c r="G213" s="36">
        <v>806</v>
      </c>
      <c r="H213" s="36">
        <v>821.5</v>
      </c>
      <c r="I213" s="36">
        <v>826</v>
      </c>
      <c r="J213" s="36">
        <v>829.25</v>
      </c>
      <c r="K213" s="31">
        <v>822.75</v>
      </c>
      <c r="L213" s="31">
        <v>815</v>
      </c>
      <c r="M213" s="31">
        <v>2.8921000000000001</v>
      </c>
      <c r="N213" s="1"/>
      <c r="O213" s="1"/>
    </row>
    <row r="214" spans="1:15" ht="12.75" customHeight="1">
      <c r="A214" s="33">
        <v>204</v>
      </c>
      <c r="B214" s="53" t="s">
        <v>863</v>
      </c>
      <c r="C214" s="31">
        <v>1233.8</v>
      </c>
      <c r="D214" s="36">
        <v>1226.6166666666668</v>
      </c>
      <c r="E214" s="36">
        <v>1209.2333333333336</v>
      </c>
      <c r="F214" s="36">
        <v>1184.6666666666667</v>
      </c>
      <c r="G214" s="36">
        <v>1167.2833333333335</v>
      </c>
      <c r="H214" s="36">
        <v>1251.1833333333336</v>
      </c>
      <c r="I214" s="36">
        <v>1268.5666666666668</v>
      </c>
      <c r="J214" s="36">
        <v>1293.1333333333337</v>
      </c>
      <c r="K214" s="31">
        <v>1244</v>
      </c>
      <c r="L214" s="31">
        <v>1202.05</v>
      </c>
      <c r="M214" s="31">
        <v>0.39502999999999999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1826.8</v>
      </c>
      <c r="D215" s="36">
        <v>1813.8333333333333</v>
      </c>
      <c r="E215" s="36">
        <v>1787.6666666666665</v>
      </c>
      <c r="F215" s="36">
        <v>1748.5333333333333</v>
      </c>
      <c r="G215" s="36">
        <v>1722.3666666666666</v>
      </c>
      <c r="H215" s="36">
        <v>1852.9666666666665</v>
      </c>
      <c r="I215" s="36">
        <v>1879.133333333333</v>
      </c>
      <c r="J215" s="36">
        <v>1918.2666666666664</v>
      </c>
      <c r="K215" s="31">
        <v>1840</v>
      </c>
      <c r="L215" s="31">
        <v>1774.7</v>
      </c>
      <c r="M215" s="31">
        <v>14.49713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5403.2</v>
      </c>
      <c r="D216" s="36">
        <v>5402.166666666667</v>
      </c>
      <c r="E216" s="36">
        <v>5354.0333333333338</v>
      </c>
      <c r="F216" s="36">
        <v>5304.8666666666668</v>
      </c>
      <c r="G216" s="36">
        <v>5256.7333333333336</v>
      </c>
      <c r="H216" s="36">
        <v>5451.3333333333339</v>
      </c>
      <c r="I216" s="36">
        <v>5499.4666666666672</v>
      </c>
      <c r="J216" s="36">
        <v>5548.6333333333341</v>
      </c>
      <c r="K216" s="31">
        <v>5450.3</v>
      </c>
      <c r="L216" s="31">
        <v>5353</v>
      </c>
      <c r="M216" s="31">
        <v>4.3883099999999997</v>
      </c>
      <c r="N216" s="1"/>
      <c r="O216" s="1"/>
    </row>
    <row r="217" spans="1:15" ht="12.75" customHeight="1">
      <c r="A217" s="33">
        <v>207</v>
      </c>
      <c r="B217" s="53" t="s">
        <v>864</v>
      </c>
      <c r="C217" s="31">
        <v>402.5</v>
      </c>
      <c r="D217" s="36">
        <v>403.95</v>
      </c>
      <c r="E217" s="36">
        <v>399.54999999999995</v>
      </c>
      <c r="F217" s="36">
        <v>396.59999999999997</v>
      </c>
      <c r="G217" s="36">
        <v>392.19999999999993</v>
      </c>
      <c r="H217" s="36">
        <v>406.9</v>
      </c>
      <c r="I217" s="36">
        <v>411.29999999999995</v>
      </c>
      <c r="J217" s="36">
        <v>414.25</v>
      </c>
      <c r="K217" s="31">
        <v>408.35</v>
      </c>
      <c r="L217" s="31">
        <v>401</v>
      </c>
      <c r="M217" s="31">
        <v>4.0447699999999998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646.54999999999995</v>
      </c>
      <c r="D218" s="36">
        <v>642.94999999999993</v>
      </c>
      <c r="E218" s="36">
        <v>636.89999999999986</v>
      </c>
      <c r="F218" s="36">
        <v>627.24999999999989</v>
      </c>
      <c r="G218" s="36">
        <v>621.19999999999982</v>
      </c>
      <c r="H218" s="36">
        <v>652.59999999999991</v>
      </c>
      <c r="I218" s="36">
        <v>658.64999999999986</v>
      </c>
      <c r="J218" s="36">
        <v>668.3</v>
      </c>
      <c r="K218" s="31">
        <v>649</v>
      </c>
      <c r="L218" s="31">
        <v>633.29999999999995</v>
      </c>
      <c r="M218" s="31">
        <v>61.717759999999998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4830.05</v>
      </c>
      <c r="D219" s="36">
        <v>4818.6166666666659</v>
      </c>
      <c r="E219" s="36">
        <v>4743.4833333333318</v>
      </c>
      <c r="F219" s="36">
        <v>4656.9166666666661</v>
      </c>
      <c r="G219" s="36">
        <v>4581.7833333333319</v>
      </c>
      <c r="H219" s="36">
        <v>4905.1833333333316</v>
      </c>
      <c r="I219" s="36">
        <v>4980.3166666666648</v>
      </c>
      <c r="J219" s="36">
        <v>5066.8833333333314</v>
      </c>
      <c r="K219" s="31">
        <v>4893.75</v>
      </c>
      <c r="L219" s="31">
        <v>4732.05</v>
      </c>
      <c r="M219" s="31">
        <v>22.32884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308.89999999999998</v>
      </c>
      <c r="D220" s="36">
        <v>308.3</v>
      </c>
      <c r="E220" s="36">
        <v>306.25</v>
      </c>
      <c r="F220" s="36">
        <v>303.59999999999997</v>
      </c>
      <c r="G220" s="36">
        <v>301.54999999999995</v>
      </c>
      <c r="H220" s="36">
        <v>310.95000000000005</v>
      </c>
      <c r="I220" s="36">
        <v>313.00000000000011</v>
      </c>
      <c r="J220" s="36">
        <v>315.65000000000009</v>
      </c>
      <c r="K220" s="31">
        <v>310.35000000000002</v>
      </c>
      <c r="L220" s="31">
        <v>305.64999999999998</v>
      </c>
      <c r="M220" s="31">
        <v>37.289279999999998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373.75</v>
      </c>
      <c r="D221" s="36">
        <v>365.93333333333334</v>
      </c>
      <c r="E221" s="36">
        <v>354.9666666666667</v>
      </c>
      <c r="F221" s="36">
        <v>336.18333333333334</v>
      </c>
      <c r="G221" s="36">
        <v>325.2166666666667</v>
      </c>
      <c r="H221" s="36">
        <v>384.7166666666667</v>
      </c>
      <c r="I221" s="36">
        <v>395.68333333333328</v>
      </c>
      <c r="J221" s="36">
        <v>414.4666666666667</v>
      </c>
      <c r="K221" s="31">
        <v>376.9</v>
      </c>
      <c r="L221" s="31">
        <v>347.15</v>
      </c>
      <c r="M221" s="31">
        <v>206.11250000000001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2707.2</v>
      </c>
      <c r="D222" s="36">
        <v>2700.6833333333329</v>
      </c>
      <c r="E222" s="36">
        <v>2676.516666666666</v>
      </c>
      <c r="F222" s="36">
        <v>2645.833333333333</v>
      </c>
      <c r="G222" s="36">
        <v>2621.6666666666661</v>
      </c>
      <c r="H222" s="36">
        <v>2731.3666666666659</v>
      </c>
      <c r="I222" s="36">
        <v>2755.5333333333328</v>
      </c>
      <c r="J222" s="36">
        <v>2786.2166666666658</v>
      </c>
      <c r="K222" s="31">
        <v>2724.85</v>
      </c>
      <c r="L222" s="31">
        <v>2670</v>
      </c>
      <c r="M222" s="31">
        <v>21.666699999999999</v>
      </c>
      <c r="N222" s="1"/>
      <c r="O222" s="1"/>
    </row>
    <row r="223" spans="1:15" ht="12.75" customHeight="1">
      <c r="A223" s="33">
        <v>213</v>
      </c>
      <c r="B223" s="53" t="s">
        <v>274</v>
      </c>
      <c r="C223" s="31">
        <v>611.45000000000005</v>
      </c>
      <c r="D223" s="36">
        <v>616.25</v>
      </c>
      <c r="E223" s="36">
        <v>603.45000000000005</v>
      </c>
      <c r="F223" s="36">
        <v>595.45000000000005</v>
      </c>
      <c r="G223" s="36">
        <v>582.65000000000009</v>
      </c>
      <c r="H223" s="36">
        <v>624.25</v>
      </c>
      <c r="I223" s="36">
        <v>637.04999999999995</v>
      </c>
      <c r="J223" s="36">
        <v>645.04999999999995</v>
      </c>
      <c r="K223" s="31">
        <v>629.04999999999995</v>
      </c>
      <c r="L223" s="31">
        <v>608.25</v>
      </c>
      <c r="M223" s="31">
        <v>7.8370100000000003</v>
      </c>
      <c r="N223" s="1"/>
      <c r="O223" s="1"/>
    </row>
    <row r="224" spans="1:15" ht="12.75" customHeight="1">
      <c r="A224" s="33">
        <v>214</v>
      </c>
      <c r="B224" s="53" t="s">
        <v>392</v>
      </c>
      <c r="C224" s="31">
        <v>11750.3</v>
      </c>
      <c r="D224" s="36">
        <v>11858.433333333334</v>
      </c>
      <c r="E224" s="36">
        <v>11416.866666666669</v>
      </c>
      <c r="F224" s="36">
        <v>11083.433333333334</v>
      </c>
      <c r="G224" s="36">
        <v>10641.866666666669</v>
      </c>
      <c r="H224" s="36">
        <v>12191.866666666669</v>
      </c>
      <c r="I224" s="36">
        <v>12633.433333333334</v>
      </c>
      <c r="J224" s="36">
        <v>12966.866666666669</v>
      </c>
      <c r="K224" s="31">
        <v>12300</v>
      </c>
      <c r="L224" s="31">
        <v>11525</v>
      </c>
      <c r="M224" s="31">
        <v>0.84682000000000002</v>
      </c>
      <c r="N224" s="1"/>
      <c r="O224" s="1"/>
    </row>
    <row r="225" spans="1:15" ht="12.75" customHeight="1">
      <c r="A225" s="33">
        <v>215</v>
      </c>
      <c r="B225" s="53" t="s">
        <v>393</v>
      </c>
      <c r="C225" s="31">
        <v>1030.0999999999999</v>
      </c>
      <c r="D225" s="36">
        <v>1035.8500000000001</v>
      </c>
      <c r="E225" s="36">
        <v>1016.3000000000002</v>
      </c>
      <c r="F225" s="36">
        <v>1002.5</v>
      </c>
      <c r="G225" s="36">
        <v>982.95</v>
      </c>
      <c r="H225" s="36">
        <v>1049.6500000000003</v>
      </c>
      <c r="I225" s="36">
        <v>1069.2</v>
      </c>
      <c r="J225" s="36">
        <v>1083.0000000000005</v>
      </c>
      <c r="K225" s="31">
        <v>1055.4000000000001</v>
      </c>
      <c r="L225" s="31">
        <v>1022.05</v>
      </c>
      <c r="M225" s="31">
        <v>1.2443900000000001</v>
      </c>
      <c r="N225" s="1"/>
      <c r="O225" s="1"/>
    </row>
    <row r="226" spans="1:15" ht="12.75" customHeight="1">
      <c r="A226" s="33">
        <v>216</v>
      </c>
      <c r="B226" s="53" t="s">
        <v>865</v>
      </c>
      <c r="C226" s="31">
        <v>463.65</v>
      </c>
      <c r="D226" s="36">
        <v>462.9666666666667</v>
      </c>
      <c r="E226" s="36">
        <v>460.68333333333339</v>
      </c>
      <c r="F226" s="36">
        <v>457.7166666666667</v>
      </c>
      <c r="G226" s="36">
        <v>455.43333333333339</v>
      </c>
      <c r="H226" s="36">
        <v>465.93333333333339</v>
      </c>
      <c r="I226" s="36">
        <v>468.2166666666667</v>
      </c>
      <c r="J226" s="36">
        <v>471.18333333333339</v>
      </c>
      <c r="K226" s="31">
        <v>465.25</v>
      </c>
      <c r="L226" s="31">
        <v>460</v>
      </c>
      <c r="M226" s="31">
        <v>0.80883000000000005</v>
      </c>
      <c r="N226" s="1"/>
      <c r="O226" s="1"/>
    </row>
    <row r="227" spans="1:15" ht="12.75" customHeight="1">
      <c r="A227" s="33">
        <v>217</v>
      </c>
      <c r="B227" s="53" t="s">
        <v>275</v>
      </c>
      <c r="C227" s="31">
        <v>53829.7</v>
      </c>
      <c r="D227" s="36">
        <v>54110.69999999999</v>
      </c>
      <c r="E227" s="36">
        <v>53226.449999999983</v>
      </c>
      <c r="F227" s="36">
        <v>52623.19999999999</v>
      </c>
      <c r="G227" s="36">
        <v>51738.949999999983</v>
      </c>
      <c r="H227" s="36">
        <v>54713.949999999983</v>
      </c>
      <c r="I227" s="36">
        <v>55598.2</v>
      </c>
      <c r="J227" s="36">
        <v>56201.449999999983</v>
      </c>
      <c r="K227" s="31">
        <v>54994.95</v>
      </c>
      <c r="L227" s="31">
        <v>53507.45</v>
      </c>
      <c r="M227" s="31">
        <v>6.3469999999999999E-2</v>
      </c>
      <c r="N227" s="1"/>
      <c r="O227" s="1"/>
    </row>
    <row r="228" spans="1:15" ht="12.75" customHeight="1">
      <c r="A228" s="33">
        <v>218</v>
      </c>
      <c r="B228" s="53" t="s">
        <v>394</v>
      </c>
      <c r="C228" s="31">
        <v>316.64999999999998</v>
      </c>
      <c r="D228" s="36">
        <v>316.65000000000003</v>
      </c>
      <c r="E228" s="36">
        <v>308.30000000000007</v>
      </c>
      <c r="F228" s="36">
        <v>299.95000000000005</v>
      </c>
      <c r="G228" s="36">
        <v>291.60000000000008</v>
      </c>
      <c r="H228" s="36">
        <v>325.00000000000006</v>
      </c>
      <c r="I228" s="36">
        <v>333.35000000000008</v>
      </c>
      <c r="J228" s="36">
        <v>341.70000000000005</v>
      </c>
      <c r="K228" s="31">
        <v>325</v>
      </c>
      <c r="L228" s="31">
        <v>308.3</v>
      </c>
      <c r="M228" s="31">
        <v>328.45783999999998</v>
      </c>
      <c r="N228" s="1"/>
      <c r="O228" s="1"/>
    </row>
    <row r="229" spans="1:15" ht="12.75" customHeight="1">
      <c r="A229" s="33">
        <v>219</v>
      </c>
      <c r="B229" s="53" t="s">
        <v>135</v>
      </c>
      <c r="C229" s="31">
        <v>1197.9000000000001</v>
      </c>
      <c r="D229" s="36">
        <v>1202.25</v>
      </c>
      <c r="E229" s="36">
        <v>1186.25</v>
      </c>
      <c r="F229" s="36">
        <v>1174.5999999999999</v>
      </c>
      <c r="G229" s="36">
        <v>1158.5999999999999</v>
      </c>
      <c r="H229" s="36">
        <v>1213.9000000000001</v>
      </c>
      <c r="I229" s="36">
        <v>1229.9000000000001</v>
      </c>
      <c r="J229" s="36">
        <v>1241.5500000000002</v>
      </c>
      <c r="K229" s="31">
        <v>1218.25</v>
      </c>
      <c r="L229" s="31">
        <v>1190.5999999999999</v>
      </c>
      <c r="M229" s="31">
        <v>141.54461000000001</v>
      </c>
      <c r="N229" s="1"/>
      <c r="O229" s="1"/>
    </row>
    <row r="230" spans="1:15" ht="12.75" customHeight="1">
      <c r="A230" s="33">
        <v>220</v>
      </c>
      <c r="B230" s="53" t="s">
        <v>136</v>
      </c>
      <c r="C230" s="31">
        <v>1960.5</v>
      </c>
      <c r="D230" s="36">
        <v>1937.3999999999999</v>
      </c>
      <c r="E230" s="36">
        <v>1909.7999999999997</v>
      </c>
      <c r="F230" s="36">
        <v>1859.1</v>
      </c>
      <c r="G230" s="36">
        <v>1831.4999999999998</v>
      </c>
      <c r="H230" s="36">
        <v>1988.0999999999997</v>
      </c>
      <c r="I230" s="36">
        <v>2015.6999999999996</v>
      </c>
      <c r="J230" s="36">
        <v>2066.3999999999996</v>
      </c>
      <c r="K230" s="31">
        <v>1965</v>
      </c>
      <c r="L230" s="31">
        <v>1886.7</v>
      </c>
      <c r="M230" s="31">
        <v>12.482950000000001</v>
      </c>
      <c r="N230" s="1"/>
      <c r="O230" s="1"/>
    </row>
    <row r="231" spans="1:15" ht="12.75" customHeight="1">
      <c r="A231" s="33">
        <v>221</v>
      </c>
      <c r="B231" s="53" t="s">
        <v>137</v>
      </c>
      <c r="C231" s="31">
        <v>701.7</v>
      </c>
      <c r="D231" s="36">
        <v>696.86666666666679</v>
      </c>
      <c r="E231" s="36">
        <v>689.88333333333355</v>
      </c>
      <c r="F231" s="36">
        <v>678.06666666666672</v>
      </c>
      <c r="G231" s="36">
        <v>671.08333333333348</v>
      </c>
      <c r="H231" s="36">
        <v>708.68333333333362</v>
      </c>
      <c r="I231" s="36">
        <v>715.66666666666674</v>
      </c>
      <c r="J231" s="36">
        <v>727.48333333333369</v>
      </c>
      <c r="K231" s="31">
        <v>703.85</v>
      </c>
      <c r="L231" s="31">
        <v>685.05</v>
      </c>
      <c r="M231" s="31">
        <v>28.733830000000001</v>
      </c>
      <c r="N231" s="1"/>
      <c r="O231" s="1"/>
    </row>
    <row r="232" spans="1:15" ht="12.75" customHeight="1">
      <c r="A232" s="33">
        <v>222</v>
      </c>
      <c r="B232" s="53" t="s">
        <v>276</v>
      </c>
      <c r="C232" s="31">
        <v>761.5</v>
      </c>
      <c r="D232" s="36">
        <v>765.16666666666663</v>
      </c>
      <c r="E232" s="36">
        <v>753.33333333333326</v>
      </c>
      <c r="F232" s="36">
        <v>745.16666666666663</v>
      </c>
      <c r="G232" s="36">
        <v>733.33333333333326</v>
      </c>
      <c r="H232" s="36">
        <v>773.33333333333326</v>
      </c>
      <c r="I232" s="36">
        <v>785.16666666666652</v>
      </c>
      <c r="J232" s="36">
        <v>793.33333333333326</v>
      </c>
      <c r="K232" s="31">
        <v>777</v>
      </c>
      <c r="L232" s="31">
        <v>757</v>
      </c>
      <c r="M232" s="31">
        <v>1.7993399999999999</v>
      </c>
      <c r="N232" s="1"/>
      <c r="O232" s="1"/>
    </row>
    <row r="233" spans="1:15" ht="12.75" customHeight="1">
      <c r="A233" s="33">
        <v>223</v>
      </c>
      <c r="B233" s="53" t="s">
        <v>395</v>
      </c>
      <c r="C233" s="31">
        <v>101.46</v>
      </c>
      <c r="D233" s="36">
        <v>100.20333333333333</v>
      </c>
      <c r="E233" s="36">
        <v>96.156666666666666</v>
      </c>
      <c r="F233" s="36">
        <v>90.853333333333339</v>
      </c>
      <c r="G233" s="36">
        <v>86.806666666666672</v>
      </c>
      <c r="H233" s="36">
        <v>105.50666666666666</v>
      </c>
      <c r="I233" s="36">
        <v>109.55333333333331</v>
      </c>
      <c r="J233" s="36">
        <v>114.85666666666665</v>
      </c>
      <c r="K233" s="31">
        <v>104.25</v>
      </c>
      <c r="L233" s="31">
        <v>94.9</v>
      </c>
      <c r="M233" s="31">
        <v>1573.8367000000001</v>
      </c>
      <c r="N233" s="1"/>
      <c r="O233" s="1"/>
    </row>
    <row r="234" spans="1:15" ht="12.75" customHeight="1">
      <c r="A234" s="33">
        <v>224</v>
      </c>
      <c r="B234" s="53" t="s">
        <v>140</v>
      </c>
      <c r="C234" s="31">
        <v>74.66</v>
      </c>
      <c r="D234" s="36">
        <v>74.86666666666666</v>
      </c>
      <c r="E234" s="36">
        <v>74.393333333333317</v>
      </c>
      <c r="F234" s="36">
        <v>74.126666666666651</v>
      </c>
      <c r="G234" s="36">
        <v>73.653333333333308</v>
      </c>
      <c r="H234" s="36">
        <v>75.133333333333326</v>
      </c>
      <c r="I234" s="36">
        <v>75.606666666666655</v>
      </c>
      <c r="J234" s="36">
        <v>75.873333333333335</v>
      </c>
      <c r="K234" s="31">
        <v>75.34</v>
      </c>
      <c r="L234" s="31">
        <v>74.599999999999994</v>
      </c>
      <c r="M234" s="31">
        <v>328.63157000000001</v>
      </c>
      <c r="N234" s="1"/>
      <c r="O234" s="1"/>
    </row>
    <row r="235" spans="1:15" ht="12.75" customHeight="1">
      <c r="A235" s="33">
        <v>225</v>
      </c>
      <c r="B235" s="53" t="s">
        <v>139</v>
      </c>
      <c r="C235" s="31">
        <v>111.63</v>
      </c>
      <c r="D235" s="36">
        <v>111.79666666666667</v>
      </c>
      <c r="E235" s="36">
        <v>110.84333333333333</v>
      </c>
      <c r="F235" s="36">
        <v>110.05666666666667</v>
      </c>
      <c r="G235" s="36">
        <v>109.10333333333334</v>
      </c>
      <c r="H235" s="36">
        <v>112.58333333333333</v>
      </c>
      <c r="I235" s="36">
        <v>113.53666666666668</v>
      </c>
      <c r="J235" s="36">
        <v>114.32333333333332</v>
      </c>
      <c r="K235" s="31">
        <v>112.75</v>
      </c>
      <c r="L235" s="31">
        <v>111.01</v>
      </c>
      <c r="M235" s="31">
        <v>53.760460000000002</v>
      </c>
      <c r="N235" s="1"/>
      <c r="O235" s="1"/>
    </row>
    <row r="236" spans="1:15" ht="12.75" customHeight="1">
      <c r="A236" s="33">
        <v>226</v>
      </c>
      <c r="B236" s="53" t="s">
        <v>397</v>
      </c>
      <c r="C236" s="31">
        <v>453</v>
      </c>
      <c r="D236" s="36">
        <v>453.68333333333339</v>
      </c>
      <c r="E236" s="36">
        <v>448.4166666666668</v>
      </c>
      <c r="F236" s="36">
        <v>443.83333333333343</v>
      </c>
      <c r="G236" s="36">
        <v>438.56666666666683</v>
      </c>
      <c r="H236" s="36">
        <v>458.26666666666677</v>
      </c>
      <c r="I236" s="36">
        <v>463.53333333333342</v>
      </c>
      <c r="J236" s="36">
        <v>468.11666666666673</v>
      </c>
      <c r="K236" s="31">
        <v>458.95</v>
      </c>
      <c r="L236" s="31">
        <v>449.1</v>
      </c>
      <c r="M236" s="31">
        <v>7.1059999999999999</v>
      </c>
      <c r="N236" s="1"/>
      <c r="O236" s="1"/>
    </row>
    <row r="237" spans="1:15" ht="12.75" customHeight="1">
      <c r="A237" s="33">
        <v>227</v>
      </c>
      <c r="B237" s="53" t="s">
        <v>398</v>
      </c>
      <c r="C237" s="31">
        <v>66.23</v>
      </c>
      <c r="D237" s="36">
        <v>66.570000000000007</v>
      </c>
      <c r="E237" s="36">
        <v>65.77000000000001</v>
      </c>
      <c r="F237" s="36">
        <v>65.31</v>
      </c>
      <c r="G237" s="36">
        <v>64.510000000000005</v>
      </c>
      <c r="H237" s="36">
        <v>67.030000000000015</v>
      </c>
      <c r="I237" s="36">
        <v>67.83</v>
      </c>
      <c r="J237" s="36">
        <v>68.29000000000002</v>
      </c>
      <c r="K237" s="31">
        <v>67.37</v>
      </c>
      <c r="L237" s="31">
        <v>66.11</v>
      </c>
      <c r="M237" s="31">
        <v>282.74027999999998</v>
      </c>
      <c r="N237" s="1"/>
      <c r="O237" s="1"/>
    </row>
    <row r="238" spans="1:15" ht="12.75" customHeight="1">
      <c r="A238" s="33">
        <v>228</v>
      </c>
      <c r="B238" s="53" t="s">
        <v>780</v>
      </c>
      <c r="C238" s="31">
        <v>280.7</v>
      </c>
      <c r="D238" s="36">
        <v>283.84999999999997</v>
      </c>
      <c r="E238" s="36">
        <v>276.84999999999991</v>
      </c>
      <c r="F238" s="36">
        <v>272.99999999999994</v>
      </c>
      <c r="G238" s="36">
        <v>265.99999999999989</v>
      </c>
      <c r="H238" s="36">
        <v>287.69999999999993</v>
      </c>
      <c r="I238" s="36">
        <v>294.70000000000005</v>
      </c>
      <c r="J238" s="36">
        <v>298.54999999999995</v>
      </c>
      <c r="K238" s="31">
        <v>290.85000000000002</v>
      </c>
      <c r="L238" s="31">
        <v>280</v>
      </c>
      <c r="M238" s="31">
        <v>133.57470000000001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489.95</v>
      </c>
      <c r="D239" s="36">
        <v>490.2</v>
      </c>
      <c r="E239" s="36">
        <v>484.4</v>
      </c>
      <c r="F239" s="36">
        <v>478.84999999999997</v>
      </c>
      <c r="G239" s="36">
        <v>473.04999999999995</v>
      </c>
      <c r="H239" s="36">
        <v>495.75</v>
      </c>
      <c r="I239" s="36">
        <v>501.55000000000007</v>
      </c>
      <c r="J239" s="36">
        <v>507.1</v>
      </c>
      <c r="K239" s="31">
        <v>496</v>
      </c>
      <c r="L239" s="31">
        <v>484.65</v>
      </c>
      <c r="M239" s="31">
        <v>178.78994</v>
      </c>
      <c r="N239" s="1"/>
      <c r="O239" s="1"/>
    </row>
    <row r="240" spans="1:15" ht="12.75" customHeight="1">
      <c r="A240" s="33">
        <v>230</v>
      </c>
      <c r="B240" s="53" t="s">
        <v>399</v>
      </c>
      <c r="C240" s="31">
        <v>303.85000000000002</v>
      </c>
      <c r="D240" s="36">
        <v>304.03333333333336</v>
      </c>
      <c r="E240" s="36">
        <v>299.9666666666667</v>
      </c>
      <c r="F240" s="36">
        <v>296.08333333333331</v>
      </c>
      <c r="G240" s="36">
        <v>292.01666666666665</v>
      </c>
      <c r="H240" s="36">
        <v>307.91666666666674</v>
      </c>
      <c r="I240" s="36">
        <v>311.98333333333346</v>
      </c>
      <c r="J240" s="36">
        <v>315.86666666666679</v>
      </c>
      <c r="K240" s="31">
        <v>308.10000000000002</v>
      </c>
      <c r="L240" s="31">
        <v>300.14999999999998</v>
      </c>
      <c r="M240" s="31">
        <v>8.3772099999999998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361.5</v>
      </c>
      <c r="D241" s="36">
        <v>357.5</v>
      </c>
      <c r="E241" s="36">
        <v>349</v>
      </c>
      <c r="F241" s="36">
        <v>336.5</v>
      </c>
      <c r="G241" s="36">
        <v>328</v>
      </c>
      <c r="H241" s="36">
        <v>370</v>
      </c>
      <c r="I241" s="36">
        <v>378.5</v>
      </c>
      <c r="J241" s="36">
        <v>391</v>
      </c>
      <c r="K241" s="31">
        <v>366</v>
      </c>
      <c r="L241" s="31">
        <v>345</v>
      </c>
      <c r="M241" s="31">
        <v>142.62592000000001</v>
      </c>
      <c r="N241" s="1"/>
      <c r="O241" s="1"/>
    </row>
    <row r="242" spans="1:15" ht="12.75" customHeight="1">
      <c r="A242" s="33">
        <v>232</v>
      </c>
      <c r="B242" s="53" t="s">
        <v>134</v>
      </c>
      <c r="C242" s="31">
        <v>164.4</v>
      </c>
      <c r="D242" s="36">
        <v>165.71666666666667</v>
      </c>
      <c r="E242" s="36">
        <v>162.69333333333333</v>
      </c>
      <c r="F242" s="36">
        <v>160.98666666666665</v>
      </c>
      <c r="G242" s="36">
        <v>157.96333333333331</v>
      </c>
      <c r="H242" s="36">
        <v>167.42333333333335</v>
      </c>
      <c r="I242" s="36">
        <v>170.44666666666672</v>
      </c>
      <c r="J242" s="36">
        <v>172.15333333333336</v>
      </c>
      <c r="K242" s="31">
        <v>168.74</v>
      </c>
      <c r="L242" s="31">
        <v>164.01</v>
      </c>
      <c r="M242" s="31">
        <v>49.86459</v>
      </c>
      <c r="N242" s="1"/>
      <c r="O242" s="1"/>
    </row>
    <row r="243" spans="1:15" ht="12.75" customHeight="1">
      <c r="A243" s="33">
        <v>233</v>
      </c>
      <c r="B243" s="53" t="s">
        <v>145</v>
      </c>
      <c r="C243" s="31">
        <v>2992.3</v>
      </c>
      <c r="D243" s="36">
        <v>3001.9333333333329</v>
      </c>
      <c r="E243" s="36">
        <v>2952.8666666666659</v>
      </c>
      <c r="F243" s="36">
        <v>2913.4333333333329</v>
      </c>
      <c r="G243" s="36">
        <v>2864.3666666666659</v>
      </c>
      <c r="H243" s="36">
        <v>3041.3666666666659</v>
      </c>
      <c r="I243" s="36">
        <v>3090.4333333333325</v>
      </c>
      <c r="J243" s="36">
        <v>3129.8666666666659</v>
      </c>
      <c r="K243" s="31">
        <v>3051</v>
      </c>
      <c r="L243" s="31">
        <v>2962.5</v>
      </c>
      <c r="M243" s="31">
        <v>4.7588900000000001</v>
      </c>
      <c r="N243" s="1"/>
      <c r="O243" s="1"/>
    </row>
    <row r="244" spans="1:15" ht="12.75" customHeight="1">
      <c r="A244" s="33">
        <v>234</v>
      </c>
      <c r="B244" s="53" t="s">
        <v>277</v>
      </c>
      <c r="C244" s="31">
        <v>567.65</v>
      </c>
      <c r="D244" s="36">
        <v>566.51666666666665</v>
      </c>
      <c r="E244" s="36">
        <v>562.13333333333333</v>
      </c>
      <c r="F244" s="36">
        <v>556.61666666666667</v>
      </c>
      <c r="G244" s="36">
        <v>552.23333333333335</v>
      </c>
      <c r="H244" s="36">
        <v>572.0333333333333</v>
      </c>
      <c r="I244" s="36">
        <v>576.41666666666652</v>
      </c>
      <c r="J244" s="36">
        <v>581.93333333333328</v>
      </c>
      <c r="K244" s="31">
        <v>570.9</v>
      </c>
      <c r="L244" s="31">
        <v>561</v>
      </c>
      <c r="M244" s="31">
        <v>7.7011900000000004</v>
      </c>
      <c r="N244" s="1"/>
      <c r="O244" s="1"/>
    </row>
    <row r="245" spans="1:15" ht="12.75" customHeight="1">
      <c r="A245" s="33">
        <v>235</v>
      </c>
      <c r="B245" s="53" t="s">
        <v>141</v>
      </c>
      <c r="C245" s="31">
        <v>176.1</v>
      </c>
      <c r="D245" s="36">
        <v>175.50333333333333</v>
      </c>
      <c r="E245" s="36">
        <v>172.36666666666667</v>
      </c>
      <c r="F245" s="36">
        <v>168.63333333333335</v>
      </c>
      <c r="G245" s="36">
        <v>165.4966666666667</v>
      </c>
      <c r="H245" s="36">
        <v>179.23666666666665</v>
      </c>
      <c r="I245" s="36">
        <v>182.37333333333331</v>
      </c>
      <c r="J245" s="36">
        <v>186.10666666666663</v>
      </c>
      <c r="K245" s="31">
        <v>178.64</v>
      </c>
      <c r="L245" s="31">
        <v>171.77</v>
      </c>
      <c r="M245" s="31">
        <v>147.91705999999999</v>
      </c>
      <c r="N245" s="1"/>
      <c r="O245" s="1"/>
    </row>
    <row r="246" spans="1:15" ht="12.75" customHeight="1">
      <c r="A246" s="33">
        <v>236</v>
      </c>
      <c r="B246" s="53" t="s">
        <v>143</v>
      </c>
      <c r="C246" s="31">
        <v>623.45000000000005</v>
      </c>
      <c r="D246" s="36">
        <v>624.65</v>
      </c>
      <c r="E246" s="36">
        <v>617.29999999999995</v>
      </c>
      <c r="F246" s="36">
        <v>611.15</v>
      </c>
      <c r="G246" s="36">
        <v>603.79999999999995</v>
      </c>
      <c r="H246" s="36">
        <v>630.79999999999995</v>
      </c>
      <c r="I246" s="36">
        <v>638.15000000000009</v>
      </c>
      <c r="J246" s="36">
        <v>644.29999999999995</v>
      </c>
      <c r="K246" s="31">
        <v>632</v>
      </c>
      <c r="L246" s="31">
        <v>618.5</v>
      </c>
      <c r="M246" s="31">
        <v>54.211790000000001</v>
      </c>
      <c r="N246" s="1"/>
      <c r="O246" s="1"/>
    </row>
    <row r="247" spans="1:15" ht="12.75" customHeight="1">
      <c r="A247" s="33">
        <v>237</v>
      </c>
      <c r="B247" s="53" t="s">
        <v>151</v>
      </c>
      <c r="C247" s="31">
        <v>176.85</v>
      </c>
      <c r="D247" s="36">
        <v>173.64999999999998</v>
      </c>
      <c r="E247" s="36">
        <v>169.73999999999995</v>
      </c>
      <c r="F247" s="36">
        <v>162.62999999999997</v>
      </c>
      <c r="G247" s="36">
        <v>158.71999999999994</v>
      </c>
      <c r="H247" s="36">
        <v>180.75999999999996</v>
      </c>
      <c r="I247" s="36">
        <v>184.67</v>
      </c>
      <c r="J247" s="36">
        <v>191.77999999999997</v>
      </c>
      <c r="K247" s="31">
        <v>177.56</v>
      </c>
      <c r="L247" s="31">
        <v>166.54</v>
      </c>
      <c r="M247" s="31">
        <v>758.94556</v>
      </c>
      <c r="N247" s="1"/>
      <c r="O247" s="1"/>
    </row>
    <row r="248" spans="1:15" ht="12.75" customHeight="1">
      <c r="A248" s="33">
        <v>238</v>
      </c>
      <c r="B248" s="53" t="s">
        <v>400</v>
      </c>
      <c r="C248" s="31">
        <v>65.67</v>
      </c>
      <c r="D248" s="36">
        <v>65.759999999999991</v>
      </c>
      <c r="E248" s="36">
        <v>64.619999999999976</v>
      </c>
      <c r="F248" s="36">
        <v>63.569999999999979</v>
      </c>
      <c r="G248" s="36">
        <v>62.429999999999964</v>
      </c>
      <c r="H248" s="36">
        <v>66.809999999999988</v>
      </c>
      <c r="I248" s="36">
        <v>67.95</v>
      </c>
      <c r="J248" s="36">
        <v>69</v>
      </c>
      <c r="K248" s="31">
        <v>66.900000000000006</v>
      </c>
      <c r="L248" s="31">
        <v>64.709999999999994</v>
      </c>
      <c r="M248" s="31">
        <v>145.52231</v>
      </c>
      <c r="N248" s="1"/>
      <c r="O248" s="1"/>
    </row>
    <row r="249" spans="1:15" ht="12.75" customHeight="1">
      <c r="A249" s="33">
        <v>239</v>
      </c>
      <c r="B249" s="53" t="s">
        <v>153</v>
      </c>
      <c r="C249" s="31">
        <v>969.15</v>
      </c>
      <c r="D249" s="36">
        <v>965.25</v>
      </c>
      <c r="E249" s="36">
        <v>957.9</v>
      </c>
      <c r="F249" s="36">
        <v>946.65</v>
      </c>
      <c r="G249" s="36">
        <v>939.3</v>
      </c>
      <c r="H249" s="36">
        <v>976.5</v>
      </c>
      <c r="I249" s="36">
        <v>983.84999999999991</v>
      </c>
      <c r="J249" s="36">
        <v>995.1</v>
      </c>
      <c r="K249" s="31">
        <v>972.6</v>
      </c>
      <c r="L249" s="31">
        <v>954</v>
      </c>
      <c r="M249" s="31">
        <v>15.737360000000001</v>
      </c>
      <c r="N249" s="1"/>
      <c r="O249" s="1"/>
    </row>
    <row r="250" spans="1:15" ht="12.75" customHeight="1">
      <c r="A250" s="33">
        <v>240</v>
      </c>
      <c r="B250" s="53" t="s">
        <v>401</v>
      </c>
      <c r="C250" s="31">
        <v>183.56</v>
      </c>
      <c r="D250" s="36">
        <v>185.98666666666668</v>
      </c>
      <c r="E250" s="36">
        <v>180.57333333333335</v>
      </c>
      <c r="F250" s="36">
        <v>177.58666666666667</v>
      </c>
      <c r="G250" s="36">
        <v>172.17333333333335</v>
      </c>
      <c r="H250" s="36">
        <v>188.97333333333336</v>
      </c>
      <c r="I250" s="36">
        <v>194.38666666666666</v>
      </c>
      <c r="J250" s="36">
        <v>197.37333333333336</v>
      </c>
      <c r="K250" s="31">
        <v>191.4</v>
      </c>
      <c r="L250" s="31">
        <v>183</v>
      </c>
      <c r="M250" s="31">
        <v>739.15719000000001</v>
      </c>
      <c r="N250" s="1"/>
      <c r="O250" s="1"/>
    </row>
    <row r="251" spans="1:15" ht="12.75" customHeight="1">
      <c r="A251" s="33">
        <v>241</v>
      </c>
      <c r="B251" s="53" t="s">
        <v>402</v>
      </c>
      <c r="C251" s="31">
        <v>1477.7</v>
      </c>
      <c r="D251" s="36">
        <v>1487.4166666666667</v>
      </c>
      <c r="E251" s="36">
        <v>1463.8333333333335</v>
      </c>
      <c r="F251" s="36">
        <v>1449.9666666666667</v>
      </c>
      <c r="G251" s="36">
        <v>1426.3833333333334</v>
      </c>
      <c r="H251" s="36">
        <v>1501.2833333333335</v>
      </c>
      <c r="I251" s="36">
        <v>1524.866666666667</v>
      </c>
      <c r="J251" s="36">
        <v>1538.7333333333336</v>
      </c>
      <c r="K251" s="31">
        <v>1511</v>
      </c>
      <c r="L251" s="31">
        <v>1473.55</v>
      </c>
      <c r="M251" s="31">
        <v>0.43197999999999998</v>
      </c>
      <c r="N251" s="1"/>
      <c r="O251" s="1"/>
    </row>
    <row r="252" spans="1:15" ht="12.75" customHeight="1">
      <c r="A252" s="33">
        <v>242</v>
      </c>
      <c r="B252" s="53" t="s">
        <v>142</v>
      </c>
      <c r="C252" s="31">
        <v>535</v>
      </c>
      <c r="D252" s="36">
        <v>537.4</v>
      </c>
      <c r="E252" s="36">
        <v>527.59999999999991</v>
      </c>
      <c r="F252" s="36">
        <v>520.19999999999993</v>
      </c>
      <c r="G252" s="36">
        <v>510.39999999999986</v>
      </c>
      <c r="H252" s="36">
        <v>544.79999999999995</v>
      </c>
      <c r="I252" s="36">
        <v>554.59999999999991</v>
      </c>
      <c r="J252" s="36">
        <v>562</v>
      </c>
      <c r="K252" s="31">
        <v>547.20000000000005</v>
      </c>
      <c r="L252" s="31">
        <v>530</v>
      </c>
      <c r="M252" s="31">
        <v>24.52392</v>
      </c>
      <c r="N252" s="1"/>
      <c r="O252" s="1"/>
    </row>
    <row r="253" spans="1:15" ht="12.75" customHeight="1">
      <c r="A253" s="33">
        <v>243</v>
      </c>
      <c r="B253" s="53" t="s">
        <v>148</v>
      </c>
      <c r="C253" s="31">
        <v>424.85</v>
      </c>
      <c r="D253" s="36">
        <v>423.36666666666662</v>
      </c>
      <c r="E253" s="36">
        <v>417.03333333333325</v>
      </c>
      <c r="F253" s="36">
        <v>409.21666666666664</v>
      </c>
      <c r="G253" s="36">
        <v>402.88333333333327</v>
      </c>
      <c r="H253" s="36">
        <v>431.18333333333322</v>
      </c>
      <c r="I253" s="36">
        <v>437.51666666666659</v>
      </c>
      <c r="J253" s="36">
        <v>445.3333333333332</v>
      </c>
      <c r="K253" s="31">
        <v>429.7</v>
      </c>
      <c r="L253" s="31">
        <v>415.55</v>
      </c>
      <c r="M253" s="31">
        <v>132.31596999999999</v>
      </c>
      <c r="N253" s="1"/>
      <c r="O253" s="1"/>
    </row>
    <row r="254" spans="1:15" ht="12.75" customHeight="1">
      <c r="A254" s="33">
        <v>244</v>
      </c>
      <c r="B254" s="53" t="s">
        <v>147</v>
      </c>
      <c r="C254" s="31">
        <v>1379.1</v>
      </c>
      <c r="D254" s="36">
        <v>1383.2166666666665</v>
      </c>
      <c r="E254" s="36">
        <v>1369.883333333333</v>
      </c>
      <c r="F254" s="36">
        <v>1360.6666666666665</v>
      </c>
      <c r="G254" s="36">
        <v>1347.333333333333</v>
      </c>
      <c r="H254" s="36">
        <v>1392.4333333333329</v>
      </c>
      <c r="I254" s="36">
        <v>1405.7666666666664</v>
      </c>
      <c r="J254" s="36">
        <v>1414.9833333333329</v>
      </c>
      <c r="K254" s="31">
        <v>1396.55</v>
      </c>
      <c r="L254" s="31">
        <v>1374</v>
      </c>
      <c r="M254" s="31">
        <v>36.316389999999998</v>
      </c>
      <c r="N254" s="1"/>
      <c r="O254" s="1"/>
    </row>
    <row r="255" spans="1:15" ht="12.75" customHeight="1">
      <c r="A255" s="33">
        <v>245</v>
      </c>
      <c r="B255" s="53" t="s">
        <v>182</v>
      </c>
      <c r="C255" s="31">
        <v>7013.6</v>
      </c>
      <c r="D255" s="36">
        <v>6956.9833333333336</v>
      </c>
      <c r="E255" s="36">
        <v>6883.0666666666675</v>
      </c>
      <c r="F255" s="36">
        <v>6752.5333333333338</v>
      </c>
      <c r="G255" s="36">
        <v>6678.6166666666677</v>
      </c>
      <c r="H255" s="36">
        <v>7087.5166666666673</v>
      </c>
      <c r="I255" s="36">
        <v>7161.4333333333334</v>
      </c>
      <c r="J255" s="36">
        <v>7291.9666666666672</v>
      </c>
      <c r="K255" s="31">
        <v>7030.9</v>
      </c>
      <c r="L255" s="31">
        <v>6826.45</v>
      </c>
      <c r="M255" s="31">
        <v>1.4365399999999999</v>
      </c>
      <c r="N255" s="1"/>
      <c r="O255" s="1"/>
    </row>
    <row r="256" spans="1:15" ht="12.75" customHeight="1">
      <c r="A256" s="33">
        <v>246</v>
      </c>
      <c r="B256" s="53" t="s">
        <v>149</v>
      </c>
      <c r="C256" s="31">
        <v>1824.85</v>
      </c>
      <c r="D256" s="36">
        <v>1822.5833333333333</v>
      </c>
      <c r="E256" s="36">
        <v>1814.2666666666664</v>
      </c>
      <c r="F256" s="36">
        <v>1803.6833333333332</v>
      </c>
      <c r="G256" s="36">
        <v>1795.3666666666663</v>
      </c>
      <c r="H256" s="36">
        <v>1833.1666666666665</v>
      </c>
      <c r="I256" s="36">
        <v>1841.4833333333336</v>
      </c>
      <c r="J256" s="36">
        <v>1852.0666666666666</v>
      </c>
      <c r="K256" s="31">
        <v>1830.9</v>
      </c>
      <c r="L256" s="31">
        <v>1812</v>
      </c>
      <c r="M256" s="31">
        <v>58.155990000000003</v>
      </c>
      <c r="N256" s="1"/>
      <c r="O256" s="1"/>
    </row>
    <row r="257" spans="1:15" ht="12.75" customHeight="1">
      <c r="A257" s="33">
        <v>247</v>
      </c>
      <c r="B257" s="53" t="s">
        <v>866</v>
      </c>
      <c r="C257" s="31">
        <v>164.45</v>
      </c>
      <c r="D257" s="36">
        <v>163.31333333333333</v>
      </c>
      <c r="E257" s="36">
        <v>157.62666666666667</v>
      </c>
      <c r="F257" s="36">
        <v>150.80333333333334</v>
      </c>
      <c r="G257" s="36">
        <v>145.11666666666667</v>
      </c>
      <c r="H257" s="36">
        <v>170.13666666666666</v>
      </c>
      <c r="I257" s="36">
        <v>175.82333333333332</v>
      </c>
      <c r="J257" s="36">
        <v>182.64666666666665</v>
      </c>
      <c r="K257" s="31">
        <v>169</v>
      </c>
      <c r="L257" s="31">
        <v>156.49</v>
      </c>
      <c r="M257" s="31">
        <v>165.22753</v>
      </c>
      <c r="N257" s="1"/>
      <c r="O257" s="1"/>
    </row>
    <row r="258" spans="1:15" ht="12.75" customHeight="1">
      <c r="A258" s="33">
        <v>248</v>
      </c>
      <c r="B258" s="53" t="s">
        <v>150</v>
      </c>
      <c r="C258" s="31">
        <v>996.9</v>
      </c>
      <c r="D258" s="36">
        <v>993.9666666666667</v>
      </c>
      <c r="E258" s="36">
        <v>979.93333333333339</v>
      </c>
      <c r="F258" s="36">
        <v>962.9666666666667</v>
      </c>
      <c r="G258" s="36">
        <v>948.93333333333339</v>
      </c>
      <c r="H258" s="36">
        <v>1010.9333333333334</v>
      </c>
      <c r="I258" s="36">
        <v>1024.9666666666667</v>
      </c>
      <c r="J258" s="36">
        <v>1041.9333333333334</v>
      </c>
      <c r="K258" s="31">
        <v>1008</v>
      </c>
      <c r="L258" s="31">
        <v>977</v>
      </c>
      <c r="M258" s="31">
        <v>3.0386600000000001</v>
      </c>
      <c r="N258" s="1"/>
      <c r="O258" s="1"/>
    </row>
    <row r="259" spans="1:15" ht="12.75" customHeight="1">
      <c r="A259" s="33">
        <v>249</v>
      </c>
      <c r="B259" s="53" t="s">
        <v>146</v>
      </c>
      <c r="C259" s="31">
        <v>4432.2</v>
      </c>
      <c r="D259" s="36">
        <v>4411.6833333333334</v>
      </c>
      <c r="E259" s="36">
        <v>4355.7166666666672</v>
      </c>
      <c r="F259" s="36">
        <v>4279.2333333333336</v>
      </c>
      <c r="G259" s="36">
        <v>4223.2666666666673</v>
      </c>
      <c r="H259" s="36">
        <v>4488.166666666667</v>
      </c>
      <c r="I259" s="36">
        <v>4544.1333333333323</v>
      </c>
      <c r="J259" s="36">
        <v>4620.6166666666668</v>
      </c>
      <c r="K259" s="31">
        <v>4467.6499999999996</v>
      </c>
      <c r="L259" s="31">
        <v>4335.2</v>
      </c>
      <c r="M259" s="31">
        <v>11.33699</v>
      </c>
      <c r="N259" s="1"/>
      <c r="O259" s="1"/>
    </row>
    <row r="260" spans="1:15" ht="12.75" customHeight="1">
      <c r="A260" s="33">
        <v>250</v>
      </c>
      <c r="B260" s="53" t="s">
        <v>152</v>
      </c>
      <c r="C260" s="31">
        <v>1258.55</v>
      </c>
      <c r="D260" s="36">
        <v>1247.2166666666667</v>
      </c>
      <c r="E260" s="36">
        <v>1229.9833333333333</v>
      </c>
      <c r="F260" s="36">
        <v>1201.4166666666667</v>
      </c>
      <c r="G260" s="36">
        <v>1184.1833333333334</v>
      </c>
      <c r="H260" s="36">
        <v>1275.7833333333333</v>
      </c>
      <c r="I260" s="36">
        <v>1293.0166666666669</v>
      </c>
      <c r="J260" s="36">
        <v>1321.5833333333333</v>
      </c>
      <c r="K260" s="31">
        <v>1264.45</v>
      </c>
      <c r="L260" s="31">
        <v>1218.6500000000001</v>
      </c>
      <c r="M260" s="31">
        <v>4.7613700000000003</v>
      </c>
      <c r="N260" s="1"/>
      <c r="O260" s="1"/>
    </row>
    <row r="261" spans="1:15" ht="12.75" customHeight="1">
      <c r="A261" s="33">
        <v>251</v>
      </c>
      <c r="B261" s="53" t="s">
        <v>403</v>
      </c>
      <c r="C261" s="31">
        <v>1862.75</v>
      </c>
      <c r="D261" s="36">
        <v>1860.25</v>
      </c>
      <c r="E261" s="36">
        <v>1840.55</v>
      </c>
      <c r="F261" s="36">
        <v>1818.35</v>
      </c>
      <c r="G261" s="36">
        <v>1798.6499999999999</v>
      </c>
      <c r="H261" s="36">
        <v>1882.45</v>
      </c>
      <c r="I261" s="36">
        <v>1902.1499999999999</v>
      </c>
      <c r="J261" s="36">
        <v>1924.3500000000001</v>
      </c>
      <c r="K261" s="31">
        <v>1879.95</v>
      </c>
      <c r="L261" s="31">
        <v>1838.05</v>
      </c>
      <c r="M261" s="31">
        <v>1.0953599999999999</v>
      </c>
      <c r="N261" s="1"/>
      <c r="O261" s="1"/>
    </row>
    <row r="262" spans="1:15" ht="12.75" customHeight="1">
      <c r="A262" s="33">
        <v>252</v>
      </c>
      <c r="B262" s="53" t="s">
        <v>156</v>
      </c>
      <c r="C262" s="31">
        <v>4401.95</v>
      </c>
      <c r="D262" s="36">
        <v>4413.583333333333</v>
      </c>
      <c r="E262" s="36">
        <v>4327.1666666666661</v>
      </c>
      <c r="F262" s="36">
        <v>4252.3833333333332</v>
      </c>
      <c r="G262" s="36">
        <v>4165.9666666666662</v>
      </c>
      <c r="H262" s="36">
        <v>4488.3666666666659</v>
      </c>
      <c r="I262" s="36">
        <v>4574.7833333333319</v>
      </c>
      <c r="J262" s="36">
        <v>4649.5666666666657</v>
      </c>
      <c r="K262" s="31">
        <v>4500</v>
      </c>
      <c r="L262" s="31">
        <v>4338.8</v>
      </c>
      <c r="M262" s="31">
        <v>1.71871</v>
      </c>
      <c r="N262" s="1"/>
      <c r="O262" s="1"/>
    </row>
    <row r="263" spans="1:15" ht="12.75" customHeight="1">
      <c r="A263" s="33">
        <v>253</v>
      </c>
      <c r="B263" s="53" t="s">
        <v>404</v>
      </c>
      <c r="C263" s="31">
        <v>2004.85</v>
      </c>
      <c r="D263" s="36">
        <v>1993.95</v>
      </c>
      <c r="E263" s="36">
        <v>1962.9</v>
      </c>
      <c r="F263" s="36">
        <v>1920.95</v>
      </c>
      <c r="G263" s="36">
        <v>1889.9</v>
      </c>
      <c r="H263" s="36">
        <v>2035.9</v>
      </c>
      <c r="I263" s="36">
        <v>2066.9499999999998</v>
      </c>
      <c r="J263" s="36">
        <v>2108.9</v>
      </c>
      <c r="K263" s="31">
        <v>2025</v>
      </c>
      <c r="L263" s="31">
        <v>1952</v>
      </c>
      <c r="M263" s="31">
        <v>1.3121100000000001</v>
      </c>
      <c r="N263" s="1"/>
      <c r="O263" s="1"/>
    </row>
    <row r="264" spans="1:15" ht="12.75" customHeight="1">
      <c r="A264" s="33">
        <v>254</v>
      </c>
      <c r="B264" s="53" t="s">
        <v>405</v>
      </c>
      <c r="C264" s="31">
        <v>841.2</v>
      </c>
      <c r="D264" s="36">
        <v>842.80000000000007</v>
      </c>
      <c r="E264" s="36">
        <v>835.65000000000009</v>
      </c>
      <c r="F264" s="36">
        <v>830.1</v>
      </c>
      <c r="G264" s="36">
        <v>822.95</v>
      </c>
      <c r="H264" s="36">
        <v>848.35000000000014</v>
      </c>
      <c r="I264" s="36">
        <v>855.5</v>
      </c>
      <c r="J264" s="36">
        <v>861.05000000000018</v>
      </c>
      <c r="K264" s="31">
        <v>849.95</v>
      </c>
      <c r="L264" s="31">
        <v>837.25</v>
      </c>
      <c r="M264" s="31">
        <v>0.61712</v>
      </c>
      <c r="N264" s="1"/>
      <c r="O264" s="1"/>
    </row>
    <row r="265" spans="1:15" ht="12.75" customHeight="1">
      <c r="A265" s="33">
        <v>255</v>
      </c>
      <c r="B265" s="53" t="s">
        <v>406</v>
      </c>
      <c r="C265" s="31">
        <v>519.20000000000005</v>
      </c>
      <c r="D265" s="36">
        <v>515.9</v>
      </c>
      <c r="E265" s="36">
        <v>502.25</v>
      </c>
      <c r="F265" s="36">
        <v>485.3</v>
      </c>
      <c r="G265" s="36">
        <v>471.65000000000003</v>
      </c>
      <c r="H265" s="36">
        <v>532.84999999999991</v>
      </c>
      <c r="I265" s="36">
        <v>546.49999999999977</v>
      </c>
      <c r="J265" s="36">
        <v>563.44999999999993</v>
      </c>
      <c r="K265" s="31">
        <v>529.54999999999995</v>
      </c>
      <c r="L265" s="31">
        <v>498.95</v>
      </c>
      <c r="M265" s="31">
        <v>20.326750000000001</v>
      </c>
      <c r="N265" s="1"/>
      <c r="O265" s="1"/>
    </row>
    <row r="266" spans="1:15" ht="12.75" customHeight="1">
      <c r="A266" s="33">
        <v>256</v>
      </c>
      <c r="B266" s="53" t="s">
        <v>407</v>
      </c>
      <c r="C266" s="31">
        <v>99.94</v>
      </c>
      <c r="D266" s="36">
        <v>99.046666666666667</v>
      </c>
      <c r="E266" s="36">
        <v>97.093333333333334</v>
      </c>
      <c r="F266" s="36">
        <v>94.24666666666667</v>
      </c>
      <c r="G266" s="36">
        <v>92.293333333333337</v>
      </c>
      <c r="H266" s="36">
        <v>101.89333333333333</v>
      </c>
      <c r="I266" s="36">
        <v>103.84666666666668</v>
      </c>
      <c r="J266" s="36">
        <v>106.69333333333333</v>
      </c>
      <c r="K266" s="31">
        <v>101</v>
      </c>
      <c r="L266" s="31">
        <v>96.2</v>
      </c>
      <c r="M266" s="31">
        <v>25.068290000000001</v>
      </c>
      <c r="N266" s="1"/>
      <c r="O266" s="1"/>
    </row>
    <row r="267" spans="1:15" ht="12.75" customHeight="1">
      <c r="A267" s="33">
        <v>257</v>
      </c>
      <c r="B267" s="53" t="s">
        <v>278</v>
      </c>
      <c r="C267" s="31">
        <v>668.15</v>
      </c>
      <c r="D267" s="36">
        <v>674.5333333333333</v>
      </c>
      <c r="E267" s="36">
        <v>659.61666666666656</v>
      </c>
      <c r="F267" s="36">
        <v>651.08333333333326</v>
      </c>
      <c r="G267" s="36">
        <v>636.16666666666652</v>
      </c>
      <c r="H267" s="36">
        <v>683.06666666666661</v>
      </c>
      <c r="I267" s="36">
        <v>697.98333333333335</v>
      </c>
      <c r="J267" s="36">
        <v>706.51666666666665</v>
      </c>
      <c r="K267" s="31">
        <v>689.45</v>
      </c>
      <c r="L267" s="31">
        <v>666</v>
      </c>
      <c r="M267" s="31">
        <v>39.649590000000003</v>
      </c>
      <c r="N267" s="1"/>
      <c r="O267" s="1"/>
    </row>
    <row r="268" spans="1:15" ht="12.75" customHeight="1">
      <c r="A268" s="33">
        <v>258</v>
      </c>
      <c r="B268" s="53" t="s">
        <v>867</v>
      </c>
      <c r="C268" s="31">
        <v>348.35</v>
      </c>
      <c r="D268" s="36">
        <v>344.36666666666662</v>
      </c>
      <c r="E268" s="36">
        <v>338.73333333333323</v>
      </c>
      <c r="F268" s="36">
        <v>329.11666666666662</v>
      </c>
      <c r="G268" s="36">
        <v>323.48333333333323</v>
      </c>
      <c r="H268" s="36">
        <v>353.98333333333323</v>
      </c>
      <c r="I268" s="36">
        <v>359.61666666666656</v>
      </c>
      <c r="J268" s="36">
        <v>369.23333333333323</v>
      </c>
      <c r="K268" s="31">
        <v>350</v>
      </c>
      <c r="L268" s="31">
        <v>334.75</v>
      </c>
      <c r="M268" s="31">
        <v>33.891210000000001</v>
      </c>
      <c r="N268" s="1"/>
      <c r="O268" s="1"/>
    </row>
    <row r="269" spans="1:15" ht="12.75" customHeight="1">
      <c r="A269" s="33">
        <v>259</v>
      </c>
      <c r="B269" s="53" t="s">
        <v>157</v>
      </c>
      <c r="C269" s="31">
        <v>874.5</v>
      </c>
      <c r="D269" s="36">
        <v>872.30000000000007</v>
      </c>
      <c r="E269" s="36">
        <v>864.60000000000014</v>
      </c>
      <c r="F269" s="36">
        <v>854.7</v>
      </c>
      <c r="G269" s="36">
        <v>847.00000000000011</v>
      </c>
      <c r="H269" s="36">
        <v>882.20000000000016</v>
      </c>
      <c r="I269" s="36">
        <v>889.9000000000002</v>
      </c>
      <c r="J269" s="36">
        <v>899.80000000000018</v>
      </c>
      <c r="K269" s="31">
        <v>880</v>
      </c>
      <c r="L269" s="31">
        <v>862.4</v>
      </c>
      <c r="M269" s="31">
        <v>16.364660000000001</v>
      </c>
      <c r="N269" s="1"/>
      <c r="O269" s="1"/>
    </row>
    <row r="270" spans="1:15" ht="12.75" customHeight="1">
      <c r="A270" s="33">
        <v>260</v>
      </c>
      <c r="B270" s="53" t="s">
        <v>868</v>
      </c>
      <c r="C270" s="31">
        <v>903.05</v>
      </c>
      <c r="D270" s="36">
        <v>883.69999999999993</v>
      </c>
      <c r="E270" s="36">
        <v>864.34999999999991</v>
      </c>
      <c r="F270" s="36">
        <v>825.65</v>
      </c>
      <c r="G270" s="36">
        <v>806.3</v>
      </c>
      <c r="H270" s="36">
        <v>922.39999999999986</v>
      </c>
      <c r="I270" s="36">
        <v>941.75</v>
      </c>
      <c r="J270" s="36">
        <v>980.44999999999982</v>
      </c>
      <c r="K270" s="31">
        <v>903.05</v>
      </c>
      <c r="L270" s="31">
        <v>845</v>
      </c>
      <c r="M270" s="31">
        <v>0.71914</v>
      </c>
      <c r="N270" s="1"/>
      <c r="O270" s="1"/>
    </row>
    <row r="271" spans="1:15" ht="12.75" customHeight="1">
      <c r="A271" s="33">
        <v>261</v>
      </c>
      <c r="B271" s="53" t="s">
        <v>869</v>
      </c>
      <c r="C271" s="31">
        <v>107.88</v>
      </c>
      <c r="D271" s="36">
        <v>107.66666666666667</v>
      </c>
      <c r="E271" s="36">
        <v>106.83333333333334</v>
      </c>
      <c r="F271" s="36">
        <v>105.78666666666668</v>
      </c>
      <c r="G271" s="36">
        <v>104.95333333333335</v>
      </c>
      <c r="H271" s="36">
        <v>108.71333333333334</v>
      </c>
      <c r="I271" s="36">
        <v>109.54666666666668</v>
      </c>
      <c r="J271" s="36">
        <v>110.59333333333333</v>
      </c>
      <c r="K271" s="31">
        <v>108.5</v>
      </c>
      <c r="L271" s="31">
        <v>106.62</v>
      </c>
      <c r="M271" s="31">
        <v>29.568020000000001</v>
      </c>
      <c r="N271" s="1"/>
      <c r="O271" s="1"/>
    </row>
    <row r="272" spans="1:15" ht="12.75" customHeight="1">
      <c r="A272" s="33">
        <v>262</v>
      </c>
      <c r="B272" s="53" t="s">
        <v>831</v>
      </c>
      <c r="C272" s="31">
        <v>556.70000000000005</v>
      </c>
      <c r="D272" s="36">
        <v>554.13333333333333</v>
      </c>
      <c r="E272" s="36">
        <v>546.56666666666661</v>
      </c>
      <c r="F272" s="36">
        <v>536.43333333333328</v>
      </c>
      <c r="G272" s="36">
        <v>528.86666666666656</v>
      </c>
      <c r="H272" s="36">
        <v>564.26666666666665</v>
      </c>
      <c r="I272" s="36">
        <v>571.83333333333348</v>
      </c>
      <c r="J272" s="36">
        <v>581.9666666666667</v>
      </c>
      <c r="K272" s="31">
        <v>561.70000000000005</v>
      </c>
      <c r="L272" s="31">
        <v>544</v>
      </c>
      <c r="M272" s="31">
        <v>7.4641400000000004</v>
      </c>
      <c r="N272" s="1"/>
      <c r="O272" s="1"/>
    </row>
    <row r="273" spans="1:15" ht="12.75" customHeight="1">
      <c r="A273" s="33">
        <v>263</v>
      </c>
      <c r="B273" s="53" t="s">
        <v>408</v>
      </c>
      <c r="C273" s="31">
        <v>748.85</v>
      </c>
      <c r="D273" s="36">
        <v>748.04999999999984</v>
      </c>
      <c r="E273" s="36">
        <v>737.59999999999968</v>
      </c>
      <c r="F273" s="36">
        <v>726.3499999999998</v>
      </c>
      <c r="G273" s="36">
        <v>715.89999999999964</v>
      </c>
      <c r="H273" s="36">
        <v>759.29999999999973</v>
      </c>
      <c r="I273" s="36">
        <v>769.74999999999977</v>
      </c>
      <c r="J273" s="36">
        <v>780.99999999999977</v>
      </c>
      <c r="K273" s="31">
        <v>758.5</v>
      </c>
      <c r="L273" s="31">
        <v>736.8</v>
      </c>
      <c r="M273" s="31">
        <v>4.70749</v>
      </c>
      <c r="N273" s="1"/>
      <c r="O273" s="1"/>
    </row>
    <row r="274" spans="1:15" ht="12.75" customHeight="1">
      <c r="A274" s="33">
        <v>264</v>
      </c>
      <c r="B274" s="53" t="s">
        <v>155</v>
      </c>
      <c r="C274" s="31">
        <v>937.8</v>
      </c>
      <c r="D274" s="36">
        <v>937</v>
      </c>
      <c r="E274" s="36">
        <v>919.7</v>
      </c>
      <c r="F274" s="36">
        <v>901.6</v>
      </c>
      <c r="G274" s="36">
        <v>884.30000000000007</v>
      </c>
      <c r="H274" s="36">
        <v>955.1</v>
      </c>
      <c r="I274" s="36">
        <v>972.4</v>
      </c>
      <c r="J274" s="36">
        <v>990.5</v>
      </c>
      <c r="K274" s="31">
        <v>954.3</v>
      </c>
      <c r="L274" s="31">
        <v>918.9</v>
      </c>
      <c r="M274" s="31">
        <v>50.203049999999998</v>
      </c>
      <c r="N274" s="1"/>
      <c r="O274" s="1"/>
    </row>
    <row r="275" spans="1:15" ht="12.75" customHeight="1">
      <c r="A275" s="33">
        <v>265</v>
      </c>
      <c r="B275" s="53" t="s">
        <v>870</v>
      </c>
      <c r="C275" s="31">
        <v>329.2</v>
      </c>
      <c r="D275" s="36">
        <v>330.2833333333333</v>
      </c>
      <c r="E275" s="36">
        <v>326.91666666666663</v>
      </c>
      <c r="F275" s="36">
        <v>324.63333333333333</v>
      </c>
      <c r="G275" s="36">
        <v>321.26666666666665</v>
      </c>
      <c r="H275" s="36">
        <v>332.56666666666661</v>
      </c>
      <c r="I275" s="36">
        <v>335.93333333333328</v>
      </c>
      <c r="J275" s="36">
        <v>338.21666666666658</v>
      </c>
      <c r="K275" s="31">
        <v>333.65</v>
      </c>
      <c r="L275" s="31">
        <v>328</v>
      </c>
      <c r="M275" s="31">
        <v>122.01643</v>
      </c>
      <c r="N275" s="1"/>
      <c r="O275" s="1"/>
    </row>
    <row r="276" spans="1:15" ht="12.75" customHeight="1">
      <c r="A276" s="33">
        <v>266</v>
      </c>
      <c r="B276" s="53" t="s">
        <v>158</v>
      </c>
      <c r="C276" s="31">
        <v>578.29999999999995</v>
      </c>
      <c r="D276" s="36">
        <v>578.91666666666663</v>
      </c>
      <c r="E276" s="36">
        <v>572.88333333333321</v>
      </c>
      <c r="F276" s="36">
        <v>567.46666666666658</v>
      </c>
      <c r="G276" s="36">
        <v>561.43333333333317</v>
      </c>
      <c r="H276" s="36">
        <v>584.33333333333326</v>
      </c>
      <c r="I276" s="36">
        <v>590.36666666666679</v>
      </c>
      <c r="J276" s="36">
        <v>595.7833333333333</v>
      </c>
      <c r="K276" s="31">
        <v>584.95000000000005</v>
      </c>
      <c r="L276" s="31">
        <v>573.5</v>
      </c>
      <c r="M276" s="31">
        <v>17.303909999999998</v>
      </c>
      <c r="N276" s="1"/>
      <c r="O276" s="1"/>
    </row>
    <row r="277" spans="1:15" ht="12.75" customHeight="1">
      <c r="A277" s="33">
        <v>267</v>
      </c>
      <c r="B277" s="53" t="s">
        <v>409</v>
      </c>
      <c r="C277" s="31">
        <v>590.95000000000005</v>
      </c>
      <c r="D277" s="36">
        <v>584.6</v>
      </c>
      <c r="E277" s="36">
        <v>576.5</v>
      </c>
      <c r="F277" s="36">
        <v>562.04999999999995</v>
      </c>
      <c r="G277" s="36">
        <v>553.94999999999993</v>
      </c>
      <c r="H277" s="36">
        <v>599.05000000000007</v>
      </c>
      <c r="I277" s="36">
        <v>607.1500000000002</v>
      </c>
      <c r="J277" s="36">
        <v>621.60000000000014</v>
      </c>
      <c r="K277" s="31">
        <v>592.70000000000005</v>
      </c>
      <c r="L277" s="31">
        <v>570.15</v>
      </c>
      <c r="M277" s="31">
        <v>3.1658499999999998</v>
      </c>
      <c r="N277" s="1"/>
      <c r="O277" s="1"/>
    </row>
    <row r="278" spans="1:15" ht="12.75" customHeight="1">
      <c r="A278" s="33">
        <v>268</v>
      </c>
      <c r="B278" s="53" t="s">
        <v>410</v>
      </c>
      <c r="C278" s="31">
        <v>731.65</v>
      </c>
      <c r="D278" s="36">
        <v>726.6</v>
      </c>
      <c r="E278" s="36">
        <v>718.2</v>
      </c>
      <c r="F278" s="36">
        <v>704.75</v>
      </c>
      <c r="G278" s="36">
        <v>696.35</v>
      </c>
      <c r="H278" s="36">
        <v>740.05000000000007</v>
      </c>
      <c r="I278" s="36">
        <v>748.44999999999993</v>
      </c>
      <c r="J278" s="36">
        <v>761.90000000000009</v>
      </c>
      <c r="K278" s="31">
        <v>735</v>
      </c>
      <c r="L278" s="31">
        <v>713.15</v>
      </c>
      <c r="M278" s="31">
        <v>1.4927999999999999</v>
      </c>
      <c r="N278" s="1"/>
      <c r="O278" s="1"/>
    </row>
    <row r="279" spans="1:15" ht="12.75" customHeight="1">
      <c r="A279" s="33">
        <v>269</v>
      </c>
      <c r="B279" s="53" t="s">
        <v>871</v>
      </c>
      <c r="C279" s="31">
        <v>626.85</v>
      </c>
      <c r="D279" s="36">
        <v>632.2833333333333</v>
      </c>
      <c r="E279" s="36">
        <v>618.66666666666663</v>
      </c>
      <c r="F279" s="36">
        <v>610.48333333333335</v>
      </c>
      <c r="G279" s="36">
        <v>596.86666666666667</v>
      </c>
      <c r="H279" s="36">
        <v>640.46666666666658</v>
      </c>
      <c r="I279" s="36">
        <v>654.08333333333337</v>
      </c>
      <c r="J279" s="36">
        <v>662.26666666666654</v>
      </c>
      <c r="K279" s="31">
        <v>645.9</v>
      </c>
      <c r="L279" s="31">
        <v>624.1</v>
      </c>
      <c r="M279" s="31">
        <v>12.605919999999999</v>
      </c>
      <c r="N279" s="1"/>
      <c r="O279" s="1"/>
    </row>
    <row r="280" spans="1:15" ht="12.75" customHeight="1">
      <c r="A280" s="33">
        <v>270</v>
      </c>
      <c r="B280" s="53" t="s">
        <v>411</v>
      </c>
      <c r="C280" s="31">
        <v>1284.4000000000001</v>
      </c>
      <c r="D280" s="36">
        <v>1281.5666666666666</v>
      </c>
      <c r="E280" s="36">
        <v>1233.8333333333333</v>
      </c>
      <c r="F280" s="36">
        <v>1183.2666666666667</v>
      </c>
      <c r="G280" s="36">
        <v>1135.5333333333333</v>
      </c>
      <c r="H280" s="36">
        <v>1332.1333333333332</v>
      </c>
      <c r="I280" s="36">
        <v>1379.8666666666668</v>
      </c>
      <c r="J280" s="36">
        <v>1430.4333333333332</v>
      </c>
      <c r="K280" s="31">
        <v>1329.3</v>
      </c>
      <c r="L280" s="31">
        <v>1231</v>
      </c>
      <c r="M280" s="31">
        <v>9.6426099999999995</v>
      </c>
      <c r="N280" s="1"/>
      <c r="O280" s="1"/>
    </row>
    <row r="281" spans="1:15" ht="12.75" customHeight="1">
      <c r="A281" s="33">
        <v>271</v>
      </c>
      <c r="B281" s="53" t="s">
        <v>412</v>
      </c>
      <c r="C281" s="31">
        <v>547.70000000000005</v>
      </c>
      <c r="D281" s="36">
        <v>541.18333333333339</v>
      </c>
      <c r="E281" s="36">
        <v>508.51666666666677</v>
      </c>
      <c r="F281" s="36">
        <v>469.33333333333337</v>
      </c>
      <c r="G281" s="36">
        <v>436.66666666666674</v>
      </c>
      <c r="H281" s="36">
        <v>580.36666666666679</v>
      </c>
      <c r="I281" s="36">
        <v>613.0333333333333</v>
      </c>
      <c r="J281" s="36">
        <v>652.21666666666681</v>
      </c>
      <c r="K281" s="31">
        <v>573.85</v>
      </c>
      <c r="L281" s="31">
        <v>502</v>
      </c>
      <c r="M281" s="31">
        <v>132.32496</v>
      </c>
      <c r="N281" s="1"/>
      <c r="O281" s="1"/>
    </row>
    <row r="282" spans="1:15" ht="12.75" customHeight="1">
      <c r="A282" s="33">
        <v>272</v>
      </c>
      <c r="B282" s="53" t="s">
        <v>413</v>
      </c>
      <c r="C282" s="31">
        <v>856.55</v>
      </c>
      <c r="D282" s="36">
        <v>850.23333333333323</v>
      </c>
      <c r="E282" s="36">
        <v>839.46666666666647</v>
      </c>
      <c r="F282" s="36">
        <v>822.38333333333321</v>
      </c>
      <c r="G282" s="36">
        <v>811.61666666666645</v>
      </c>
      <c r="H282" s="36">
        <v>867.31666666666649</v>
      </c>
      <c r="I282" s="36">
        <v>878.08333333333314</v>
      </c>
      <c r="J282" s="36">
        <v>895.16666666666652</v>
      </c>
      <c r="K282" s="31">
        <v>861</v>
      </c>
      <c r="L282" s="31">
        <v>833.15</v>
      </c>
      <c r="M282" s="31">
        <v>1.23689</v>
      </c>
      <c r="N282" s="1"/>
      <c r="O282" s="1"/>
    </row>
    <row r="283" spans="1:15" ht="12.75" customHeight="1">
      <c r="A283" s="33">
        <v>273</v>
      </c>
      <c r="B283" s="53" t="s">
        <v>414</v>
      </c>
      <c r="C283" s="31">
        <v>4234.1499999999996</v>
      </c>
      <c r="D283" s="36">
        <v>4207.7833333333328</v>
      </c>
      <c r="E283" s="36">
        <v>4152.6166666666659</v>
      </c>
      <c r="F283" s="36">
        <v>4071.083333333333</v>
      </c>
      <c r="G283" s="36">
        <v>4015.9166666666661</v>
      </c>
      <c r="H283" s="36">
        <v>4289.3166666666657</v>
      </c>
      <c r="I283" s="36">
        <v>4344.4833333333336</v>
      </c>
      <c r="J283" s="36">
        <v>4426.0166666666655</v>
      </c>
      <c r="K283" s="31">
        <v>4262.95</v>
      </c>
      <c r="L283" s="31">
        <v>4126.25</v>
      </c>
      <c r="M283" s="31">
        <v>1.48349</v>
      </c>
      <c r="N283" s="1"/>
      <c r="O283" s="1"/>
    </row>
    <row r="284" spans="1:15" ht="12.75" customHeight="1">
      <c r="A284" s="33">
        <v>274</v>
      </c>
      <c r="B284" s="53" t="s">
        <v>415</v>
      </c>
      <c r="C284" s="31">
        <v>371.8</v>
      </c>
      <c r="D284" s="36">
        <v>373.38333333333338</v>
      </c>
      <c r="E284" s="36">
        <v>367.46666666666675</v>
      </c>
      <c r="F284" s="36">
        <v>363.13333333333338</v>
      </c>
      <c r="G284" s="36">
        <v>357.21666666666675</v>
      </c>
      <c r="H284" s="36">
        <v>377.71666666666675</v>
      </c>
      <c r="I284" s="36">
        <v>383.63333333333338</v>
      </c>
      <c r="J284" s="36">
        <v>387.96666666666675</v>
      </c>
      <c r="K284" s="31">
        <v>379.3</v>
      </c>
      <c r="L284" s="31">
        <v>369.05</v>
      </c>
      <c r="M284" s="31">
        <v>16.278189999999999</v>
      </c>
      <c r="N284" s="1"/>
      <c r="O284" s="1"/>
    </row>
    <row r="285" spans="1:15" ht="12.75" customHeight="1">
      <c r="A285" s="33">
        <v>275</v>
      </c>
      <c r="B285" s="53" t="s">
        <v>416</v>
      </c>
      <c r="C285" s="31">
        <v>1773.95</v>
      </c>
      <c r="D285" s="36">
        <v>1794.6166666666668</v>
      </c>
      <c r="E285" s="36">
        <v>1741.3833333333337</v>
      </c>
      <c r="F285" s="36">
        <v>1708.8166666666668</v>
      </c>
      <c r="G285" s="36">
        <v>1655.5833333333337</v>
      </c>
      <c r="H285" s="36">
        <v>1827.1833333333336</v>
      </c>
      <c r="I285" s="36">
        <v>1880.4166666666667</v>
      </c>
      <c r="J285" s="36">
        <v>1912.9833333333336</v>
      </c>
      <c r="K285" s="31">
        <v>1847.85</v>
      </c>
      <c r="L285" s="31">
        <v>1762.05</v>
      </c>
      <c r="M285" s="31">
        <v>18.28473</v>
      </c>
      <c r="N285" s="1"/>
      <c r="O285" s="1"/>
    </row>
    <row r="286" spans="1:15" ht="12.75" customHeight="1">
      <c r="A286" s="33">
        <v>276</v>
      </c>
      <c r="B286" s="53" t="s">
        <v>417</v>
      </c>
      <c r="C286" s="31">
        <v>306.64999999999998</v>
      </c>
      <c r="D286" s="36">
        <v>309.90000000000003</v>
      </c>
      <c r="E286" s="36">
        <v>302.55000000000007</v>
      </c>
      <c r="F286" s="36">
        <v>298.45000000000005</v>
      </c>
      <c r="G286" s="36">
        <v>291.10000000000008</v>
      </c>
      <c r="H286" s="36">
        <v>314.00000000000006</v>
      </c>
      <c r="I286" s="36">
        <v>321.35000000000008</v>
      </c>
      <c r="J286" s="36">
        <v>325.45000000000005</v>
      </c>
      <c r="K286" s="31">
        <v>317.25</v>
      </c>
      <c r="L286" s="31">
        <v>305.8</v>
      </c>
      <c r="M286" s="31">
        <v>12.146850000000001</v>
      </c>
      <c r="N286" s="1"/>
      <c r="O286" s="1"/>
    </row>
    <row r="287" spans="1:15" ht="12.75" customHeight="1">
      <c r="A287" s="33">
        <v>277</v>
      </c>
      <c r="B287" s="53" t="s">
        <v>799</v>
      </c>
      <c r="C287" s="31">
        <v>995.5</v>
      </c>
      <c r="D287" s="36">
        <v>996.15</v>
      </c>
      <c r="E287" s="36">
        <v>974.34999999999991</v>
      </c>
      <c r="F287" s="36">
        <v>953.19999999999993</v>
      </c>
      <c r="G287" s="36">
        <v>931.39999999999986</v>
      </c>
      <c r="H287" s="36">
        <v>1017.3</v>
      </c>
      <c r="I287" s="36">
        <v>1039.0999999999999</v>
      </c>
      <c r="J287" s="36">
        <v>1060.25</v>
      </c>
      <c r="K287" s="31">
        <v>1017.95</v>
      </c>
      <c r="L287" s="31">
        <v>975</v>
      </c>
      <c r="M287" s="31">
        <v>2.9067099999999999</v>
      </c>
      <c r="N287" s="1"/>
      <c r="O287" s="1"/>
    </row>
    <row r="288" spans="1:15" ht="12.75" customHeight="1">
      <c r="A288" s="33">
        <v>278</v>
      </c>
      <c r="B288" s="53" t="s">
        <v>418</v>
      </c>
      <c r="C288" s="31">
        <v>1443.7</v>
      </c>
      <c r="D288" s="36">
        <v>1442.2833333333335</v>
      </c>
      <c r="E288" s="36">
        <v>1424.5666666666671</v>
      </c>
      <c r="F288" s="36">
        <v>1405.4333333333336</v>
      </c>
      <c r="G288" s="36">
        <v>1387.7166666666672</v>
      </c>
      <c r="H288" s="36">
        <v>1461.416666666667</v>
      </c>
      <c r="I288" s="36">
        <v>1479.1333333333337</v>
      </c>
      <c r="J288" s="36">
        <v>1498.2666666666669</v>
      </c>
      <c r="K288" s="31">
        <v>1460</v>
      </c>
      <c r="L288" s="31">
        <v>1423.15</v>
      </c>
      <c r="M288" s="31">
        <v>1.5831999999999999</v>
      </c>
      <c r="N288" s="1"/>
      <c r="O288" s="1"/>
    </row>
    <row r="289" spans="1:15" ht="12.75" customHeight="1">
      <c r="A289" s="33">
        <v>279</v>
      </c>
      <c r="B289" s="53" t="s">
        <v>787</v>
      </c>
      <c r="C289" s="31">
        <v>1320.3</v>
      </c>
      <c r="D289" s="36">
        <v>1325.6666666666667</v>
      </c>
      <c r="E289" s="36">
        <v>1307.1333333333334</v>
      </c>
      <c r="F289" s="36">
        <v>1293.9666666666667</v>
      </c>
      <c r="G289" s="36">
        <v>1275.4333333333334</v>
      </c>
      <c r="H289" s="36">
        <v>1338.8333333333335</v>
      </c>
      <c r="I289" s="36">
        <v>1357.3666666666668</v>
      </c>
      <c r="J289" s="36">
        <v>1370.5333333333335</v>
      </c>
      <c r="K289" s="31">
        <v>1344.2</v>
      </c>
      <c r="L289" s="31">
        <v>1312.5</v>
      </c>
      <c r="M289" s="31">
        <v>1.18015</v>
      </c>
      <c r="N289" s="1"/>
      <c r="O289" s="1"/>
    </row>
    <row r="290" spans="1:15" ht="12.75" customHeight="1">
      <c r="A290" s="33">
        <v>280</v>
      </c>
      <c r="B290" s="53" t="s">
        <v>419</v>
      </c>
      <c r="C290" s="31">
        <v>573.70000000000005</v>
      </c>
      <c r="D290" s="36">
        <v>583.06666666666672</v>
      </c>
      <c r="E290" s="36">
        <v>553.63333333333344</v>
      </c>
      <c r="F290" s="36">
        <v>533.56666666666672</v>
      </c>
      <c r="G290" s="36">
        <v>504.13333333333344</v>
      </c>
      <c r="H290" s="36">
        <v>603.13333333333344</v>
      </c>
      <c r="I290" s="36">
        <v>632.56666666666661</v>
      </c>
      <c r="J290" s="36">
        <v>652.63333333333344</v>
      </c>
      <c r="K290" s="31">
        <v>612.5</v>
      </c>
      <c r="L290" s="31">
        <v>563</v>
      </c>
      <c r="M290" s="31">
        <v>53.402819999999998</v>
      </c>
      <c r="N290" s="1"/>
      <c r="O290" s="1"/>
    </row>
    <row r="291" spans="1:15" ht="12.75" customHeight="1">
      <c r="A291" s="33">
        <v>281</v>
      </c>
      <c r="B291" s="53" t="s">
        <v>420</v>
      </c>
      <c r="C291" s="31">
        <v>275</v>
      </c>
      <c r="D291" s="36">
        <v>274.16666666666669</v>
      </c>
      <c r="E291" s="36">
        <v>272.83333333333337</v>
      </c>
      <c r="F291" s="36">
        <v>270.66666666666669</v>
      </c>
      <c r="G291" s="36">
        <v>269.33333333333337</v>
      </c>
      <c r="H291" s="36">
        <v>276.33333333333337</v>
      </c>
      <c r="I291" s="36">
        <v>277.66666666666674</v>
      </c>
      <c r="J291" s="36">
        <v>279.83333333333337</v>
      </c>
      <c r="K291" s="31">
        <v>275.5</v>
      </c>
      <c r="L291" s="31">
        <v>272</v>
      </c>
      <c r="M291" s="31">
        <v>2.8940600000000001</v>
      </c>
      <c r="N291" s="1"/>
      <c r="O291" s="1"/>
    </row>
    <row r="292" spans="1:15" ht="12.75" customHeight="1">
      <c r="A292" s="33">
        <v>282</v>
      </c>
      <c r="B292" s="53" t="s">
        <v>421</v>
      </c>
      <c r="C292" s="31">
        <v>215.99</v>
      </c>
      <c r="D292" s="36">
        <v>214.44666666666669</v>
      </c>
      <c r="E292" s="36">
        <v>211.94333333333338</v>
      </c>
      <c r="F292" s="36">
        <v>207.8966666666667</v>
      </c>
      <c r="G292" s="36">
        <v>205.3933333333334</v>
      </c>
      <c r="H292" s="36">
        <v>218.49333333333337</v>
      </c>
      <c r="I292" s="36">
        <v>220.99666666666664</v>
      </c>
      <c r="J292" s="36">
        <v>225.04333333333335</v>
      </c>
      <c r="K292" s="31">
        <v>216.95</v>
      </c>
      <c r="L292" s="31">
        <v>210.4</v>
      </c>
      <c r="M292" s="31">
        <v>22.656500000000001</v>
      </c>
      <c r="N292" s="1"/>
      <c r="O292" s="1"/>
    </row>
    <row r="293" spans="1:15" ht="12.75" customHeight="1">
      <c r="A293" s="33">
        <v>283</v>
      </c>
      <c r="B293" s="53" t="s">
        <v>832</v>
      </c>
      <c r="C293" s="31">
        <v>4175.1499999999996</v>
      </c>
      <c r="D293" s="36">
        <v>4142.7166666666662</v>
      </c>
      <c r="E293" s="36">
        <v>4088.4333333333325</v>
      </c>
      <c r="F293" s="36">
        <v>4001.7166666666662</v>
      </c>
      <c r="G293" s="36">
        <v>3947.4333333333325</v>
      </c>
      <c r="H293" s="36">
        <v>4229.4333333333325</v>
      </c>
      <c r="I293" s="36">
        <v>4283.7166666666672</v>
      </c>
      <c r="J293" s="36">
        <v>4370.4333333333325</v>
      </c>
      <c r="K293" s="31">
        <v>4197</v>
      </c>
      <c r="L293" s="31">
        <v>4056</v>
      </c>
      <c r="M293" s="31">
        <v>1.1567000000000001</v>
      </c>
      <c r="N293" s="1"/>
      <c r="O293" s="1"/>
    </row>
    <row r="294" spans="1:15" ht="12.75" customHeight="1">
      <c r="A294" s="33">
        <v>284</v>
      </c>
      <c r="B294" s="53" t="s">
        <v>422</v>
      </c>
      <c r="C294" s="31">
        <v>884</v>
      </c>
      <c r="D294" s="36">
        <v>888.2833333333333</v>
      </c>
      <c r="E294" s="36">
        <v>871.86666666666656</v>
      </c>
      <c r="F294" s="36">
        <v>859.73333333333323</v>
      </c>
      <c r="G294" s="36">
        <v>843.31666666666649</v>
      </c>
      <c r="H294" s="36">
        <v>900.41666666666663</v>
      </c>
      <c r="I294" s="36">
        <v>916.83333333333337</v>
      </c>
      <c r="J294" s="36">
        <v>928.9666666666667</v>
      </c>
      <c r="K294" s="31">
        <v>904.7</v>
      </c>
      <c r="L294" s="31">
        <v>876.15</v>
      </c>
      <c r="M294" s="31">
        <v>4.0481299999999996</v>
      </c>
      <c r="N294" s="1"/>
      <c r="O294" s="1"/>
    </row>
    <row r="295" spans="1:15" ht="12.75" customHeight="1">
      <c r="A295" s="33">
        <v>285</v>
      </c>
      <c r="B295" s="53" t="s">
        <v>798</v>
      </c>
      <c r="C295" s="31">
        <v>767.8</v>
      </c>
      <c r="D295" s="36">
        <v>755.51666666666677</v>
      </c>
      <c r="E295" s="36">
        <v>740.03333333333353</v>
      </c>
      <c r="F295" s="36">
        <v>712.26666666666677</v>
      </c>
      <c r="G295" s="36">
        <v>696.78333333333353</v>
      </c>
      <c r="H295" s="36">
        <v>783.28333333333353</v>
      </c>
      <c r="I295" s="36">
        <v>798.76666666666688</v>
      </c>
      <c r="J295" s="36">
        <v>826.53333333333353</v>
      </c>
      <c r="K295" s="31">
        <v>771</v>
      </c>
      <c r="L295" s="31">
        <v>727.75</v>
      </c>
      <c r="M295" s="31">
        <v>6.4488899999999996</v>
      </c>
      <c r="N295" s="1"/>
      <c r="O295" s="1"/>
    </row>
    <row r="296" spans="1:15" ht="12.75" customHeight="1">
      <c r="A296" s="33">
        <v>286</v>
      </c>
      <c r="B296" s="53" t="s">
        <v>159</v>
      </c>
      <c r="C296" s="31">
        <v>1775.15</v>
      </c>
      <c r="D296" s="36">
        <v>1762.05</v>
      </c>
      <c r="E296" s="36">
        <v>1745.1</v>
      </c>
      <c r="F296" s="36">
        <v>1715.05</v>
      </c>
      <c r="G296" s="36">
        <v>1698.1</v>
      </c>
      <c r="H296" s="36">
        <v>1792.1</v>
      </c>
      <c r="I296" s="36">
        <v>1809.0500000000002</v>
      </c>
      <c r="J296" s="36">
        <v>1839.1</v>
      </c>
      <c r="K296" s="31">
        <v>1779</v>
      </c>
      <c r="L296" s="31">
        <v>1732</v>
      </c>
      <c r="M296" s="31">
        <v>30.96397</v>
      </c>
      <c r="N296" s="1"/>
      <c r="O296" s="1"/>
    </row>
    <row r="297" spans="1:15" ht="12.75" customHeight="1">
      <c r="A297" s="33">
        <v>287</v>
      </c>
      <c r="B297" s="53" t="s">
        <v>423</v>
      </c>
      <c r="C297" s="31">
        <v>2141.85</v>
      </c>
      <c r="D297" s="36">
        <v>2126.9833333333336</v>
      </c>
      <c r="E297" s="36">
        <v>2106.9666666666672</v>
      </c>
      <c r="F297" s="36">
        <v>2072.0833333333335</v>
      </c>
      <c r="G297" s="36">
        <v>2052.0666666666671</v>
      </c>
      <c r="H297" s="36">
        <v>2161.8666666666672</v>
      </c>
      <c r="I297" s="36">
        <v>2181.8833333333337</v>
      </c>
      <c r="J297" s="36">
        <v>2216.7666666666673</v>
      </c>
      <c r="K297" s="31">
        <v>2147</v>
      </c>
      <c r="L297" s="31">
        <v>2092.1</v>
      </c>
      <c r="M297" s="31">
        <v>0.41797000000000001</v>
      </c>
      <c r="N297" s="1"/>
      <c r="O297" s="1"/>
    </row>
    <row r="298" spans="1:15" ht="12.75" customHeight="1">
      <c r="A298" s="33">
        <v>288</v>
      </c>
      <c r="B298" s="53" t="s">
        <v>843</v>
      </c>
      <c r="C298" s="31">
        <v>173.73</v>
      </c>
      <c r="D298" s="36">
        <v>172.85666666666668</v>
      </c>
      <c r="E298" s="36">
        <v>170.71333333333337</v>
      </c>
      <c r="F298" s="36">
        <v>167.69666666666669</v>
      </c>
      <c r="G298" s="36">
        <v>165.55333333333337</v>
      </c>
      <c r="H298" s="36">
        <v>175.87333333333336</v>
      </c>
      <c r="I298" s="36">
        <v>178.01666666666668</v>
      </c>
      <c r="J298" s="36">
        <v>181.03333333333336</v>
      </c>
      <c r="K298" s="31">
        <v>175</v>
      </c>
      <c r="L298" s="31">
        <v>169.84</v>
      </c>
      <c r="M298" s="31">
        <v>54.582129999999999</v>
      </c>
      <c r="N298" s="1"/>
      <c r="O298" s="1"/>
    </row>
    <row r="299" spans="1:15" ht="12.75" customHeight="1">
      <c r="A299" s="33">
        <v>289</v>
      </c>
      <c r="B299" s="53" t="s">
        <v>165</v>
      </c>
      <c r="C299" s="31">
        <v>5197.6000000000004</v>
      </c>
      <c r="D299" s="36">
        <v>5171.4333333333334</v>
      </c>
      <c r="E299" s="36">
        <v>5118.7166666666672</v>
      </c>
      <c r="F299" s="36">
        <v>5039.8333333333339</v>
      </c>
      <c r="G299" s="36">
        <v>4987.1166666666677</v>
      </c>
      <c r="H299" s="36">
        <v>5250.3166666666666</v>
      </c>
      <c r="I299" s="36">
        <v>5303.0333333333319</v>
      </c>
      <c r="J299" s="36">
        <v>5381.9166666666661</v>
      </c>
      <c r="K299" s="31">
        <v>5224.1499999999996</v>
      </c>
      <c r="L299" s="31">
        <v>5092.55</v>
      </c>
      <c r="M299" s="31">
        <v>1.6019300000000001</v>
      </c>
      <c r="N299" s="1"/>
      <c r="O299" s="1"/>
    </row>
    <row r="300" spans="1:15" ht="12.75" customHeight="1">
      <c r="A300" s="33">
        <v>290</v>
      </c>
      <c r="B300" s="53" t="s">
        <v>162</v>
      </c>
      <c r="C300" s="31">
        <v>766.9</v>
      </c>
      <c r="D300" s="36">
        <v>767.13333333333321</v>
      </c>
      <c r="E300" s="36">
        <v>755.31666666666638</v>
      </c>
      <c r="F300" s="36">
        <v>743.73333333333312</v>
      </c>
      <c r="G300" s="36">
        <v>731.91666666666629</v>
      </c>
      <c r="H300" s="36">
        <v>778.71666666666647</v>
      </c>
      <c r="I300" s="36">
        <v>790.5333333333333</v>
      </c>
      <c r="J300" s="36">
        <v>802.11666666666656</v>
      </c>
      <c r="K300" s="31">
        <v>778.95</v>
      </c>
      <c r="L300" s="31">
        <v>755.55</v>
      </c>
      <c r="M300" s="31">
        <v>29.471250000000001</v>
      </c>
      <c r="N300" s="1"/>
      <c r="O300" s="1"/>
    </row>
    <row r="301" spans="1:15" ht="12.75" customHeight="1">
      <c r="A301" s="33">
        <v>291</v>
      </c>
      <c r="B301" s="53" t="s">
        <v>164</v>
      </c>
      <c r="C301" s="31">
        <v>5597.9</v>
      </c>
      <c r="D301" s="36">
        <v>5599.2833333333328</v>
      </c>
      <c r="E301" s="36">
        <v>5559.6166666666659</v>
      </c>
      <c r="F301" s="36">
        <v>5521.333333333333</v>
      </c>
      <c r="G301" s="36">
        <v>5481.6666666666661</v>
      </c>
      <c r="H301" s="36">
        <v>5637.5666666666657</v>
      </c>
      <c r="I301" s="36">
        <v>5677.2333333333336</v>
      </c>
      <c r="J301" s="36">
        <v>5715.5166666666655</v>
      </c>
      <c r="K301" s="31">
        <v>5638.95</v>
      </c>
      <c r="L301" s="31">
        <v>5561</v>
      </c>
      <c r="M301" s="31">
        <v>2.73149</v>
      </c>
      <c r="N301" s="1"/>
      <c r="O301" s="1"/>
    </row>
    <row r="302" spans="1:15" ht="12.75" customHeight="1">
      <c r="A302" s="33">
        <v>292</v>
      </c>
      <c r="B302" s="53" t="s">
        <v>163</v>
      </c>
      <c r="C302" s="31">
        <v>3619.15</v>
      </c>
      <c r="D302" s="36">
        <v>3594.0333333333333</v>
      </c>
      <c r="E302" s="36">
        <v>3557.1666666666665</v>
      </c>
      <c r="F302" s="36">
        <v>3495.1833333333334</v>
      </c>
      <c r="G302" s="36">
        <v>3458.3166666666666</v>
      </c>
      <c r="H302" s="36">
        <v>3656.0166666666664</v>
      </c>
      <c r="I302" s="36">
        <v>3692.8833333333332</v>
      </c>
      <c r="J302" s="36">
        <v>3754.8666666666663</v>
      </c>
      <c r="K302" s="31">
        <v>3630.9</v>
      </c>
      <c r="L302" s="31">
        <v>3532.05</v>
      </c>
      <c r="M302" s="31">
        <v>46.914830000000002</v>
      </c>
      <c r="N302" s="1"/>
      <c r="O302" s="1"/>
    </row>
    <row r="303" spans="1:15" ht="12.75" customHeight="1">
      <c r="A303" s="33">
        <v>293</v>
      </c>
      <c r="B303" s="53" t="s">
        <v>424</v>
      </c>
      <c r="C303" s="31">
        <v>528.95000000000005</v>
      </c>
      <c r="D303" s="36">
        <v>530.98333333333335</v>
      </c>
      <c r="E303" s="36">
        <v>522.9666666666667</v>
      </c>
      <c r="F303" s="36">
        <v>516.98333333333335</v>
      </c>
      <c r="G303" s="36">
        <v>508.9666666666667</v>
      </c>
      <c r="H303" s="36">
        <v>536.9666666666667</v>
      </c>
      <c r="I303" s="36">
        <v>544.98333333333335</v>
      </c>
      <c r="J303" s="36">
        <v>550.9666666666667</v>
      </c>
      <c r="K303" s="31">
        <v>539</v>
      </c>
      <c r="L303" s="31">
        <v>525</v>
      </c>
      <c r="M303" s="31">
        <v>2.9516399999999998</v>
      </c>
      <c r="N303" s="1"/>
      <c r="O303" s="1"/>
    </row>
    <row r="304" spans="1:15" ht="12.75" customHeight="1">
      <c r="A304" s="33">
        <v>294</v>
      </c>
      <c r="B304" s="53" t="s">
        <v>161</v>
      </c>
      <c r="C304" s="31">
        <v>433.85</v>
      </c>
      <c r="D304" s="36">
        <v>430.88333333333338</v>
      </c>
      <c r="E304" s="36">
        <v>421.01666666666677</v>
      </c>
      <c r="F304" s="36">
        <v>408.18333333333339</v>
      </c>
      <c r="G304" s="36">
        <v>398.31666666666678</v>
      </c>
      <c r="H304" s="36">
        <v>443.71666666666675</v>
      </c>
      <c r="I304" s="36">
        <v>453.58333333333343</v>
      </c>
      <c r="J304" s="36">
        <v>466.41666666666674</v>
      </c>
      <c r="K304" s="31">
        <v>440.75</v>
      </c>
      <c r="L304" s="31">
        <v>418.05</v>
      </c>
      <c r="M304" s="31">
        <v>62.74662</v>
      </c>
      <c r="N304" s="1"/>
      <c r="O304" s="1"/>
    </row>
    <row r="305" spans="1:15" ht="12.75" customHeight="1">
      <c r="A305" s="33">
        <v>295</v>
      </c>
      <c r="B305" s="53" t="s">
        <v>425</v>
      </c>
      <c r="C305" s="31">
        <v>272.10000000000002</v>
      </c>
      <c r="D305" s="36">
        <v>268.51666666666665</v>
      </c>
      <c r="E305" s="36">
        <v>262.88333333333333</v>
      </c>
      <c r="F305" s="36">
        <v>253.66666666666669</v>
      </c>
      <c r="G305" s="36">
        <v>248.03333333333336</v>
      </c>
      <c r="H305" s="36">
        <v>277.73333333333329</v>
      </c>
      <c r="I305" s="36">
        <v>283.36666666666662</v>
      </c>
      <c r="J305" s="36">
        <v>292.58333333333326</v>
      </c>
      <c r="K305" s="31">
        <v>274.14999999999998</v>
      </c>
      <c r="L305" s="31">
        <v>259.3</v>
      </c>
      <c r="M305" s="31">
        <v>31.750520000000002</v>
      </c>
      <c r="N305" s="1"/>
      <c r="O305" s="1"/>
    </row>
    <row r="306" spans="1:15" ht="12.75" customHeight="1">
      <c r="A306" s="33">
        <v>296</v>
      </c>
      <c r="B306" s="53" t="s">
        <v>426</v>
      </c>
      <c r="C306" s="31">
        <v>146.82</v>
      </c>
      <c r="D306" s="36">
        <v>147.06666666666666</v>
      </c>
      <c r="E306" s="36">
        <v>145.55333333333331</v>
      </c>
      <c r="F306" s="36">
        <v>144.28666666666666</v>
      </c>
      <c r="G306" s="36">
        <v>142.77333333333331</v>
      </c>
      <c r="H306" s="36">
        <v>148.33333333333331</v>
      </c>
      <c r="I306" s="36">
        <v>149.84666666666664</v>
      </c>
      <c r="J306" s="36">
        <v>151.11333333333332</v>
      </c>
      <c r="K306" s="31">
        <v>148.58000000000001</v>
      </c>
      <c r="L306" s="31">
        <v>145.80000000000001</v>
      </c>
      <c r="M306" s="31">
        <v>13.6157</v>
      </c>
      <c r="N306" s="1"/>
      <c r="O306" s="1"/>
    </row>
    <row r="307" spans="1:15" ht="12.75" customHeight="1">
      <c r="A307" s="33">
        <v>297</v>
      </c>
      <c r="B307" s="53" t="s">
        <v>279</v>
      </c>
      <c r="C307" s="31">
        <v>1160.9000000000001</v>
      </c>
      <c r="D307" s="36">
        <v>1154.6333333333334</v>
      </c>
      <c r="E307" s="36">
        <v>1136.2666666666669</v>
      </c>
      <c r="F307" s="36">
        <v>1111.6333333333334</v>
      </c>
      <c r="G307" s="36">
        <v>1093.2666666666669</v>
      </c>
      <c r="H307" s="36">
        <v>1179.2666666666669</v>
      </c>
      <c r="I307" s="36">
        <v>1197.6333333333332</v>
      </c>
      <c r="J307" s="36">
        <v>1222.2666666666669</v>
      </c>
      <c r="K307" s="31">
        <v>1173</v>
      </c>
      <c r="L307" s="31">
        <v>1130</v>
      </c>
      <c r="M307" s="31">
        <v>55.278849999999998</v>
      </c>
      <c r="N307" s="1"/>
      <c r="O307" s="1"/>
    </row>
    <row r="308" spans="1:15" ht="12.75" customHeight="1">
      <c r="A308" s="33">
        <v>298</v>
      </c>
      <c r="B308" s="53" t="s">
        <v>280</v>
      </c>
      <c r="C308" s="31">
        <v>8051.1</v>
      </c>
      <c r="D308" s="36">
        <v>8068.7</v>
      </c>
      <c r="E308" s="36">
        <v>7787.4</v>
      </c>
      <c r="F308" s="36">
        <v>7523.7</v>
      </c>
      <c r="G308" s="36">
        <v>7242.4</v>
      </c>
      <c r="H308" s="36">
        <v>8332.4</v>
      </c>
      <c r="I308" s="36">
        <v>8613.7000000000007</v>
      </c>
      <c r="J308" s="36">
        <v>8877.4</v>
      </c>
      <c r="K308" s="31">
        <v>8350</v>
      </c>
      <c r="L308" s="31">
        <v>7805</v>
      </c>
      <c r="M308" s="31">
        <v>2.2426599999999999</v>
      </c>
      <c r="N308" s="1"/>
      <c r="O308" s="1"/>
    </row>
    <row r="309" spans="1:15" ht="12.75" customHeight="1">
      <c r="A309" s="33">
        <v>299</v>
      </c>
      <c r="B309" s="53" t="s">
        <v>872</v>
      </c>
      <c r="C309" s="31">
        <v>724.7</v>
      </c>
      <c r="D309" s="36">
        <v>718.73333333333323</v>
      </c>
      <c r="E309" s="36">
        <v>707.46666666666647</v>
      </c>
      <c r="F309" s="36">
        <v>690.23333333333323</v>
      </c>
      <c r="G309" s="36">
        <v>678.96666666666647</v>
      </c>
      <c r="H309" s="36">
        <v>735.96666666666647</v>
      </c>
      <c r="I309" s="36">
        <v>747.23333333333312</v>
      </c>
      <c r="J309" s="36">
        <v>764.46666666666647</v>
      </c>
      <c r="K309" s="31">
        <v>730</v>
      </c>
      <c r="L309" s="31">
        <v>701.5</v>
      </c>
      <c r="M309" s="31">
        <v>2.1133799999999998</v>
      </c>
      <c r="N309" s="1"/>
      <c r="O309" s="1"/>
    </row>
    <row r="310" spans="1:15" ht="12.75" customHeight="1">
      <c r="A310" s="33">
        <v>300</v>
      </c>
      <c r="B310" s="53" t="s">
        <v>166</v>
      </c>
      <c r="C310" s="31">
        <v>1800.35</v>
      </c>
      <c r="D310" s="36">
        <v>1805.8</v>
      </c>
      <c r="E310" s="36">
        <v>1788.6</v>
      </c>
      <c r="F310" s="36">
        <v>1776.85</v>
      </c>
      <c r="G310" s="36">
        <v>1759.6499999999999</v>
      </c>
      <c r="H310" s="36">
        <v>1817.55</v>
      </c>
      <c r="I310" s="36">
        <v>1834.7500000000002</v>
      </c>
      <c r="J310" s="36">
        <v>1846.5</v>
      </c>
      <c r="K310" s="31">
        <v>1823</v>
      </c>
      <c r="L310" s="31">
        <v>1794.05</v>
      </c>
      <c r="M310" s="31">
        <v>9.0119900000000008</v>
      </c>
      <c r="N310" s="1"/>
      <c r="O310" s="1"/>
    </row>
    <row r="311" spans="1:15" ht="12.75" customHeight="1">
      <c r="A311" s="33">
        <v>301</v>
      </c>
      <c r="B311" s="53" t="s">
        <v>427</v>
      </c>
      <c r="C311" s="31">
        <v>120.91</v>
      </c>
      <c r="D311" s="36">
        <v>115.54333333333334</v>
      </c>
      <c r="E311" s="36">
        <v>107.96666666666667</v>
      </c>
      <c r="F311" s="36">
        <v>95.023333333333326</v>
      </c>
      <c r="G311" s="36">
        <v>87.446666666666658</v>
      </c>
      <c r="H311" s="36">
        <v>128.48666666666668</v>
      </c>
      <c r="I311" s="36">
        <v>136.06333333333336</v>
      </c>
      <c r="J311" s="36">
        <v>149.00666666666669</v>
      </c>
      <c r="K311" s="31">
        <v>123.12</v>
      </c>
      <c r="L311" s="31">
        <v>102.6</v>
      </c>
      <c r="M311" s="31">
        <v>1543.50289</v>
      </c>
      <c r="N311" s="1"/>
      <c r="O311" s="1"/>
    </row>
    <row r="312" spans="1:15" ht="12.75" customHeight="1">
      <c r="A312" s="33">
        <v>302</v>
      </c>
      <c r="B312" s="53" t="s">
        <v>179</v>
      </c>
      <c r="C312" s="31">
        <v>137590.1</v>
      </c>
      <c r="D312" s="36">
        <v>137361.75</v>
      </c>
      <c r="E312" s="36">
        <v>134728.5</v>
      </c>
      <c r="F312" s="36">
        <v>131866.9</v>
      </c>
      <c r="G312" s="36">
        <v>129233.65</v>
      </c>
      <c r="H312" s="36">
        <v>140223.35</v>
      </c>
      <c r="I312" s="36">
        <v>142856.6</v>
      </c>
      <c r="J312" s="36">
        <v>145718.20000000001</v>
      </c>
      <c r="K312" s="31">
        <v>139995</v>
      </c>
      <c r="L312" s="31">
        <v>134500.15</v>
      </c>
      <c r="M312" s="31">
        <v>0.17629</v>
      </c>
      <c r="N312" s="1"/>
      <c r="O312" s="1"/>
    </row>
    <row r="313" spans="1:15" ht="12.75" customHeight="1">
      <c r="A313" s="33">
        <v>303</v>
      </c>
      <c r="B313" s="53" t="s">
        <v>428</v>
      </c>
      <c r="C313" s="31">
        <v>1904.05</v>
      </c>
      <c r="D313" s="36">
        <v>1908.0166666666667</v>
      </c>
      <c r="E313" s="36">
        <v>1861.0333333333333</v>
      </c>
      <c r="F313" s="36">
        <v>1818.0166666666667</v>
      </c>
      <c r="G313" s="36">
        <v>1771.0333333333333</v>
      </c>
      <c r="H313" s="36">
        <v>1951.0333333333333</v>
      </c>
      <c r="I313" s="36">
        <v>1998.0166666666664</v>
      </c>
      <c r="J313" s="36">
        <v>2041.0333333333333</v>
      </c>
      <c r="K313" s="31">
        <v>1955</v>
      </c>
      <c r="L313" s="31">
        <v>1865</v>
      </c>
      <c r="M313" s="31">
        <v>3.1452200000000001</v>
      </c>
      <c r="N313" s="1"/>
      <c r="O313" s="1"/>
    </row>
    <row r="314" spans="1:15" ht="12.75" customHeight="1">
      <c r="A314" s="33">
        <v>304</v>
      </c>
      <c r="B314" s="53" t="s">
        <v>429</v>
      </c>
      <c r="C314" s="31">
        <v>1395.3</v>
      </c>
      <c r="D314" s="36">
        <v>1399.2666666666667</v>
      </c>
      <c r="E314" s="36">
        <v>1373.0833333333333</v>
      </c>
      <c r="F314" s="36">
        <v>1350.8666666666666</v>
      </c>
      <c r="G314" s="36">
        <v>1324.6833333333332</v>
      </c>
      <c r="H314" s="36">
        <v>1421.4833333333333</v>
      </c>
      <c r="I314" s="36">
        <v>1447.6666666666667</v>
      </c>
      <c r="J314" s="36">
        <v>1469.8833333333334</v>
      </c>
      <c r="K314" s="31">
        <v>1425.45</v>
      </c>
      <c r="L314" s="31">
        <v>1377.05</v>
      </c>
      <c r="M314" s="31">
        <v>7.1893000000000002</v>
      </c>
      <c r="N314" s="1"/>
      <c r="O314" s="1"/>
    </row>
    <row r="315" spans="1:15" ht="12.75" customHeight="1">
      <c r="A315" s="33">
        <v>305</v>
      </c>
      <c r="B315" s="53" t="s">
        <v>176</v>
      </c>
      <c r="C315" s="31">
        <v>1752.45</v>
      </c>
      <c r="D315" s="36">
        <v>1748.8999999999999</v>
      </c>
      <c r="E315" s="36">
        <v>1728.7999999999997</v>
      </c>
      <c r="F315" s="36">
        <v>1705.1499999999999</v>
      </c>
      <c r="G315" s="36">
        <v>1685.0499999999997</v>
      </c>
      <c r="H315" s="36">
        <v>1772.5499999999997</v>
      </c>
      <c r="I315" s="36">
        <v>1792.6499999999996</v>
      </c>
      <c r="J315" s="36">
        <v>1816.2999999999997</v>
      </c>
      <c r="K315" s="31">
        <v>1769</v>
      </c>
      <c r="L315" s="31">
        <v>1725.25</v>
      </c>
      <c r="M315" s="31">
        <v>8.6786799999999999</v>
      </c>
      <c r="N315" s="1"/>
      <c r="O315" s="1"/>
    </row>
    <row r="316" spans="1:15" ht="12.75" customHeight="1">
      <c r="A316" s="33">
        <v>306</v>
      </c>
      <c r="B316" s="53" t="s">
        <v>873</v>
      </c>
      <c r="C316" s="31">
        <v>638.29999999999995</v>
      </c>
      <c r="D316" s="36">
        <v>638.13333333333333</v>
      </c>
      <c r="E316" s="36">
        <v>633.26666666666665</v>
      </c>
      <c r="F316" s="36">
        <v>628.23333333333335</v>
      </c>
      <c r="G316" s="36">
        <v>623.36666666666667</v>
      </c>
      <c r="H316" s="36">
        <v>643.16666666666663</v>
      </c>
      <c r="I316" s="36">
        <v>648.03333333333319</v>
      </c>
      <c r="J316" s="36">
        <v>653.06666666666661</v>
      </c>
      <c r="K316" s="31">
        <v>643</v>
      </c>
      <c r="L316" s="31">
        <v>633.1</v>
      </c>
      <c r="M316" s="31">
        <v>1.86931</v>
      </c>
      <c r="N316" s="1"/>
      <c r="O316" s="1"/>
    </row>
    <row r="317" spans="1:15" ht="12.75" customHeight="1">
      <c r="A317" s="33">
        <v>307</v>
      </c>
      <c r="B317" s="53" t="s">
        <v>168</v>
      </c>
      <c r="C317" s="31">
        <v>289.85000000000002</v>
      </c>
      <c r="D317" s="36">
        <v>291.11666666666667</v>
      </c>
      <c r="E317" s="36">
        <v>286.23333333333335</v>
      </c>
      <c r="F317" s="36">
        <v>282.61666666666667</v>
      </c>
      <c r="G317" s="36">
        <v>277.73333333333335</v>
      </c>
      <c r="H317" s="36">
        <v>294.73333333333335</v>
      </c>
      <c r="I317" s="36">
        <v>299.61666666666667</v>
      </c>
      <c r="J317" s="36">
        <v>303.23333333333335</v>
      </c>
      <c r="K317" s="31">
        <v>296</v>
      </c>
      <c r="L317" s="31">
        <v>287.5</v>
      </c>
      <c r="M317" s="31">
        <v>43.505369999999999</v>
      </c>
      <c r="N317" s="1"/>
      <c r="O317" s="1"/>
    </row>
    <row r="318" spans="1:15" ht="12.75" customHeight="1">
      <c r="A318" s="33">
        <v>308</v>
      </c>
      <c r="B318" s="53" t="s">
        <v>167</v>
      </c>
      <c r="C318" s="31">
        <v>2811.4</v>
      </c>
      <c r="D318" s="36">
        <v>2806.7333333333336</v>
      </c>
      <c r="E318" s="36">
        <v>2786.4666666666672</v>
      </c>
      <c r="F318" s="36">
        <v>2761.5333333333338</v>
      </c>
      <c r="G318" s="36">
        <v>2741.2666666666673</v>
      </c>
      <c r="H318" s="36">
        <v>2831.666666666667</v>
      </c>
      <c r="I318" s="36">
        <v>2851.9333333333334</v>
      </c>
      <c r="J318" s="36">
        <v>2876.8666666666668</v>
      </c>
      <c r="K318" s="31">
        <v>2827</v>
      </c>
      <c r="L318" s="31">
        <v>2781.8</v>
      </c>
      <c r="M318" s="31">
        <v>18.57122</v>
      </c>
      <c r="N318" s="1"/>
      <c r="O318" s="1"/>
    </row>
    <row r="319" spans="1:15" ht="12.75" customHeight="1">
      <c r="A319" s="33">
        <v>309</v>
      </c>
      <c r="B319" s="53" t="s">
        <v>430</v>
      </c>
      <c r="C319" s="31">
        <v>477.15</v>
      </c>
      <c r="D319" s="36">
        <v>476.2</v>
      </c>
      <c r="E319" s="36">
        <v>458.09999999999997</v>
      </c>
      <c r="F319" s="36">
        <v>439.04999999999995</v>
      </c>
      <c r="G319" s="36">
        <v>420.94999999999993</v>
      </c>
      <c r="H319" s="36">
        <v>495.25</v>
      </c>
      <c r="I319" s="36">
        <v>513.35</v>
      </c>
      <c r="J319" s="36">
        <v>532.40000000000009</v>
      </c>
      <c r="K319" s="31">
        <v>494.3</v>
      </c>
      <c r="L319" s="31">
        <v>457.15</v>
      </c>
      <c r="M319" s="31">
        <v>23.626940000000001</v>
      </c>
      <c r="N319" s="1"/>
      <c r="O319" s="1"/>
    </row>
    <row r="320" spans="1:15" ht="12.75" customHeight="1">
      <c r="A320" s="33">
        <v>310</v>
      </c>
      <c r="B320" s="53" t="s">
        <v>431</v>
      </c>
      <c r="C320" s="31">
        <v>605.25</v>
      </c>
      <c r="D320" s="36">
        <v>609.75</v>
      </c>
      <c r="E320" s="36">
        <v>597.5</v>
      </c>
      <c r="F320" s="36">
        <v>589.75</v>
      </c>
      <c r="G320" s="36">
        <v>577.5</v>
      </c>
      <c r="H320" s="36">
        <v>617.5</v>
      </c>
      <c r="I320" s="36">
        <v>629.75</v>
      </c>
      <c r="J320" s="36">
        <v>637.5</v>
      </c>
      <c r="K320" s="31">
        <v>622</v>
      </c>
      <c r="L320" s="31">
        <v>602</v>
      </c>
      <c r="M320" s="31">
        <v>2.8218899999999998</v>
      </c>
      <c r="N320" s="1"/>
      <c r="O320" s="1"/>
    </row>
    <row r="321" spans="1:15" ht="12.75" customHeight="1">
      <c r="A321" s="33">
        <v>311</v>
      </c>
      <c r="B321" s="53" t="s">
        <v>169</v>
      </c>
      <c r="C321" s="31">
        <v>204.67</v>
      </c>
      <c r="D321" s="36">
        <v>205.89</v>
      </c>
      <c r="E321" s="36">
        <v>202.27999999999997</v>
      </c>
      <c r="F321" s="36">
        <v>199.89</v>
      </c>
      <c r="G321" s="36">
        <v>196.27999999999997</v>
      </c>
      <c r="H321" s="36">
        <v>208.27999999999997</v>
      </c>
      <c r="I321" s="36">
        <v>211.89</v>
      </c>
      <c r="J321" s="36">
        <v>214.27999999999997</v>
      </c>
      <c r="K321" s="31">
        <v>209.5</v>
      </c>
      <c r="L321" s="31">
        <v>203.5</v>
      </c>
      <c r="M321" s="31">
        <v>124.20845</v>
      </c>
      <c r="N321" s="1"/>
      <c r="O321" s="1"/>
    </row>
    <row r="322" spans="1:15" ht="12.75" customHeight="1">
      <c r="A322" s="33">
        <v>312</v>
      </c>
      <c r="B322" s="53" t="s">
        <v>432</v>
      </c>
      <c r="C322" s="31">
        <v>216.58</v>
      </c>
      <c r="D322" s="36">
        <v>217.69666666666669</v>
      </c>
      <c r="E322" s="36">
        <v>210.49333333333337</v>
      </c>
      <c r="F322" s="36">
        <v>204.40666666666669</v>
      </c>
      <c r="G322" s="36">
        <v>197.20333333333338</v>
      </c>
      <c r="H322" s="36">
        <v>223.78333333333336</v>
      </c>
      <c r="I322" s="36">
        <v>230.98666666666668</v>
      </c>
      <c r="J322" s="36">
        <v>237.07333333333335</v>
      </c>
      <c r="K322" s="31">
        <v>224.9</v>
      </c>
      <c r="L322" s="31">
        <v>211.61</v>
      </c>
      <c r="M322" s="31">
        <v>86.999870000000001</v>
      </c>
      <c r="N322" s="1"/>
      <c r="O322" s="1"/>
    </row>
    <row r="323" spans="1:15" ht="12.75" customHeight="1">
      <c r="A323" s="33">
        <v>313</v>
      </c>
      <c r="B323" s="53" t="s">
        <v>804</v>
      </c>
      <c r="C323" s="31">
        <v>2144.4</v>
      </c>
      <c r="D323" s="36">
        <v>2127.65</v>
      </c>
      <c r="E323" s="36">
        <v>2105.3500000000004</v>
      </c>
      <c r="F323" s="36">
        <v>2066.3000000000002</v>
      </c>
      <c r="G323" s="36">
        <v>2044.0000000000005</v>
      </c>
      <c r="H323" s="36">
        <v>2166.7000000000003</v>
      </c>
      <c r="I323" s="36">
        <v>2189.0000000000005</v>
      </c>
      <c r="J323" s="36">
        <v>2228.0500000000002</v>
      </c>
      <c r="K323" s="31">
        <v>2149.9499999999998</v>
      </c>
      <c r="L323" s="31">
        <v>2088.6</v>
      </c>
      <c r="M323" s="31">
        <v>3.3921700000000001</v>
      </c>
      <c r="N323" s="1"/>
      <c r="O323" s="1"/>
    </row>
    <row r="324" spans="1:15" ht="12.75" customHeight="1">
      <c r="A324" s="33">
        <v>314</v>
      </c>
      <c r="B324" s="53" t="s">
        <v>170</v>
      </c>
      <c r="C324" s="31">
        <v>675</v>
      </c>
      <c r="D324" s="36">
        <v>669.28333333333342</v>
      </c>
      <c r="E324" s="36">
        <v>659.66666666666686</v>
      </c>
      <c r="F324" s="36">
        <v>644.33333333333348</v>
      </c>
      <c r="G324" s="36">
        <v>634.71666666666692</v>
      </c>
      <c r="H324" s="36">
        <v>684.61666666666679</v>
      </c>
      <c r="I324" s="36">
        <v>694.23333333333335</v>
      </c>
      <c r="J324" s="36">
        <v>709.56666666666672</v>
      </c>
      <c r="K324" s="31">
        <v>678.9</v>
      </c>
      <c r="L324" s="31">
        <v>653.95000000000005</v>
      </c>
      <c r="M324" s="31">
        <v>29.016439999999999</v>
      </c>
      <c r="N324" s="1"/>
      <c r="O324" s="1"/>
    </row>
    <row r="325" spans="1:15" ht="12.75" customHeight="1">
      <c r="A325" s="33">
        <v>315</v>
      </c>
      <c r="B325" s="53" t="s">
        <v>171</v>
      </c>
      <c r="C325" s="31">
        <v>12509.2</v>
      </c>
      <c r="D325" s="36">
        <v>12474.083333333334</v>
      </c>
      <c r="E325" s="36">
        <v>12423.166666666668</v>
      </c>
      <c r="F325" s="36">
        <v>12337.133333333333</v>
      </c>
      <c r="G325" s="36">
        <v>12286.216666666667</v>
      </c>
      <c r="H325" s="36">
        <v>12560.116666666669</v>
      </c>
      <c r="I325" s="36">
        <v>12611.033333333336</v>
      </c>
      <c r="J325" s="36">
        <v>12697.066666666669</v>
      </c>
      <c r="K325" s="31">
        <v>12525</v>
      </c>
      <c r="L325" s="31">
        <v>12388.05</v>
      </c>
      <c r="M325" s="31">
        <v>3.9678900000000001</v>
      </c>
      <c r="N325" s="1"/>
      <c r="O325" s="1"/>
    </row>
    <row r="326" spans="1:15" ht="12.75" customHeight="1">
      <c r="A326" s="33">
        <v>316</v>
      </c>
      <c r="B326" s="53" t="s">
        <v>433</v>
      </c>
      <c r="C326" s="31">
        <v>2694.55</v>
      </c>
      <c r="D326" s="36">
        <v>2688.85</v>
      </c>
      <c r="E326" s="36">
        <v>2665.7</v>
      </c>
      <c r="F326" s="36">
        <v>2636.85</v>
      </c>
      <c r="G326" s="36">
        <v>2613.6999999999998</v>
      </c>
      <c r="H326" s="36">
        <v>2717.7</v>
      </c>
      <c r="I326" s="36">
        <v>2740.8500000000004</v>
      </c>
      <c r="J326" s="36">
        <v>2769.7</v>
      </c>
      <c r="K326" s="31">
        <v>2712</v>
      </c>
      <c r="L326" s="31">
        <v>2660</v>
      </c>
      <c r="M326" s="31">
        <v>0.44423000000000001</v>
      </c>
      <c r="N326" s="1"/>
      <c r="O326" s="1"/>
    </row>
    <row r="327" spans="1:15" ht="12.75" customHeight="1">
      <c r="A327" s="33">
        <v>317</v>
      </c>
      <c r="B327" s="53" t="s">
        <v>175</v>
      </c>
      <c r="C327" s="31">
        <v>1097.05</v>
      </c>
      <c r="D327" s="36">
        <v>1091.9333333333334</v>
      </c>
      <c r="E327" s="36">
        <v>1083.8666666666668</v>
      </c>
      <c r="F327" s="36">
        <v>1070.6833333333334</v>
      </c>
      <c r="G327" s="36">
        <v>1062.6166666666668</v>
      </c>
      <c r="H327" s="36">
        <v>1105.1166666666668</v>
      </c>
      <c r="I327" s="36">
        <v>1113.1833333333334</v>
      </c>
      <c r="J327" s="36">
        <v>1126.3666666666668</v>
      </c>
      <c r="K327" s="31">
        <v>1100</v>
      </c>
      <c r="L327" s="31">
        <v>1078.75</v>
      </c>
      <c r="M327" s="31">
        <v>9.1303599999999996</v>
      </c>
      <c r="N327" s="1"/>
      <c r="O327" s="1"/>
    </row>
    <row r="328" spans="1:15" ht="12.75" customHeight="1">
      <c r="A328" s="33">
        <v>318</v>
      </c>
      <c r="B328" s="53" t="s">
        <v>281</v>
      </c>
      <c r="C328" s="31">
        <v>926.45</v>
      </c>
      <c r="D328" s="36">
        <v>929.13333333333333</v>
      </c>
      <c r="E328" s="36">
        <v>913.26666666666665</v>
      </c>
      <c r="F328" s="36">
        <v>900.08333333333337</v>
      </c>
      <c r="G328" s="36">
        <v>884.2166666666667</v>
      </c>
      <c r="H328" s="36">
        <v>942.31666666666661</v>
      </c>
      <c r="I328" s="36">
        <v>958.18333333333317</v>
      </c>
      <c r="J328" s="36">
        <v>971.36666666666656</v>
      </c>
      <c r="K328" s="31">
        <v>945</v>
      </c>
      <c r="L328" s="31">
        <v>915.95</v>
      </c>
      <c r="M328" s="31">
        <v>8.62331</v>
      </c>
      <c r="N328" s="1"/>
      <c r="O328" s="1"/>
    </row>
    <row r="329" spans="1:15" ht="12.75" customHeight="1">
      <c r="A329" s="33">
        <v>319</v>
      </c>
      <c r="B329" s="53" t="s">
        <v>434</v>
      </c>
      <c r="C329" s="31">
        <v>4856.5</v>
      </c>
      <c r="D329" s="36">
        <v>4905.833333333333</v>
      </c>
      <c r="E329" s="36">
        <v>4782.6666666666661</v>
      </c>
      <c r="F329" s="36">
        <v>4708.833333333333</v>
      </c>
      <c r="G329" s="36">
        <v>4585.6666666666661</v>
      </c>
      <c r="H329" s="36">
        <v>4979.6666666666661</v>
      </c>
      <c r="I329" s="36">
        <v>5102.8333333333321</v>
      </c>
      <c r="J329" s="36">
        <v>5176.6666666666661</v>
      </c>
      <c r="K329" s="31">
        <v>5029</v>
      </c>
      <c r="L329" s="31">
        <v>4832</v>
      </c>
      <c r="M329" s="31">
        <v>16.720939999999999</v>
      </c>
      <c r="N329" s="1"/>
      <c r="O329" s="1"/>
    </row>
    <row r="330" spans="1:15" ht="12.75" customHeight="1">
      <c r="A330" s="33">
        <v>320</v>
      </c>
      <c r="B330" s="53" t="s">
        <v>435</v>
      </c>
      <c r="C330" s="31">
        <v>681.3</v>
      </c>
      <c r="D330" s="36">
        <v>679.93333333333328</v>
      </c>
      <c r="E330" s="36">
        <v>675.11666666666656</v>
      </c>
      <c r="F330" s="36">
        <v>668.93333333333328</v>
      </c>
      <c r="G330" s="36">
        <v>664.11666666666656</v>
      </c>
      <c r="H330" s="36">
        <v>686.11666666666656</v>
      </c>
      <c r="I330" s="36">
        <v>690.93333333333339</v>
      </c>
      <c r="J330" s="36">
        <v>697.11666666666656</v>
      </c>
      <c r="K330" s="31">
        <v>684.75</v>
      </c>
      <c r="L330" s="31">
        <v>673.75</v>
      </c>
      <c r="M330" s="31">
        <v>0.71953999999999996</v>
      </c>
      <c r="N330" s="1"/>
      <c r="O330" s="1"/>
    </row>
    <row r="331" spans="1:15" ht="12.75" customHeight="1">
      <c r="A331" s="33">
        <v>321</v>
      </c>
      <c r="B331" s="53" t="s">
        <v>436</v>
      </c>
      <c r="C331" s="31">
        <v>1295.3499999999999</v>
      </c>
      <c r="D331" s="36">
        <v>1303.95</v>
      </c>
      <c r="E331" s="36">
        <v>1281.4000000000001</v>
      </c>
      <c r="F331" s="36">
        <v>1267.45</v>
      </c>
      <c r="G331" s="36">
        <v>1244.9000000000001</v>
      </c>
      <c r="H331" s="36">
        <v>1317.9</v>
      </c>
      <c r="I331" s="36">
        <v>1340.4499999999998</v>
      </c>
      <c r="J331" s="36">
        <v>1354.4</v>
      </c>
      <c r="K331" s="31">
        <v>1326.5</v>
      </c>
      <c r="L331" s="31">
        <v>1290</v>
      </c>
      <c r="M331" s="31">
        <v>1.4430099999999999</v>
      </c>
      <c r="N331" s="1"/>
      <c r="O331" s="1"/>
    </row>
    <row r="332" spans="1:15" ht="12.75" customHeight="1">
      <c r="A332" s="33">
        <v>322</v>
      </c>
      <c r="B332" s="53" t="s">
        <v>174</v>
      </c>
      <c r="C332" s="31">
        <v>2051.9499999999998</v>
      </c>
      <c r="D332" s="36">
        <v>2052.35</v>
      </c>
      <c r="E332" s="36">
        <v>2032.6</v>
      </c>
      <c r="F332" s="36">
        <v>2013.25</v>
      </c>
      <c r="G332" s="36">
        <v>1993.5</v>
      </c>
      <c r="H332" s="36">
        <v>2071.6999999999998</v>
      </c>
      <c r="I332" s="36">
        <v>2091.4499999999998</v>
      </c>
      <c r="J332" s="36">
        <v>2110.7999999999997</v>
      </c>
      <c r="K332" s="31">
        <v>2072.1</v>
      </c>
      <c r="L332" s="31">
        <v>2033</v>
      </c>
      <c r="M332" s="31">
        <v>1.18113</v>
      </c>
      <c r="N332" s="1"/>
      <c r="O332" s="1"/>
    </row>
    <row r="333" spans="1:15" ht="12.75" customHeight="1">
      <c r="A333" s="33">
        <v>323</v>
      </c>
      <c r="B333" s="53" t="s">
        <v>803</v>
      </c>
      <c r="C333" s="31">
        <v>477.45</v>
      </c>
      <c r="D333" s="36">
        <v>477.81666666666666</v>
      </c>
      <c r="E333" s="36">
        <v>474.63333333333333</v>
      </c>
      <c r="F333" s="36">
        <v>471.81666666666666</v>
      </c>
      <c r="G333" s="36">
        <v>468.63333333333333</v>
      </c>
      <c r="H333" s="36">
        <v>480.63333333333333</v>
      </c>
      <c r="I333" s="36">
        <v>483.81666666666661</v>
      </c>
      <c r="J333" s="36">
        <v>486.63333333333333</v>
      </c>
      <c r="K333" s="31">
        <v>481</v>
      </c>
      <c r="L333" s="31">
        <v>475</v>
      </c>
      <c r="M333" s="31">
        <v>0.54764999999999997</v>
      </c>
      <c r="N333" s="1"/>
      <c r="O333" s="1"/>
    </row>
    <row r="334" spans="1:15" ht="12.75" customHeight="1">
      <c r="A334" s="33">
        <v>324</v>
      </c>
      <c r="B334" s="53" t="s">
        <v>282</v>
      </c>
      <c r="C334" s="31">
        <v>74.19</v>
      </c>
      <c r="D334" s="36">
        <v>73.723333333333343</v>
      </c>
      <c r="E334" s="36">
        <v>72.696666666666687</v>
      </c>
      <c r="F334" s="36">
        <v>71.203333333333347</v>
      </c>
      <c r="G334" s="36">
        <v>70.176666666666691</v>
      </c>
      <c r="H334" s="36">
        <v>75.216666666666683</v>
      </c>
      <c r="I334" s="36">
        <v>76.243333333333354</v>
      </c>
      <c r="J334" s="36">
        <v>77.736666666666679</v>
      </c>
      <c r="K334" s="31">
        <v>74.75</v>
      </c>
      <c r="L334" s="31">
        <v>72.23</v>
      </c>
      <c r="M334" s="31">
        <v>48.208179999999999</v>
      </c>
      <c r="N334" s="1"/>
      <c r="O334" s="1"/>
    </row>
    <row r="335" spans="1:15" ht="12.75" customHeight="1">
      <c r="A335" s="33">
        <v>325</v>
      </c>
      <c r="B335" s="53" t="s">
        <v>437</v>
      </c>
      <c r="C335" s="31">
        <v>577.29999999999995</v>
      </c>
      <c r="D335" s="36">
        <v>572.0333333333333</v>
      </c>
      <c r="E335" s="36">
        <v>560.26666666666665</v>
      </c>
      <c r="F335" s="36">
        <v>543.23333333333335</v>
      </c>
      <c r="G335" s="36">
        <v>531.4666666666667</v>
      </c>
      <c r="H335" s="36">
        <v>589.06666666666661</v>
      </c>
      <c r="I335" s="36">
        <v>600.83333333333326</v>
      </c>
      <c r="J335" s="36">
        <v>617.86666666666656</v>
      </c>
      <c r="K335" s="31">
        <v>583.79999999999995</v>
      </c>
      <c r="L335" s="31">
        <v>555</v>
      </c>
      <c r="M335" s="31">
        <v>10.51064</v>
      </c>
      <c r="N335" s="1"/>
      <c r="O335" s="1"/>
    </row>
    <row r="336" spans="1:15" ht="12.75" customHeight="1">
      <c r="A336" s="33">
        <v>326</v>
      </c>
      <c r="B336" s="53" t="s">
        <v>178</v>
      </c>
      <c r="C336" s="31">
        <v>2844.6</v>
      </c>
      <c r="D336" s="36">
        <v>2832.0499999999997</v>
      </c>
      <c r="E336" s="36">
        <v>2802.6999999999994</v>
      </c>
      <c r="F336" s="36">
        <v>2760.7999999999997</v>
      </c>
      <c r="G336" s="36">
        <v>2731.4499999999994</v>
      </c>
      <c r="H336" s="36">
        <v>2873.9499999999994</v>
      </c>
      <c r="I336" s="36">
        <v>2903.2999999999997</v>
      </c>
      <c r="J336" s="36">
        <v>2945.1999999999994</v>
      </c>
      <c r="K336" s="31">
        <v>2861.4</v>
      </c>
      <c r="L336" s="31">
        <v>2790.15</v>
      </c>
      <c r="M336" s="31">
        <v>6.7358399999999996</v>
      </c>
      <c r="N336" s="1"/>
      <c r="O336" s="1"/>
    </row>
    <row r="337" spans="1:15" ht="12.75" customHeight="1">
      <c r="A337" s="33">
        <v>327</v>
      </c>
      <c r="B337" s="53" t="s">
        <v>173</v>
      </c>
      <c r="C337" s="31">
        <v>4183.8</v>
      </c>
      <c r="D337" s="36">
        <v>4135.9333333333334</v>
      </c>
      <c r="E337" s="36">
        <v>4068.8666666666668</v>
      </c>
      <c r="F337" s="36">
        <v>3953.9333333333334</v>
      </c>
      <c r="G337" s="36">
        <v>3886.8666666666668</v>
      </c>
      <c r="H337" s="36">
        <v>4250.8666666666668</v>
      </c>
      <c r="I337" s="36">
        <v>4317.9333333333343</v>
      </c>
      <c r="J337" s="36">
        <v>4432.8666666666668</v>
      </c>
      <c r="K337" s="31">
        <v>4203</v>
      </c>
      <c r="L337" s="31">
        <v>4021</v>
      </c>
      <c r="M337" s="31">
        <v>7.3375300000000001</v>
      </c>
      <c r="N337" s="1"/>
      <c r="O337" s="1"/>
    </row>
    <row r="338" spans="1:15" ht="12.75" customHeight="1">
      <c r="A338" s="33">
        <v>328</v>
      </c>
      <c r="B338" s="53" t="s">
        <v>180</v>
      </c>
      <c r="C338" s="31">
        <v>1742.5</v>
      </c>
      <c r="D338" s="36">
        <v>1734.5833333333333</v>
      </c>
      <c r="E338" s="36">
        <v>1719.2166666666665</v>
      </c>
      <c r="F338" s="36">
        <v>1695.9333333333332</v>
      </c>
      <c r="G338" s="36">
        <v>1680.5666666666664</v>
      </c>
      <c r="H338" s="36">
        <v>1757.8666666666666</v>
      </c>
      <c r="I338" s="36">
        <v>1773.2333333333333</v>
      </c>
      <c r="J338" s="36">
        <v>1796.5166666666667</v>
      </c>
      <c r="K338" s="31">
        <v>1749.95</v>
      </c>
      <c r="L338" s="31">
        <v>1711.3</v>
      </c>
      <c r="M338" s="31">
        <v>2.2002199999999998</v>
      </c>
      <c r="N338" s="1"/>
      <c r="O338" s="1"/>
    </row>
    <row r="339" spans="1:15" ht="12.75" customHeight="1">
      <c r="A339" s="33">
        <v>329</v>
      </c>
      <c r="B339" s="53" t="s">
        <v>438</v>
      </c>
      <c r="C339" s="31">
        <v>1323.8</v>
      </c>
      <c r="D339" s="36">
        <v>1318.2333333333333</v>
      </c>
      <c r="E339" s="36">
        <v>1296.6666666666667</v>
      </c>
      <c r="F339" s="36">
        <v>1269.5333333333333</v>
      </c>
      <c r="G339" s="36">
        <v>1247.9666666666667</v>
      </c>
      <c r="H339" s="36">
        <v>1345.3666666666668</v>
      </c>
      <c r="I339" s="36">
        <v>1366.9333333333334</v>
      </c>
      <c r="J339" s="36">
        <v>1394.0666666666668</v>
      </c>
      <c r="K339" s="31">
        <v>1339.8</v>
      </c>
      <c r="L339" s="31">
        <v>1291.0999999999999</v>
      </c>
      <c r="M339" s="31">
        <v>9.5953499999999998</v>
      </c>
      <c r="N339" s="1"/>
      <c r="O339" s="1"/>
    </row>
    <row r="340" spans="1:15" ht="12.75" customHeight="1">
      <c r="A340" s="33">
        <v>330</v>
      </c>
      <c r="B340" s="53" t="s">
        <v>439</v>
      </c>
      <c r="C340" s="31">
        <v>175.35</v>
      </c>
      <c r="D340" s="36">
        <v>177.11666666666667</v>
      </c>
      <c r="E340" s="36">
        <v>172.23333333333335</v>
      </c>
      <c r="F340" s="36">
        <v>169.11666666666667</v>
      </c>
      <c r="G340" s="36">
        <v>164.23333333333335</v>
      </c>
      <c r="H340" s="36">
        <v>180.23333333333335</v>
      </c>
      <c r="I340" s="36">
        <v>185.11666666666667</v>
      </c>
      <c r="J340" s="36">
        <v>188.23333333333335</v>
      </c>
      <c r="K340" s="31">
        <v>182</v>
      </c>
      <c r="L340" s="31">
        <v>174</v>
      </c>
      <c r="M340" s="31">
        <v>197.05543</v>
      </c>
      <c r="N340" s="1"/>
      <c r="O340" s="1"/>
    </row>
    <row r="341" spans="1:15" ht="12.75" customHeight="1">
      <c r="A341" s="33">
        <v>331</v>
      </c>
      <c r="B341" s="53" t="s">
        <v>440</v>
      </c>
      <c r="C341" s="31">
        <v>335.2</v>
      </c>
      <c r="D341" s="36">
        <v>334.40000000000003</v>
      </c>
      <c r="E341" s="36">
        <v>330.10000000000008</v>
      </c>
      <c r="F341" s="36">
        <v>325.00000000000006</v>
      </c>
      <c r="G341" s="36">
        <v>320.7000000000001</v>
      </c>
      <c r="H341" s="36">
        <v>339.50000000000006</v>
      </c>
      <c r="I341" s="36">
        <v>343.8</v>
      </c>
      <c r="J341" s="36">
        <v>348.90000000000003</v>
      </c>
      <c r="K341" s="31">
        <v>338.7</v>
      </c>
      <c r="L341" s="31">
        <v>329.3</v>
      </c>
      <c r="M341" s="31">
        <v>73.654210000000006</v>
      </c>
      <c r="N341" s="1"/>
      <c r="O341" s="1"/>
    </row>
    <row r="342" spans="1:15" ht="12.75" customHeight="1">
      <c r="A342" s="33">
        <v>332</v>
      </c>
      <c r="B342" s="53" t="s">
        <v>441</v>
      </c>
      <c r="C342" s="31">
        <v>101.96</v>
      </c>
      <c r="D342" s="36">
        <v>102.25666666666666</v>
      </c>
      <c r="E342" s="36">
        <v>100.71333333333332</v>
      </c>
      <c r="F342" s="36">
        <v>99.466666666666669</v>
      </c>
      <c r="G342" s="36">
        <v>97.923333333333332</v>
      </c>
      <c r="H342" s="36">
        <v>103.50333333333332</v>
      </c>
      <c r="I342" s="36">
        <v>105.04666666666667</v>
      </c>
      <c r="J342" s="36">
        <v>106.29333333333331</v>
      </c>
      <c r="K342" s="31">
        <v>103.8</v>
      </c>
      <c r="L342" s="31">
        <v>101.01</v>
      </c>
      <c r="M342" s="31">
        <v>378.7072</v>
      </c>
      <c r="N342" s="1"/>
      <c r="O342" s="1"/>
    </row>
    <row r="343" spans="1:15" ht="12.75" customHeight="1">
      <c r="A343" s="33">
        <v>333</v>
      </c>
      <c r="B343" s="53" t="s">
        <v>442</v>
      </c>
      <c r="C343" s="31">
        <v>281.57</v>
      </c>
      <c r="D343" s="36">
        <v>282.23666666666662</v>
      </c>
      <c r="E343" s="36">
        <v>274.97333333333324</v>
      </c>
      <c r="F343" s="36">
        <v>268.37666666666661</v>
      </c>
      <c r="G343" s="36">
        <v>261.11333333333323</v>
      </c>
      <c r="H343" s="36">
        <v>288.83333333333326</v>
      </c>
      <c r="I343" s="36">
        <v>296.09666666666669</v>
      </c>
      <c r="J343" s="36">
        <v>302.69333333333327</v>
      </c>
      <c r="K343" s="31">
        <v>289.5</v>
      </c>
      <c r="L343" s="31">
        <v>275.64</v>
      </c>
      <c r="M343" s="31">
        <v>70.731189999999998</v>
      </c>
      <c r="N343" s="1"/>
      <c r="O343" s="1"/>
    </row>
    <row r="344" spans="1:15" ht="12.75" customHeight="1">
      <c r="A344" s="33">
        <v>334</v>
      </c>
      <c r="B344" s="53" t="s">
        <v>185</v>
      </c>
      <c r="C344" s="31">
        <v>229.87</v>
      </c>
      <c r="D344" s="36">
        <v>230.78666666666666</v>
      </c>
      <c r="E344" s="36">
        <v>226.62333333333333</v>
      </c>
      <c r="F344" s="36">
        <v>223.37666666666667</v>
      </c>
      <c r="G344" s="36">
        <v>219.21333333333334</v>
      </c>
      <c r="H344" s="36">
        <v>234.03333333333333</v>
      </c>
      <c r="I344" s="36">
        <v>238.19666666666669</v>
      </c>
      <c r="J344" s="36">
        <v>241.44333333333333</v>
      </c>
      <c r="K344" s="31">
        <v>234.95</v>
      </c>
      <c r="L344" s="31">
        <v>227.54</v>
      </c>
      <c r="M344" s="31">
        <v>107.59754</v>
      </c>
      <c r="N344" s="1"/>
      <c r="O344" s="1"/>
    </row>
    <row r="345" spans="1:15" ht="12.75" customHeight="1">
      <c r="A345" s="33">
        <v>335</v>
      </c>
      <c r="B345" s="53" t="s">
        <v>801</v>
      </c>
      <c r="C345" s="31">
        <v>56.14</v>
      </c>
      <c r="D345" s="36">
        <v>56.626666666666665</v>
      </c>
      <c r="E345" s="36">
        <v>55.513333333333328</v>
      </c>
      <c r="F345" s="36">
        <v>54.886666666666663</v>
      </c>
      <c r="G345" s="36">
        <v>53.773333333333326</v>
      </c>
      <c r="H345" s="36">
        <v>57.25333333333333</v>
      </c>
      <c r="I345" s="36">
        <v>58.366666666666674</v>
      </c>
      <c r="J345" s="36">
        <v>58.993333333333332</v>
      </c>
      <c r="K345" s="31">
        <v>57.74</v>
      </c>
      <c r="L345" s="31">
        <v>56</v>
      </c>
      <c r="M345" s="31">
        <v>51.822339999999997</v>
      </c>
      <c r="N345" s="1"/>
      <c r="O345" s="1"/>
    </row>
    <row r="346" spans="1:15" ht="12.75" customHeight="1">
      <c r="A346" s="33">
        <v>336</v>
      </c>
      <c r="B346" s="53" t="s">
        <v>187</v>
      </c>
      <c r="C346" s="31">
        <v>392.15</v>
      </c>
      <c r="D346" s="36">
        <v>391.56666666666666</v>
      </c>
      <c r="E346" s="36">
        <v>386.83333333333331</v>
      </c>
      <c r="F346" s="36">
        <v>381.51666666666665</v>
      </c>
      <c r="G346" s="36">
        <v>376.7833333333333</v>
      </c>
      <c r="H346" s="36">
        <v>396.88333333333333</v>
      </c>
      <c r="I346" s="36">
        <v>401.61666666666667</v>
      </c>
      <c r="J346" s="36">
        <v>406.93333333333334</v>
      </c>
      <c r="K346" s="31">
        <v>396.3</v>
      </c>
      <c r="L346" s="31">
        <v>386.25</v>
      </c>
      <c r="M346" s="31">
        <v>259.73101000000003</v>
      </c>
      <c r="N346" s="1"/>
      <c r="O346" s="1"/>
    </row>
    <row r="347" spans="1:15" ht="12.75" customHeight="1">
      <c r="A347" s="33">
        <v>337</v>
      </c>
      <c r="B347" s="53" t="s">
        <v>444</v>
      </c>
      <c r="C347" s="31">
        <v>1242.8</v>
      </c>
      <c r="D347" s="36">
        <v>1243.5666666666668</v>
      </c>
      <c r="E347" s="36">
        <v>1233.1333333333337</v>
      </c>
      <c r="F347" s="36">
        <v>1223.4666666666669</v>
      </c>
      <c r="G347" s="36">
        <v>1213.0333333333338</v>
      </c>
      <c r="H347" s="36">
        <v>1253.2333333333336</v>
      </c>
      <c r="I347" s="36">
        <v>1263.6666666666665</v>
      </c>
      <c r="J347" s="36">
        <v>1273.3333333333335</v>
      </c>
      <c r="K347" s="31">
        <v>1254</v>
      </c>
      <c r="L347" s="31">
        <v>1233.9000000000001</v>
      </c>
      <c r="M347" s="31">
        <v>2.1435599999999999</v>
      </c>
      <c r="N347" s="1"/>
      <c r="O347" s="1"/>
    </row>
    <row r="348" spans="1:15" ht="12.75" customHeight="1">
      <c r="A348" s="33">
        <v>338</v>
      </c>
      <c r="B348" s="53" t="s">
        <v>181</v>
      </c>
      <c r="C348" s="31">
        <v>184.12</v>
      </c>
      <c r="D348" s="36">
        <v>183.52666666666667</v>
      </c>
      <c r="E348" s="36">
        <v>181.94333333333333</v>
      </c>
      <c r="F348" s="36">
        <v>179.76666666666665</v>
      </c>
      <c r="G348" s="36">
        <v>178.18333333333331</v>
      </c>
      <c r="H348" s="36">
        <v>185.70333333333335</v>
      </c>
      <c r="I348" s="36">
        <v>187.28666666666666</v>
      </c>
      <c r="J348" s="36">
        <v>189.46333333333337</v>
      </c>
      <c r="K348" s="31">
        <v>185.11</v>
      </c>
      <c r="L348" s="31">
        <v>181.35</v>
      </c>
      <c r="M348" s="31">
        <v>96.559100000000001</v>
      </c>
      <c r="N348" s="1"/>
      <c r="O348" s="1"/>
    </row>
    <row r="349" spans="1:15" ht="12.75" customHeight="1">
      <c r="A349" s="33">
        <v>339</v>
      </c>
      <c r="B349" s="53" t="s">
        <v>183</v>
      </c>
      <c r="C349" s="31">
        <v>3514.25</v>
      </c>
      <c r="D349" s="36">
        <v>3497.4833333333336</v>
      </c>
      <c r="E349" s="36">
        <v>3467.916666666667</v>
      </c>
      <c r="F349" s="36">
        <v>3421.5833333333335</v>
      </c>
      <c r="G349" s="36">
        <v>3392.0166666666669</v>
      </c>
      <c r="H349" s="36">
        <v>3543.8166666666671</v>
      </c>
      <c r="I349" s="36">
        <v>3573.3833333333337</v>
      </c>
      <c r="J349" s="36">
        <v>3619.7166666666672</v>
      </c>
      <c r="K349" s="31">
        <v>3527.05</v>
      </c>
      <c r="L349" s="31">
        <v>3451.15</v>
      </c>
      <c r="M349" s="31">
        <v>2.4530400000000001</v>
      </c>
      <c r="N349" s="1"/>
      <c r="O349" s="1"/>
    </row>
    <row r="350" spans="1:15" ht="12.75" customHeight="1">
      <c r="A350" s="33">
        <v>340</v>
      </c>
      <c r="B350" s="53" t="s">
        <v>184</v>
      </c>
      <c r="C350" s="31">
        <v>2480.65</v>
      </c>
      <c r="D350" s="36">
        <v>2498.9166666666665</v>
      </c>
      <c r="E350" s="36">
        <v>2441.1833333333329</v>
      </c>
      <c r="F350" s="36">
        <v>2401.7166666666662</v>
      </c>
      <c r="G350" s="36">
        <v>2343.9833333333327</v>
      </c>
      <c r="H350" s="36">
        <v>2538.3833333333332</v>
      </c>
      <c r="I350" s="36">
        <v>2596.1166666666668</v>
      </c>
      <c r="J350" s="36">
        <v>2635.5833333333335</v>
      </c>
      <c r="K350" s="31">
        <v>2556.65</v>
      </c>
      <c r="L350" s="31">
        <v>2459.4499999999998</v>
      </c>
      <c r="M350" s="31">
        <v>34.691809999999997</v>
      </c>
      <c r="N350" s="1"/>
      <c r="O350" s="1"/>
    </row>
    <row r="351" spans="1:15" ht="12.75" customHeight="1">
      <c r="A351" s="33">
        <v>341</v>
      </c>
      <c r="B351" s="53" t="s">
        <v>445</v>
      </c>
      <c r="C351" s="31">
        <v>84.31</v>
      </c>
      <c r="D351" s="36">
        <v>83.82</v>
      </c>
      <c r="E351" s="36">
        <v>82.439999999999984</v>
      </c>
      <c r="F351" s="36">
        <v>80.569999999999993</v>
      </c>
      <c r="G351" s="36">
        <v>79.189999999999984</v>
      </c>
      <c r="H351" s="36">
        <v>85.689999999999984</v>
      </c>
      <c r="I351" s="36">
        <v>87.069999999999979</v>
      </c>
      <c r="J351" s="36">
        <v>88.939999999999984</v>
      </c>
      <c r="K351" s="31">
        <v>85.2</v>
      </c>
      <c r="L351" s="31">
        <v>81.95</v>
      </c>
      <c r="M351" s="31">
        <v>19.12303</v>
      </c>
      <c r="N351" s="1"/>
      <c r="O351" s="1"/>
    </row>
    <row r="352" spans="1:15" ht="12.75" customHeight="1">
      <c r="A352" s="33">
        <v>342</v>
      </c>
      <c r="B352" s="53" t="s">
        <v>283</v>
      </c>
      <c r="C352" s="31">
        <v>639.04999999999995</v>
      </c>
      <c r="D352" s="36">
        <v>635.05000000000007</v>
      </c>
      <c r="E352" s="36">
        <v>622.15000000000009</v>
      </c>
      <c r="F352" s="36">
        <v>605.25</v>
      </c>
      <c r="G352" s="36">
        <v>592.35</v>
      </c>
      <c r="H352" s="36">
        <v>651.95000000000016</v>
      </c>
      <c r="I352" s="36">
        <v>664.85</v>
      </c>
      <c r="J352" s="36">
        <v>681.75000000000023</v>
      </c>
      <c r="K352" s="31">
        <v>647.95000000000005</v>
      </c>
      <c r="L352" s="31">
        <v>618.15</v>
      </c>
      <c r="M352" s="31">
        <v>8.6881500000000003</v>
      </c>
      <c r="N352" s="1"/>
      <c r="O352" s="1"/>
    </row>
    <row r="353" spans="1:15" ht="12.75" customHeight="1">
      <c r="A353" s="33">
        <v>343</v>
      </c>
      <c r="B353" s="53" t="s">
        <v>874</v>
      </c>
      <c r="C353" s="31">
        <v>5548.15</v>
      </c>
      <c r="D353" s="36">
        <v>5463.7166666666672</v>
      </c>
      <c r="E353" s="36">
        <v>5284.4333333333343</v>
      </c>
      <c r="F353" s="36">
        <v>5020.7166666666672</v>
      </c>
      <c r="G353" s="36">
        <v>4841.4333333333343</v>
      </c>
      <c r="H353" s="36">
        <v>5727.4333333333343</v>
      </c>
      <c r="I353" s="36">
        <v>5906.7166666666672</v>
      </c>
      <c r="J353" s="36">
        <v>6170.4333333333343</v>
      </c>
      <c r="K353" s="31">
        <v>5643</v>
      </c>
      <c r="L353" s="31">
        <v>5200</v>
      </c>
      <c r="M353" s="31">
        <v>2.0890200000000001</v>
      </c>
      <c r="N353" s="1"/>
      <c r="O353" s="1"/>
    </row>
    <row r="354" spans="1:15" ht="12.75" customHeight="1">
      <c r="A354" s="33">
        <v>344</v>
      </c>
      <c r="B354" s="53" t="s">
        <v>446</v>
      </c>
      <c r="C354" s="31">
        <v>345.1</v>
      </c>
      <c r="D354" s="36">
        <v>342.93333333333334</v>
      </c>
      <c r="E354" s="36">
        <v>339.91666666666669</v>
      </c>
      <c r="F354" s="36">
        <v>334.73333333333335</v>
      </c>
      <c r="G354" s="36">
        <v>331.7166666666667</v>
      </c>
      <c r="H354" s="36">
        <v>348.11666666666667</v>
      </c>
      <c r="I354" s="36">
        <v>351.13333333333333</v>
      </c>
      <c r="J354" s="36">
        <v>356.31666666666666</v>
      </c>
      <c r="K354" s="31">
        <v>345.95</v>
      </c>
      <c r="L354" s="31">
        <v>337.75</v>
      </c>
      <c r="M354" s="31">
        <v>3.6627999999999998</v>
      </c>
      <c r="N354" s="1"/>
      <c r="O354" s="1"/>
    </row>
    <row r="355" spans="1:15" ht="12.75" customHeight="1">
      <c r="A355" s="33">
        <v>345</v>
      </c>
      <c r="B355" s="53" t="s">
        <v>188</v>
      </c>
      <c r="C355" s="31">
        <v>1729.25</v>
      </c>
      <c r="D355" s="36">
        <v>1730.6833333333334</v>
      </c>
      <c r="E355" s="36">
        <v>1709.7666666666669</v>
      </c>
      <c r="F355" s="36">
        <v>1690.2833333333335</v>
      </c>
      <c r="G355" s="36">
        <v>1669.366666666667</v>
      </c>
      <c r="H355" s="36">
        <v>1750.1666666666667</v>
      </c>
      <c r="I355" s="36">
        <v>1771.0833333333333</v>
      </c>
      <c r="J355" s="36">
        <v>1790.5666666666666</v>
      </c>
      <c r="K355" s="31">
        <v>1751.6</v>
      </c>
      <c r="L355" s="31">
        <v>1711.2</v>
      </c>
      <c r="M355" s="31">
        <v>9.5775400000000008</v>
      </c>
      <c r="N355" s="1"/>
      <c r="O355" s="1"/>
    </row>
    <row r="356" spans="1:15" ht="12.75" customHeight="1">
      <c r="A356" s="33">
        <v>346</v>
      </c>
      <c r="B356" s="53" t="s">
        <v>190</v>
      </c>
      <c r="C356" s="31">
        <v>335.8</v>
      </c>
      <c r="D356" s="36">
        <v>329.81666666666666</v>
      </c>
      <c r="E356" s="36">
        <v>322.08333333333331</v>
      </c>
      <c r="F356" s="36">
        <v>308.36666666666667</v>
      </c>
      <c r="G356" s="36">
        <v>300.63333333333333</v>
      </c>
      <c r="H356" s="36">
        <v>343.5333333333333</v>
      </c>
      <c r="I356" s="36">
        <v>351.26666666666665</v>
      </c>
      <c r="J356" s="36">
        <v>364.98333333333329</v>
      </c>
      <c r="K356" s="31">
        <v>337.55</v>
      </c>
      <c r="L356" s="31">
        <v>316.10000000000002</v>
      </c>
      <c r="M356" s="31">
        <v>420.54664000000002</v>
      </c>
      <c r="N356" s="1"/>
      <c r="O356" s="1"/>
    </row>
    <row r="357" spans="1:15" ht="12.75" customHeight="1">
      <c r="A357" s="33">
        <v>347</v>
      </c>
      <c r="B357" s="53" t="s">
        <v>284</v>
      </c>
      <c r="C357" s="31">
        <v>566.9</v>
      </c>
      <c r="D357" s="36">
        <v>566.6</v>
      </c>
      <c r="E357" s="36">
        <v>538.70000000000005</v>
      </c>
      <c r="F357" s="36">
        <v>510.5</v>
      </c>
      <c r="G357" s="36">
        <v>482.6</v>
      </c>
      <c r="H357" s="36">
        <v>594.80000000000007</v>
      </c>
      <c r="I357" s="36">
        <v>622.69999999999993</v>
      </c>
      <c r="J357" s="36">
        <v>650.90000000000009</v>
      </c>
      <c r="K357" s="31">
        <v>594.5</v>
      </c>
      <c r="L357" s="31">
        <v>538.4</v>
      </c>
      <c r="M357" s="31">
        <v>218.07623000000001</v>
      </c>
      <c r="N357" s="1"/>
      <c r="O357" s="1"/>
    </row>
    <row r="358" spans="1:15" ht="12.75" customHeight="1">
      <c r="A358" s="33">
        <v>348</v>
      </c>
      <c r="B358" s="53" t="s">
        <v>447</v>
      </c>
      <c r="C358" s="31">
        <v>1701.7</v>
      </c>
      <c r="D358" s="36">
        <v>1705.7166666666665</v>
      </c>
      <c r="E358" s="36">
        <v>1689.4333333333329</v>
      </c>
      <c r="F358" s="36">
        <v>1677.1666666666665</v>
      </c>
      <c r="G358" s="36">
        <v>1660.883333333333</v>
      </c>
      <c r="H358" s="36">
        <v>1717.9833333333329</v>
      </c>
      <c r="I358" s="36">
        <v>1734.2666666666662</v>
      </c>
      <c r="J358" s="36">
        <v>1746.5333333333328</v>
      </c>
      <c r="K358" s="31">
        <v>1722</v>
      </c>
      <c r="L358" s="31">
        <v>1693.45</v>
      </c>
      <c r="M358" s="31">
        <v>3.3760599999999998</v>
      </c>
      <c r="N358" s="1"/>
      <c r="O358" s="1"/>
    </row>
    <row r="359" spans="1:15" ht="12.75" customHeight="1">
      <c r="A359" s="33">
        <v>349</v>
      </c>
      <c r="B359" s="53" t="s">
        <v>285</v>
      </c>
      <c r="C359" s="31">
        <v>462.8</v>
      </c>
      <c r="D359" s="36">
        <v>458.55</v>
      </c>
      <c r="E359" s="36">
        <v>452.8</v>
      </c>
      <c r="F359" s="36">
        <v>442.8</v>
      </c>
      <c r="G359" s="36">
        <v>437.05</v>
      </c>
      <c r="H359" s="36">
        <v>468.55</v>
      </c>
      <c r="I359" s="36">
        <v>474.3</v>
      </c>
      <c r="J359" s="36">
        <v>484.3</v>
      </c>
      <c r="K359" s="31">
        <v>464.3</v>
      </c>
      <c r="L359" s="31">
        <v>448.55</v>
      </c>
      <c r="M359" s="31">
        <v>19.19454</v>
      </c>
      <c r="N359" s="1"/>
      <c r="O359" s="1"/>
    </row>
    <row r="360" spans="1:15" ht="12.75" customHeight="1">
      <c r="A360" s="33">
        <v>350</v>
      </c>
      <c r="B360" s="53" t="s">
        <v>189</v>
      </c>
      <c r="C360" s="31">
        <v>11084.1</v>
      </c>
      <c r="D360" s="36">
        <v>11058.166666666666</v>
      </c>
      <c r="E360" s="36">
        <v>10746.333333333332</v>
      </c>
      <c r="F360" s="36">
        <v>10408.566666666666</v>
      </c>
      <c r="G360" s="36">
        <v>10096.733333333332</v>
      </c>
      <c r="H360" s="36">
        <v>11395.933333333332</v>
      </c>
      <c r="I360" s="36">
        <v>11707.766666666665</v>
      </c>
      <c r="J360" s="36">
        <v>12045.533333333333</v>
      </c>
      <c r="K360" s="31">
        <v>11370</v>
      </c>
      <c r="L360" s="31">
        <v>10720.4</v>
      </c>
      <c r="M360" s="31">
        <v>8.0790299999999995</v>
      </c>
      <c r="N360" s="1"/>
      <c r="O360" s="1"/>
    </row>
    <row r="361" spans="1:15" ht="12.75" customHeight="1">
      <c r="A361" s="33">
        <v>351</v>
      </c>
      <c r="B361" s="53" t="s">
        <v>286</v>
      </c>
      <c r="C361" s="31">
        <v>1476.05</v>
      </c>
      <c r="D361" s="36">
        <v>1473.3999999999999</v>
      </c>
      <c r="E361" s="36">
        <v>1456.7499999999998</v>
      </c>
      <c r="F361" s="36">
        <v>1437.4499999999998</v>
      </c>
      <c r="G361" s="36">
        <v>1420.7999999999997</v>
      </c>
      <c r="H361" s="36">
        <v>1492.6999999999998</v>
      </c>
      <c r="I361" s="36">
        <v>1509.35</v>
      </c>
      <c r="J361" s="36">
        <v>1528.6499999999999</v>
      </c>
      <c r="K361" s="31">
        <v>1490.05</v>
      </c>
      <c r="L361" s="31">
        <v>1454.1</v>
      </c>
      <c r="M361" s="31">
        <v>2.9191500000000001</v>
      </c>
      <c r="N361" s="1"/>
      <c r="O361" s="1"/>
    </row>
    <row r="362" spans="1:15" ht="12.75" customHeight="1">
      <c r="A362" s="33">
        <v>352</v>
      </c>
      <c r="B362" s="53" t="s">
        <v>448</v>
      </c>
      <c r="C362" s="31">
        <v>288.10000000000002</v>
      </c>
      <c r="D362" s="36">
        <v>288.48333333333335</v>
      </c>
      <c r="E362" s="36">
        <v>285.4666666666667</v>
      </c>
      <c r="F362" s="36">
        <v>282.83333333333337</v>
      </c>
      <c r="G362" s="36">
        <v>279.81666666666672</v>
      </c>
      <c r="H362" s="36">
        <v>291.11666666666667</v>
      </c>
      <c r="I362" s="36">
        <v>294.13333333333333</v>
      </c>
      <c r="J362" s="36">
        <v>296.76666666666665</v>
      </c>
      <c r="K362" s="31">
        <v>291.5</v>
      </c>
      <c r="L362" s="31">
        <v>285.85000000000002</v>
      </c>
      <c r="M362" s="31">
        <v>18.20844</v>
      </c>
      <c r="N362" s="1"/>
      <c r="O362" s="1"/>
    </row>
    <row r="363" spans="1:15" ht="12.75" customHeight="1">
      <c r="A363" s="33">
        <v>353</v>
      </c>
      <c r="B363" s="53" t="s">
        <v>197</v>
      </c>
      <c r="C363" s="31">
        <v>4008.1</v>
      </c>
      <c r="D363" s="36">
        <v>3983.0333333333333</v>
      </c>
      <c r="E363" s="36">
        <v>3935.0666666666666</v>
      </c>
      <c r="F363" s="36">
        <v>3862.0333333333333</v>
      </c>
      <c r="G363" s="36">
        <v>3814.0666666666666</v>
      </c>
      <c r="H363" s="36">
        <v>4056.0666666666666</v>
      </c>
      <c r="I363" s="36">
        <v>4104.0333333333328</v>
      </c>
      <c r="J363" s="36">
        <v>4177.0666666666666</v>
      </c>
      <c r="K363" s="31">
        <v>4031</v>
      </c>
      <c r="L363" s="31">
        <v>3910</v>
      </c>
      <c r="M363" s="31">
        <v>1.9959</v>
      </c>
      <c r="N363" s="1"/>
      <c r="O363" s="1"/>
    </row>
    <row r="364" spans="1:15" ht="12.75" customHeight="1">
      <c r="A364" s="33">
        <v>354</v>
      </c>
      <c r="B364" s="53" t="s">
        <v>449</v>
      </c>
      <c r="C364" s="31">
        <v>781.25</v>
      </c>
      <c r="D364" s="36">
        <v>780.16666666666663</v>
      </c>
      <c r="E364" s="36">
        <v>764.33333333333326</v>
      </c>
      <c r="F364" s="36">
        <v>747.41666666666663</v>
      </c>
      <c r="G364" s="36">
        <v>731.58333333333326</v>
      </c>
      <c r="H364" s="36">
        <v>797.08333333333326</v>
      </c>
      <c r="I364" s="36">
        <v>812.91666666666652</v>
      </c>
      <c r="J364" s="36">
        <v>829.83333333333326</v>
      </c>
      <c r="K364" s="31">
        <v>796</v>
      </c>
      <c r="L364" s="31">
        <v>763.25</v>
      </c>
      <c r="M364" s="31">
        <v>16.006049999999998</v>
      </c>
      <c r="N364" s="1"/>
      <c r="O364" s="1"/>
    </row>
    <row r="365" spans="1:15" ht="12.75" customHeight="1">
      <c r="A365" s="33">
        <v>355</v>
      </c>
      <c r="B365" s="53" t="s">
        <v>450</v>
      </c>
      <c r="C365" s="31">
        <v>510.95</v>
      </c>
      <c r="D365" s="36">
        <v>512.44999999999993</v>
      </c>
      <c r="E365" s="36">
        <v>506.49999999999989</v>
      </c>
      <c r="F365" s="36">
        <v>502.04999999999995</v>
      </c>
      <c r="G365" s="36">
        <v>496.09999999999991</v>
      </c>
      <c r="H365" s="36">
        <v>516.89999999999986</v>
      </c>
      <c r="I365" s="36">
        <v>522.84999999999991</v>
      </c>
      <c r="J365" s="36">
        <v>527.29999999999984</v>
      </c>
      <c r="K365" s="31">
        <v>518.4</v>
      </c>
      <c r="L365" s="31">
        <v>508</v>
      </c>
      <c r="M365" s="31">
        <v>3.30741</v>
      </c>
      <c r="N365" s="1"/>
      <c r="O365" s="1"/>
    </row>
    <row r="366" spans="1:15" ht="12.75" customHeight="1">
      <c r="A366" s="33">
        <v>356</v>
      </c>
      <c r="B366" s="53" t="s">
        <v>202</v>
      </c>
      <c r="C366" s="31">
        <v>1497</v>
      </c>
      <c r="D366" s="36">
        <v>1490.3333333333333</v>
      </c>
      <c r="E366" s="36">
        <v>1470.6666666666665</v>
      </c>
      <c r="F366" s="36">
        <v>1444.3333333333333</v>
      </c>
      <c r="G366" s="36">
        <v>1424.6666666666665</v>
      </c>
      <c r="H366" s="36">
        <v>1516.6666666666665</v>
      </c>
      <c r="I366" s="36">
        <v>1536.333333333333</v>
      </c>
      <c r="J366" s="36">
        <v>1562.6666666666665</v>
      </c>
      <c r="K366" s="31">
        <v>1510</v>
      </c>
      <c r="L366" s="31">
        <v>1464</v>
      </c>
      <c r="M366" s="31">
        <v>7.4874700000000001</v>
      </c>
      <c r="N366" s="1"/>
      <c r="O366" s="1"/>
    </row>
    <row r="367" spans="1:15" ht="12.75" customHeight="1">
      <c r="A367" s="33">
        <v>357</v>
      </c>
      <c r="B367" s="53" t="s">
        <v>191</v>
      </c>
      <c r="C367" s="31">
        <v>41320.25</v>
      </c>
      <c r="D367" s="36">
        <v>41006.75</v>
      </c>
      <c r="E367" s="36">
        <v>40513.5</v>
      </c>
      <c r="F367" s="36">
        <v>39706.75</v>
      </c>
      <c r="G367" s="36">
        <v>39213.5</v>
      </c>
      <c r="H367" s="36">
        <v>41813.5</v>
      </c>
      <c r="I367" s="36">
        <v>42306.75</v>
      </c>
      <c r="J367" s="36">
        <v>43113.5</v>
      </c>
      <c r="K367" s="31">
        <v>41500</v>
      </c>
      <c r="L367" s="31">
        <v>40200</v>
      </c>
      <c r="M367" s="31">
        <v>0.16055</v>
      </c>
      <c r="N367" s="1"/>
      <c r="O367" s="1"/>
    </row>
    <row r="368" spans="1:15" ht="12.75" customHeight="1">
      <c r="A368" s="33">
        <v>358</v>
      </c>
      <c r="B368" s="53" t="s">
        <v>287</v>
      </c>
      <c r="C368" s="31">
        <v>1639.95</v>
      </c>
      <c r="D368" s="36">
        <v>1639.6166666666668</v>
      </c>
      <c r="E368" s="36">
        <v>1624.2833333333335</v>
      </c>
      <c r="F368" s="36">
        <v>1608.6166666666668</v>
      </c>
      <c r="G368" s="36">
        <v>1593.2833333333335</v>
      </c>
      <c r="H368" s="36">
        <v>1655.2833333333335</v>
      </c>
      <c r="I368" s="36">
        <v>1670.6166666666666</v>
      </c>
      <c r="J368" s="36">
        <v>1686.2833333333335</v>
      </c>
      <c r="K368" s="31">
        <v>1654.95</v>
      </c>
      <c r="L368" s="31">
        <v>1623.95</v>
      </c>
      <c r="M368" s="31">
        <v>3.27196</v>
      </c>
      <c r="N368" s="1"/>
      <c r="O368" s="1"/>
    </row>
    <row r="369" spans="1:15" ht="12.75" customHeight="1">
      <c r="A369" s="33">
        <v>359</v>
      </c>
      <c r="B369" s="53" t="s">
        <v>193</v>
      </c>
      <c r="C369" s="31">
        <v>4717.05</v>
      </c>
      <c r="D369" s="36">
        <v>4742.3499999999995</v>
      </c>
      <c r="E369" s="36">
        <v>4669.6999999999989</v>
      </c>
      <c r="F369" s="36">
        <v>4622.3499999999995</v>
      </c>
      <c r="G369" s="36">
        <v>4549.6999999999989</v>
      </c>
      <c r="H369" s="36">
        <v>4789.6999999999989</v>
      </c>
      <c r="I369" s="36">
        <v>4862.3499999999985</v>
      </c>
      <c r="J369" s="36">
        <v>4909.6999999999989</v>
      </c>
      <c r="K369" s="31">
        <v>4815</v>
      </c>
      <c r="L369" s="31">
        <v>4695</v>
      </c>
      <c r="M369" s="31">
        <v>4.13931</v>
      </c>
      <c r="N369" s="1"/>
      <c r="O369" s="1"/>
    </row>
    <row r="370" spans="1:15" ht="12.75" customHeight="1">
      <c r="A370" s="33">
        <v>360</v>
      </c>
      <c r="B370" s="53" t="s">
        <v>194</v>
      </c>
      <c r="C370" s="31">
        <v>365.35</v>
      </c>
      <c r="D370" s="36">
        <v>358.5333333333333</v>
      </c>
      <c r="E370" s="36">
        <v>349.16666666666663</v>
      </c>
      <c r="F370" s="36">
        <v>332.98333333333335</v>
      </c>
      <c r="G370" s="36">
        <v>323.61666666666667</v>
      </c>
      <c r="H370" s="36">
        <v>374.71666666666658</v>
      </c>
      <c r="I370" s="36">
        <v>384.08333333333326</v>
      </c>
      <c r="J370" s="36">
        <v>400.26666666666654</v>
      </c>
      <c r="K370" s="31">
        <v>367.9</v>
      </c>
      <c r="L370" s="31">
        <v>342.35</v>
      </c>
      <c r="M370" s="31">
        <v>151.27988999999999</v>
      </c>
      <c r="N370" s="1"/>
      <c r="O370" s="1"/>
    </row>
    <row r="371" spans="1:15" ht="12.75" customHeight="1">
      <c r="A371" s="33">
        <v>361</v>
      </c>
      <c r="B371" s="53" t="s">
        <v>451</v>
      </c>
      <c r="C371" s="31">
        <v>3500.25</v>
      </c>
      <c r="D371" s="36">
        <v>3493.9166666666665</v>
      </c>
      <c r="E371" s="36">
        <v>3437.9833333333331</v>
      </c>
      <c r="F371" s="36">
        <v>3375.7166666666667</v>
      </c>
      <c r="G371" s="36">
        <v>3319.7833333333333</v>
      </c>
      <c r="H371" s="36">
        <v>3556.1833333333329</v>
      </c>
      <c r="I371" s="36">
        <v>3612.1166666666663</v>
      </c>
      <c r="J371" s="36">
        <v>3674.3833333333328</v>
      </c>
      <c r="K371" s="31">
        <v>3549.85</v>
      </c>
      <c r="L371" s="31">
        <v>3431.65</v>
      </c>
      <c r="M371" s="31">
        <v>5.6032599999999997</v>
      </c>
      <c r="N371" s="1"/>
      <c r="O371" s="1"/>
    </row>
    <row r="372" spans="1:15" ht="12.75" customHeight="1">
      <c r="A372" s="33">
        <v>362</v>
      </c>
      <c r="B372" s="53" t="s">
        <v>196</v>
      </c>
      <c r="C372" s="31">
        <v>3109.55</v>
      </c>
      <c r="D372" s="36">
        <v>3102.0333333333333</v>
      </c>
      <c r="E372" s="36">
        <v>3088.9166666666665</v>
      </c>
      <c r="F372" s="36">
        <v>3068.2833333333333</v>
      </c>
      <c r="G372" s="36">
        <v>3055.1666666666665</v>
      </c>
      <c r="H372" s="36">
        <v>3122.6666666666665</v>
      </c>
      <c r="I372" s="36">
        <v>3135.7833333333333</v>
      </c>
      <c r="J372" s="36">
        <v>3156.4166666666665</v>
      </c>
      <c r="K372" s="31">
        <v>3115.15</v>
      </c>
      <c r="L372" s="31">
        <v>3081.4</v>
      </c>
      <c r="M372" s="31">
        <v>2.4422700000000002</v>
      </c>
      <c r="N372" s="1"/>
      <c r="O372" s="1"/>
    </row>
    <row r="373" spans="1:15" ht="12.75" customHeight="1">
      <c r="A373" s="33">
        <v>363</v>
      </c>
      <c r="B373" s="53" t="s">
        <v>192</v>
      </c>
      <c r="C373" s="31">
        <v>938.7</v>
      </c>
      <c r="D373" s="36">
        <v>935.25</v>
      </c>
      <c r="E373" s="36">
        <v>918.5</v>
      </c>
      <c r="F373" s="36">
        <v>898.3</v>
      </c>
      <c r="G373" s="36">
        <v>881.55</v>
      </c>
      <c r="H373" s="36">
        <v>955.45</v>
      </c>
      <c r="I373" s="36">
        <v>972.2</v>
      </c>
      <c r="J373" s="36">
        <v>992.40000000000009</v>
      </c>
      <c r="K373" s="31">
        <v>952</v>
      </c>
      <c r="L373" s="31">
        <v>915.05</v>
      </c>
      <c r="M373" s="31">
        <v>11.55837</v>
      </c>
      <c r="N373" s="1"/>
      <c r="O373" s="1"/>
    </row>
    <row r="374" spans="1:15" ht="12.75" customHeight="1">
      <c r="A374" s="33">
        <v>364</v>
      </c>
      <c r="B374" s="53" t="s">
        <v>452</v>
      </c>
      <c r="C374" s="31">
        <v>166.3</v>
      </c>
      <c r="D374" s="36">
        <v>166.51333333333332</v>
      </c>
      <c r="E374" s="36">
        <v>163.32666666666665</v>
      </c>
      <c r="F374" s="36">
        <v>160.35333333333332</v>
      </c>
      <c r="G374" s="36">
        <v>157.16666666666666</v>
      </c>
      <c r="H374" s="36">
        <v>169.48666666666665</v>
      </c>
      <c r="I374" s="36">
        <v>172.67333333333332</v>
      </c>
      <c r="J374" s="36">
        <v>175.64666666666665</v>
      </c>
      <c r="K374" s="31">
        <v>169.7</v>
      </c>
      <c r="L374" s="31">
        <v>163.54</v>
      </c>
      <c r="M374" s="31">
        <v>60.297809999999998</v>
      </c>
      <c r="N374" s="1"/>
      <c r="O374" s="1"/>
    </row>
    <row r="375" spans="1:15" ht="12.75" customHeight="1">
      <c r="A375" s="33">
        <v>365</v>
      </c>
      <c r="B375" s="53" t="s">
        <v>453</v>
      </c>
      <c r="C375" s="31">
        <v>2023.1</v>
      </c>
      <c r="D375" s="36">
        <v>2026.3166666666666</v>
      </c>
      <c r="E375" s="36">
        <v>1984.7833333333333</v>
      </c>
      <c r="F375" s="36">
        <v>1946.4666666666667</v>
      </c>
      <c r="G375" s="36">
        <v>1904.9333333333334</v>
      </c>
      <c r="H375" s="36">
        <v>2064.6333333333332</v>
      </c>
      <c r="I375" s="36">
        <v>2106.1666666666665</v>
      </c>
      <c r="J375" s="36">
        <v>2144.4833333333331</v>
      </c>
      <c r="K375" s="31">
        <v>2067.85</v>
      </c>
      <c r="L375" s="31">
        <v>1988</v>
      </c>
      <c r="M375" s="31">
        <v>0.48791000000000001</v>
      </c>
      <c r="N375" s="1"/>
      <c r="O375" s="1"/>
    </row>
    <row r="376" spans="1:15" ht="12.75" customHeight="1">
      <c r="A376" s="33">
        <v>366</v>
      </c>
      <c r="B376" s="53" t="s">
        <v>199</v>
      </c>
      <c r="C376" s="31">
        <v>6427.45</v>
      </c>
      <c r="D376" s="36">
        <v>6374.7666666666664</v>
      </c>
      <c r="E376" s="36">
        <v>6291.9333333333325</v>
      </c>
      <c r="F376" s="36">
        <v>6156.4166666666661</v>
      </c>
      <c r="G376" s="36">
        <v>6073.5833333333321</v>
      </c>
      <c r="H376" s="36">
        <v>6510.2833333333328</v>
      </c>
      <c r="I376" s="36">
        <v>6593.1166666666668</v>
      </c>
      <c r="J376" s="36">
        <v>6728.6333333333332</v>
      </c>
      <c r="K376" s="31">
        <v>6457.6</v>
      </c>
      <c r="L376" s="31">
        <v>6239.25</v>
      </c>
      <c r="M376" s="31">
        <v>5.8956099999999996</v>
      </c>
      <c r="N376" s="1"/>
      <c r="O376" s="1"/>
    </row>
    <row r="377" spans="1:15" ht="12.75" customHeight="1">
      <c r="A377" s="33">
        <v>367</v>
      </c>
      <c r="B377" s="53" t="s">
        <v>288</v>
      </c>
      <c r="C377" s="31">
        <v>365.65</v>
      </c>
      <c r="D377" s="36">
        <v>371.8</v>
      </c>
      <c r="E377" s="36">
        <v>358.1</v>
      </c>
      <c r="F377" s="36">
        <v>350.55</v>
      </c>
      <c r="G377" s="36">
        <v>336.85</v>
      </c>
      <c r="H377" s="36">
        <v>379.35</v>
      </c>
      <c r="I377" s="36">
        <v>393.04999999999995</v>
      </c>
      <c r="J377" s="36">
        <v>400.6</v>
      </c>
      <c r="K377" s="31">
        <v>385.5</v>
      </c>
      <c r="L377" s="31">
        <v>364.25</v>
      </c>
      <c r="M377" s="31">
        <v>49.516350000000003</v>
      </c>
      <c r="N377" s="1"/>
      <c r="O377" s="1"/>
    </row>
    <row r="378" spans="1:15" ht="12.75" customHeight="1">
      <c r="A378" s="33">
        <v>368</v>
      </c>
      <c r="B378" s="53" t="s">
        <v>195</v>
      </c>
      <c r="C378" s="31">
        <v>525.04999999999995</v>
      </c>
      <c r="D378" s="36">
        <v>522.36666666666667</v>
      </c>
      <c r="E378" s="36">
        <v>517.43333333333339</v>
      </c>
      <c r="F378" s="36">
        <v>509.81666666666672</v>
      </c>
      <c r="G378" s="36">
        <v>504.88333333333344</v>
      </c>
      <c r="H378" s="36">
        <v>529.98333333333335</v>
      </c>
      <c r="I378" s="36">
        <v>534.91666666666652</v>
      </c>
      <c r="J378" s="36">
        <v>542.5333333333333</v>
      </c>
      <c r="K378" s="31">
        <v>527.29999999999995</v>
      </c>
      <c r="L378" s="31">
        <v>514.75</v>
      </c>
      <c r="M378" s="31">
        <v>64.488529999999997</v>
      </c>
      <c r="N378" s="1"/>
      <c r="O378" s="1"/>
    </row>
    <row r="379" spans="1:15" ht="12.75" customHeight="1">
      <c r="A379" s="33">
        <v>369</v>
      </c>
      <c r="B379" s="53" t="s">
        <v>200</v>
      </c>
      <c r="C379" s="31">
        <v>339.45</v>
      </c>
      <c r="D379" s="36">
        <v>337.5</v>
      </c>
      <c r="E379" s="36">
        <v>332.4</v>
      </c>
      <c r="F379" s="36">
        <v>325.34999999999997</v>
      </c>
      <c r="G379" s="36">
        <v>320.24999999999994</v>
      </c>
      <c r="H379" s="36">
        <v>344.55</v>
      </c>
      <c r="I379" s="36">
        <v>349.65000000000003</v>
      </c>
      <c r="J379" s="36">
        <v>356.70000000000005</v>
      </c>
      <c r="K379" s="31">
        <v>342.6</v>
      </c>
      <c r="L379" s="31">
        <v>330.45</v>
      </c>
      <c r="M379" s="31">
        <v>162.71884</v>
      </c>
      <c r="N379" s="1"/>
      <c r="O379" s="1"/>
    </row>
    <row r="380" spans="1:15" ht="12.75" customHeight="1">
      <c r="A380" s="33">
        <v>370</v>
      </c>
      <c r="B380" s="53" t="s">
        <v>454</v>
      </c>
      <c r="C380" s="31">
        <v>709.85</v>
      </c>
      <c r="D380" s="36">
        <v>712.23333333333323</v>
      </c>
      <c r="E380" s="36">
        <v>699.66666666666652</v>
      </c>
      <c r="F380" s="36">
        <v>689.48333333333323</v>
      </c>
      <c r="G380" s="36">
        <v>676.91666666666652</v>
      </c>
      <c r="H380" s="36">
        <v>722.41666666666652</v>
      </c>
      <c r="I380" s="36">
        <v>734.98333333333335</v>
      </c>
      <c r="J380" s="36">
        <v>745.16666666666652</v>
      </c>
      <c r="K380" s="31">
        <v>724.8</v>
      </c>
      <c r="L380" s="31">
        <v>702.05</v>
      </c>
      <c r="M380" s="31">
        <v>5.24404</v>
      </c>
      <c r="N380" s="1"/>
      <c r="O380" s="1"/>
    </row>
    <row r="381" spans="1:15" ht="12.75" customHeight="1">
      <c r="A381" s="33">
        <v>371</v>
      </c>
      <c r="B381" s="53" t="s">
        <v>289</v>
      </c>
      <c r="C381" s="31">
        <v>1850.05</v>
      </c>
      <c r="D381" s="36">
        <v>1855.8833333333332</v>
      </c>
      <c r="E381" s="36">
        <v>1824.0166666666664</v>
      </c>
      <c r="F381" s="36">
        <v>1797.9833333333331</v>
      </c>
      <c r="G381" s="36">
        <v>1766.1166666666663</v>
      </c>
      <c r="H381" s="36">
        <v>1881.9166666666665</v>
      </c>
      <c r="I381" s="36">
        <v>1913.7833333333333</v>
      </c>
      <c r="J381" s="36">
        <v>1939.8166666666666</v>
      </c>
      <c r="K381" s="31">
        <v>1887.75</v>
      </c>
      <c r="L381" s="31">
        <v>1829.85</v>
      </c>
      <c r="M381" s="31">
        <v>15.408429999999999</v>
      </c>
      <c r="N381" s="1"/>
      <c r="O381" s="1"/>
    </row>
    <row r="382" spans="1:15" ht="12.75" customHeight="1">
      <c r="A382" s="33">
        <v>372</v>
      </c>
      <c r="B382" s="53" t="s">
        <v>455</v>
      </c>
      <c r="C382" s="31">
        <v>670.25</v>
      </c>
      <c r="D382" s="36">
        <v>672.30000000000007</v>
      </c>
      <c r="E382" s="36">
        <v>666.65000000000009</v>
      </c>
      <c r="F382" s="36">
        <v>663.05000000000007</v>
      </c>
      <c r="G382" s="36">
        <v>657.40000000000009</v>
      </c>
      <c r="H382" s="36">
        <v>675.90000000000009</v>
      </c>
      <c r="I382" s="36">
        <v>681.55</v>
      </c>
      <c r="J382" s="36">
        <v>685.15000000000009</v>
      </c>
      <c r="K382" s="31">
        <v>677.95</v>
      </c>
      <c r="L382" s="31">
        <v>668.7</v>
      </c>
      <c r="M382" s="31">
        <v>0.41837999999999997</v>
      </c>
      <c r="N382" s="1"/>
      <c r="O382" s="1"/>
    </row>
    <row r="383" spans="1:15" ht="12.75" customHeight="1">
      <c r="A383" s="33">
        <v>373</v>
      </c>
      <c r="B383" s="53" t="s">
        <v>456</v>
      </c>
      <c r="C383" s="31">
        <v>159.47999999999999</v>
      </c>
      <c r="D383" s="36">
        <v>159.42333333333332</v>
      </c>
      <c r="E383" s="36">
        <v>158.26666666666662</v>
      </c>
      <c r="F383" s="36">
        <v>157.05333333333331</v>
      </c>
      <c r="G383" s="36">
        <v>155.89666666666662</v>
      </c>
      <c r="H383" s="36">
        <v>160.63666666666663</v>
      </c>
      <c r="I383" s="36">
        <v>161.79333333333332</v>
      </c>
      <c r="J383" s="36">
        <v>163.00666666666663</v>
      </c>
      <c r="K383" s="31">
        <v>160.58000000000001</v>
      </c>
      <c r="L383" s="31">
        <v>158.21</v>
      </c>
      <c r="M383" s="31">
        <v>1.5076799999999999</v>
      </c>
      <c r="N383" s="1"/>
      <c r="O383" s="1"/>
    </row>
    <row r="384" spans="1:15" ht="12.75" customHeight="1">
      <c r="A384" s="33">
        <v>374</v>
      </c>
      <c r="B384" s="53" t="s">
        <v>290</v>
      </c>
      <c r="C384" s="31">
        <v>17298.2</v>
      </c>
      <c r="D384" s="36">
        <v>17263.849999999999</v>
      </c>
      <c r="E384" s="36">
        <v>17087.699999999997</v>
      </c>
      <c r="F384" s="36">
        <v>16877.199999999997</v>
      </c>
      <c r="G384" s="36">
        <v>16701.049999999996</v>
      </c>
      <c r="H384" s="36">
        <v>17474.349999999999</v>
      </c>
      <c r="I384" s="36">
        <v>17650.5</v>
      </c>
      <c r="J384" s="36">
        <v>17861</v>
      </c>
      <c r="K384" s="31">
        <v>17440</v>
      </c>
      <c r="L384" s="31">
        <v>17053.349999999999</v>
      </c>
      <c r="M384" s="31">
        <v>6.7580000000000001E-2</v>
      </c>
      <c r="N384" s="1"/>
      <c r="O384" s="1"/>
    </row>
    <row r="385" spans="1:15" ht="12.75" customHeight="1">
      <c r="A385" s="33">
        <v>375</v>
      </c>
      <c r="B385" s="53" t="s">
        <v>198</v>
      </c>
      <c r="C385" s="31">
        <v>117.72</v>
      </c>
      <c r="D385" s="36">
        <v>117.00333333333333</v>
      </c>
      <c r="E385" s="36">
        <v>116.05666666666666</v>
      </c>
      <c r="F385" s="36">
        <v>114.39333333333333</v>
      </c>
      <c r="G385" s="36">
        <v>113.44666666666666</v>
      </c>
      <c r="H385" s="36">
        <v>118.66666666666666</v>
      </c>
      <c r="I385" s="36">
        <v>119.61333333333332</v>
      </c>
      <c r="J385" s="36">
        <v>121.27666666666666</v>
      </c>
      <c r="K385" s="31">
        <v>117.95</v>
      </c>
      <c r="L385" s="31">
        <v>115.34</v>
      </c>
      <c r="M385" s="31">
        <v>225.43073000000001</v>
      </c>
      <c r="N385" s="1"/>
      <c r="O385" s="1"/>
    </row>
    <row r="386" spans="1:15" ht="12.75" customHeight="1">
      <c r="A386" s="33">
        <v>376</v>
      </c>
      <c r="B386" s="53" t="s">
        <v>457</v>
      </c>
      <c r="C386" s="31">
        <v>712.2</v>
      </c>
      <c r="D386" s="36">
        <v>709.0333333333333</v>
      </c>
      <c r="E386" s="36">
        <v>688.16666666666663</v>
      </c>
      <c r="F386" s="36">
        <v>664.13333333333333</v>
      </c>
      <c r="G386" s="36">
        <v>643.26666666666665</v>
      </c>
      <c r="H386" s="36">
        <v>733.06666666666661</v>
      </c>
      <c r="I386" s="36">
        <v>753.93333333333339</v>
      </c>
      <c r="J386" s="36">
        <v>777.96666666666658</v>
      </c>
      <c r="K386" s="31">
        <v>729.9</v>
      </c>
      <c r="L386" s="31">
        <v>685</v>
      </c>
      <c r="M386" s="31">
        <v>21.901009999999999</v>
      </c>
      <c r="N386" s="1"/>
      <c r="O386" s="1"/>
    </row>
    <row r="387" spans="1:15" ht="12.75" customHeight="1">
      <c r="A387" s="33">
        <v>377</v>
      </c>
      <c r="B387" s="53" t="s">
        <v>875</v>
      </c>
      <c r="C387" s="31">
        <v>1736.75</v>
      </c>
      <c r="D387" s="36">
        <v>1740.7166666666665</v>
      </c>
      <c r="E387" s="36">
        <v>1720.4333333333329</v>
      </c>
      <c r="F387" s="36">
        <v>1704.1166666666666</v>
      </c>
      <c r="G387" s="36">
        <v>1683.833333333333</v>
      </c>
      <c r="H387" s="36">
        <v>1757.0333333333328</v>
      </c>
      <c r="I387" s="36">
        <v>1777.3166666666662</v>
      </c>
      <c r="J387" s="36">
        <v>1793.6333333333328</v>
      </c>
      <c r="K387" s="31">
        <v>1761</v>
      </c>
      <c r="L387" s="31">
        <v>1724.4</v>
      </c>
      <c r="M387" s="31">
        <v>0.57723999999999998</v>
      </c>
      <c r="N387" s="1"/>
      <c r="O387" s="1"/>
    </row>
    <row r="388" spans="1:15" ht="12.75" customHeight="1">
      <c r="A388" s="33">
        <v>378</v>
      </c>
      <c r="B388" s="53" t="s">
        <v>204</v>
      </c>
      <c r="C388" s="31">
        <v>230.2</v>
      </c>
      <c r="D388" s="36">
        <v>230.48333333333335</v>
      </c>
      <c r="E388" s="36">
        <v>227.76666666666671</v>
      </c>
      <c r="F388" s="36">
        <v>225.33333333333337</v>
      </c>
      <c r="G388" s="36">
        <v>222.61666666666673</v>
      </c>
      <c r="H388" s="36">
        <v>232.91666666666669</v>
      </c>
      <c r="I388" s="36">
        <v>235.63333333333333</v>
      </c>
      <c r="J388" s="36">
        <v>238.06666666666666</v>
      </c>
      <c r="K388" s="31">
        <v>233.2</v>
      </c>
      <c r="L388" s="31">
        <v>228.05</v>
      </c>
      <c r="M388" s="31">
        <v>259.88076000000001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608</v>
      </c>
      <c r="D389" s="36">
        <v>603.48333333333335</v>
      </c>
      <c r="E389" s="36">
        <v>596.56666666666672</v>
      </c>
      <c r="F389" s="36">
        <v>585.13333333333333</v>
      </c>
      <c r="G389" s="36">
        <v>578.2166666666667</v>
      </c>
      <c r="H389" s="36">
        <v>614.91666666666674</v>
      </c>
      <c r="I389" s="36">
        <v>621.83333333333326</v>
      </c>
      <c r="J389" s="36">
        <v>633.26666666666677</v>
      </c>
      <c r="K389" s="31">
        <v>610.4</v>
      </c>
      <c r="L389" s="31">
        <v>592.04999999999995</v>
      </c>
      <c r="M389" s="31">
        <v>71.848699999999994</v>
      </c>
      <c r="N389" s="1"/>
      <c r="O389" s="1"/>
    </row>
    <row r="390" spans="1:15" ht="12.75" customHeight="1">
      <c r="A390" s="33">
        <v>380</v>
      </c>
      <c r="B390" s="53" t="s">
        <v>458</v>
      </c>
      <c r="C390" s="31">
        <v>590.35</v>
      </c>
      <c r="D390" s="36">
        <v>596.9666666666667</v>
      </c>
      <c r="E390" s="36">
        <v>581.38333333333344</v>
      </c>
      <c r="F390" s="36">
        <v>572.41666666666674</v>
      </c>
      <c r="G390" s="36">
        <v>556.83333333333348</v>
      </c>
      <c r="H390" s="36">
        <v>605.93333333333339</v>
      </c>
      <c r="I390" s="36">
        <v>621.51666666666665</v>
      </c>
      <c r="J390" s="36">
        <v>630.48333333333335</v>
      </c>
      <c r="K390" s="31">
        <v>612.54999999999995</v>
      </c>
      <c r="L390" s="31">
        <v>588</v>
      </c>
      <c r="M390" s="31">
        <v>2.84409</v>
      </c>
      <c r="N390" s="1"/>
      <c r="O390" s="1"/>
    </row>
    <row r="391" spans="1:15" ht="12.75" customHeight="1">
      <c r="A391" s="33">
        <v>381</v>
      </c>
      <c r="B391" s="53" t="s">
        <v>459</v>
      </c>
      <c r="C391" s="31">
        <v>675.2</v>
      </c>
      <c r="D391" s="36">
        <v>684.06666666666661</v>
      </c>
      <c r="E391" s="36">
        <v>663.63333333333321</v>
      </c>
      <c r="F391" s="36">
        <v>652.06666666666661</v>
      </c>
      <c r="G391" s="36">
        <v>631.63333333333321</v>
      </c>
      <c r="H391" s="36">
        <v>695.63333333333321</v>
      </c>
      <c r="I391" s="36">
        <v>716.06666666666661</v>
      </c>
      <c r="J391" s="36">
        <v>727.63333333333321</v>
      </c>
      <c r="K391" s="31">
        <v>704.5</v>
      </c>
      <c r="L391" s="31">
        <v>672.5</v>
      </c>
      <c r="M391" s="31">
        <v>24.732279999999999</v>
      </c>
      <c r="N391" s="1"/>
      <c r="O391" s="1"/>
    </row>
    <row r="392" spans="1:15" ht="12.75" customHeight="1">
      <c r="A392" s="33">
        <v>382</v>
      </c>
      <c r="B392" s="53" t="s">
        <v>460</v>
      </c>
      <c r="C392" s="31">
        <v>1739.6</v>
      </c>
      <c r="D392" s="36">
        <v>1742.4000000000003</v>
      </c>
      <c r="E392" s="36">
        <v>1698.6000000000006</v>
      </c>
      <c r="F392" s="36">
        <v>1657.6000000000004</v>
      </c>
      <c r="G392" s="36">
        <v>1613.8000000000006</v>
      </c>
      <c r="H392" s="36">
        <v>1783.4000000000005</v>
      </c>
      <c r="I392" s="36">
        <v>1827.2000000000003</v>
      </c>
      <c r="J392" s="36">
        <v>1868.2000000000005</v>
      </c>
      <c r="K392" s="31">
        <v>1786.2</v>
      </c>
      <c r="L392" s="31">
        <v>1701.4</v>
      </c>
      <c r="M392" s="31">
        <v>5.1603000000000003</v>
      </c>
      <c r="N392" s="1"/>
      <c r="O392" s="1"/>
    </row>
    <row r="393" spans="1:15" ht="12.75" customHeight="1">
      <c r="A393" s="33">
        <v>383</v>
      </c>
      <c r="B393" s="53" t="s">
        <v>461</v>
      </c>
      <c r="C393" s="31">
        <v>575.70000000000005</v>
      </c>
      <c r="D393" s="36">
        <v>581.7166666666667</v>
      </c>
      <c r="E393" s="36">
        <v>567.58333333333337</v>
      </c>
      <c r="F393" s="36">
        <v>559.4666666666667</v>
      </c>
      <c r="G393" s="36">
        <v>545.33333333333337</v>
      </c>
      <c r="H393" s="36">
        <v>589.83333333333337</v>
      </c>
      <c r="I393" s="36">
        <v>603.96666666666658</v>
      </c>
      <c r="J393" s="36">
        <v>612.08333333333337</v>
      </c>
      <c r="K393" s="31">
        <v>595.85</v>
      </c>
      <c r="L393" s="31">
        <v>573.6</v>
      </c>
      <c r="M393" s="31">
        <v>172.01204999999999</v>
      </c>
      <c r="N393" s="1"/>
      <c r="O393" s="1"/>
    </row>
    <row r="394" spans="1:15" ht="12.75" customHeight="1">
      <c r="A394" s="33">
        <v>384</v>
      </c>
      <c r="B394" s="53" t="s">
        <v>876</v>
      </c>
      <c r="C394" s="31">
        <v>492.55</v>
      </c>
      <c r="D394" s="36">
        <v>498.81666666666666</v>
      </c>
      <c r="E394" s="36">
        <v>483.73333333333335</v>
      </c>
      <c r="F394" s="36">
        <v>474.91666666666669</v>
      </c>
      <c r="G394" s="36">
        <v>459.83333333333337</v>
      </c>
      <c r="H394" s="36">
        <v>507.63333333333333</v>
      </c>
      <c r="I394" s="36">
        <v>522.7166666666667</v>
      </c>
      <c r="J394" s="36">
        <v>531.5333333333333</v>
      </c>
      <c r="K394" s="31">
        <v>513.9</v>
      </c>
      <c r="L394" s="31">
        <v>490</v>
      </c>
      <c r="M394" s="31">
        <v>59.432049999999997</v>
      </c>
      <c r="N394" s="1"/>
      <c r="O394" s="1"/>
    </row>
    <row r="395" spans="1:15" ht="12.75" customHeight="1">
      <c r="A395" s="33">
        <v>385</v>
      </c>
      <c r="B395" s="53" t="s">
        <v>462</v>
      </c>
      <c r="C395" s="31">
        <v>1148.6500000000001</v>
      </c>
      <c r="D395" s="36">
        <v>1127.55</v>
      </c>
      <c r="E395" s="36">
        <v>1100.1999999999998</v>
      </c>
      <c r="F395" s="36">
        <v>1051.7499999999998</v>
      </c>
      <c r="G395" s="36">
        <v>1024.3999999999996</v>
      </c>
      <c r="H395" s="36">
        <v>1176</v>
      </c>
      <c r="I395" s="36">
        <v>1203.3499999999999</v>
      </c>
      <c r="J395" s="36">
        <v>1251.8000000000002</v>
      </c>
      <c r="K395" s="31">
        <v>1154.9000000000001</v>
      </c>
      <c r="L395" s="31">
        <v>1079.0999999999999</v>
      </c>
      <c r="M395" s="31">
        <v>8.5800199999999993</v>
      </c>
      <c r="N395" s="1"/>
      <c r="O395" s="1"/>
    </row>
    <row r="396" spans="1:15" ht="12.75" customHeight="1">
      <c r="A396" s="33">
        <v>386</v>
      </c>
      <c r="B396" s="53" t="s">
        <v>463</v>
      </c>
      <c r="C396" s="31">
        <v>316.5</v>
      </c>
      <c r="D396" s="36">
        <v>317.23333333333335</v>
      </c>
      <c r="E396" s="36">
        <v>313.4666666666667</v>
      </c>
      <c r="F396" s="36">
        <v>310.43333333333334</v>
      </c>
      <c r="G396" s="36">
        <v>306.66666666666669</v>
      </c>
      <c r="H396" s="36">
        <v>320.26666666666671</v>
      </c>
      <c r="I396" s="36">
        <v>324.03333333333336</v>
      </c>
      <c r="J396" s="36">
        <v>327.06666666666672</v>
      </c>
      <c r="K396" s="31">
        <v>321</v>
      </c>
      <c r="L396" s="31">
        <v>314.2</v>
      </c>
      <c r="M396" s="31">
        <v>5.3064200000000001</v>
      </c>
      <c r="N396" s="1"/>
      <c r="O396" s="1"/>
    </row>
    <row r="397" spans="1:15" ht="12.75" customHeight="1">
      <c r="A397" s="33">
        <v>387</v>
      </c>
      <c r="B397" s="53" t="s">
        <v>805</v>
      </c>
      <c r="C397" s="31">
        <v>874.15</v>
      </c>
      <c r="D397" s="36">
        <v>872.76666666666677</v>
      </c>
      <c r="E397" s="36">
        <v>866.58333333333348</v>
      </c>
      <c r="F397" s="36">
        <v>859.01666666666677</v>
      </c>
      <c r="G397" s="36">
        <v>852.83333333333348</v>
      </c>
      <c r="H397" s="36">
        <v>880.33333333333348</v>
      </c>
      <c r="I397" s="36">
        <v>886.51666666666665</v>
      </c>
      <c r="J397" s="36">
        <v>894.08333333333348</v>
      </c>
      <c r="K397" s="31">
        <v>878.95</v>
      </c>
      <c r="L397" s="31">
        <v>865.2</v>
      </c>
      <c r="M397" s="31">
        <v>5.1433799999999996</v>
      </c>
      <c r="N397" s="1"/>
      <c r="O397" s="1"/>
    </row>
    <row r="398" spans="1:15" ht="12.75" customHeight="1">
      <c r="A398" s="33">
        <v>388</v>
      </c>
      <c r="B398" s="53" t="s">
        <v>464</v>
      </c>
      <c r="C398" s="31">
        <v>209.4</v>
      </c>
      <c r="D398" s="36">
        <v>211.25333333333333</v>
      </c>
      <c r="E398" s="36">
        <v>206.80666666666667</v>
      </c>
      <c r="F398" s="36">
        <v>204.21333333333334</v>
      </c>
      <c r="G398" s="36">
        <v>199.76666666666668</v>
      </c>
      <c r="H398" s="36">
        <v>213.84666666666666</v>
      </c>
      <c r="I398" s="36">
        <v>218.29333333333332</v>
      </c>
      <c r="J398" s="36">
        <v>220.88666666666666</v>
      </c>
      <c r="K398" s="31">
        <v>215.7</v>
      </c>
      <c r="L398" s="31">
        <v>208.66</v>
      </c>
      <c r="M398" s="31">
        <v>69.138300000000001</v>
      </c>
      <c r="N398" s="1"/>
      <c r="O398" s="1"/>
    </row>
    <row r="399" spans="1:15" ht="12.75" customHeight="1">
      <c r="A399" s="33">
        <v>389</v>
      </c>
      <c r="B399" s="53" t="s">
        <v>465</v>
      </c>
      <c r="C399" s="31">
        <v>3519.95</v>
      </c>
      <c r="D399" s="36">
        <v>3539.9500000000003</v>
      </c>
      <c r="E399" s="36">
        <v>3475.9000000000005</v>
      </c>
      <c r="F399" s="36">
        <v>3431.8500000000004</v>
      </c>
      <c r="G399" s="36">
        <v>3367.8000000000006</v>
      </c>
      <c r="H399" s="36">
        <v>3584.0000000000005</v>
      </c>
      <c r="I399" s="36">
        <v>3648.0500000000006</v>
      </c>
      <c r="J399" s="36">
        <v>3692.1000000000004</v>
      </c>
      <c r="K399" s="31">
        <v>3604</v>
      </c>
      <c r="L399" s="31">
        <v>3495.9</v>
      </c>
      <c r="M399" s="31">
        <v>1.5462800000000001</v>
      </c>
      <c r="N399" s="1"/>
      <c r="O399" s="1"/>
    </row>
    <row r="400" spans="1:15" ht="12.75" customHeight="1">
      <c r="A400" s="33">
        <v>390</v>
      </c>
      <c r="B400" s="53" t="s">
        <v>466</v>
      </c>
      <c r="C400" s="31">
        <v>75.31</v>
      </c>
      <c r="D400" s="36">
        <v>75.396666666666661</v>
      </c>
      <c r="E400" s="36">
        <v>74.383333333333326</v>
      </c>
      <c r="F400" s="36">
        <v>73.456666666666663</v>
      </c>
      <c r="G400" s="36">
        <v>72.443333333333328</v>
      </c>
      <c r="H400" s="36">
        <v>76.323333333333323</v>
      </c>
      <c r="I400" s="36">
        <v>77.336666666666673</v>
      </c>
      <c r="J400" s="36">
        <v>78.263333333333321</v>
      </c>
      <c r="K400" s="31">
        <v>76.41</v>
      </c>
      <c r="L400" s="31">
        <v>74.47</v>
      </c>
      <c r="M400" s="31">
        <v>44.189909999999998</v>
      </c>
      <c r="N400" s="1"/>
      <c r="O400" s="1"/>
    </row>
    <row r="401" spans="1:15" ht="12.75" customHeight="1">
      <c r="A401" s="33">
        <v>391</v>
      </c>
      <c r="B401" s="53" t="s">
        <v>467</v>
      </c>
      <c r="C401" s="31">
        <v>2086.1999999999998</v>
      </c>
      <c r="D401" s="36">
        <v>2057.8333333333335</v>
      </c>
      <c r="E401" s="36">
        <v>2029.4666666666672</v>
      </c>
      <c r="F401" s="36">
        <v>1972.7333333333336</v>
      </c>
      <c r="G401" s="36">
        <v>1944.3666666666672</v>
      </c>
      <c r="H401" s="36">
        <v>2114.5666666666671</v>
      </c>
      <c r="I401" s="36">
        <v>2142.9333333333329</v>
      </c>
      <c r="J401" s="36">
        <v>2199.666666666667</v>
      </c>
      <c r="K401" s="31">
        <v>2086.1999999999998</v>
      </c>
      <c r="L401" s="31">
        <v>2001.1</v>
      </c>
      <c r="M401" s="31">
        <v>1.4933099999999999</v>
      </c>
      <c r="N401" s="1"/>
      <c r="O401" s="1"/>
    </row>
    <row r="402" spans="1:15" ht="12.75" customHeight="1">
      <c r="A402" s="33">
        <v>392</v>
      </c>
      <c r="B402" s="53" t="s">
        <v>468</v>
      </c>
      <c r="C402" s="31">
        <v>210.24</v>
      </c>
      <c r="D402" s="36">
        <v>209.35</v>
      </c>
      <c r="E402" s="36">
        <v>208</v>
      </c>
      <c r="F402" s="36">
        <v>205.76000000000002</v>
      </c>
      <c r="G402" s="36">
        <v>204.41000000000003</v>
      </c>
      <c r="H402" s="36">
        <v>211.58999999999997</v>
      </c>
      <c r="I402" s="36">
        <v>212.93999999999994</v>
      </c>
      <c r="J402" s="36">
        <v>215.17999999999995</v>
      </c>
      <c r="K402" s="31">
        <v>210.7</v>
      </c>
      <c r="L402" s="31">
        <v>207.11</v>
      </c>
      <c r="M402" s="31">
        <v>12.067970000000001</v>
      </c>
      <c r="N402" s="1"/>
      <c r="O402" s="1"/>
    </row>
    <row r="403" spans="1:15" ht="12.75" customHeight="1">
      <c r="A403" s="33">
        <v>393</v>
      </c>
      <c r="B403" s="53" t="s">
        <v>206</v>
      </c>
      <c r="C403" s="31">
        <v>2984.8</v>
      </c>
      <c r="D403" s="36">
        <v>2979.9666666666667</v>
      </c>
      <c r="E403" s="36">
        <v>2958.9833333333336</v>
      </c>
      <c r="F403" s="36">
        <v>2933.166666666667</v>
      </c>
      <c r="G403" s="36">
        <v>2912.1833333333338</v>
      </c>
      <c r="H403" s="36">
        <v>3005.7833333333333</v>
      </c>
      <c r="I403" s="36">
        <v>3026.766666666666</v>
      </c>
      <c r="J403" s="36">
        <v>3052.583333333333</v>
      </c>
      <c r="K403" s="31">
        <v>3000.95</v>
      </c>
      <c r="L403" s="31">
        <v>2954.15</v>
      </c>
      <c r="M403" s="31">
        <v>62.599379999999996</v>
      </c>
      <c r="N403" s="1"/>
      <c r="O403" s="1"/>
    </row>
    <row r="404" spans="1:15" ht="12.75" customHeight="1">
      <c r="A404" s="33">
        <v>394</v>
      </c>
      <c r="B404" s="53" t="s">
        <v>469</v>
      </c>
      <c r="C404" s="31">
        <v>106.83</v>
      </c>
      <c r="D404" s="36">
        <v>106.89999999999999</v>
      </c>
      <c r="E404" s="36">
        <v>105.92999999999998</v>
      </c>
      <c r="F404" s="36">
        <v>105.02999999999999</v>
      </c>
      <c r="G404" s="36">
        <v>104.05999999999997</v>
      </c>
      <c r="H404" s="36">
        <v>107.79999999999998</v>
      </c>
      <c r="I404" s="36">
        <v>108.76999999999998</v>
      </c>
      <c r="J404" s="36">
        <v>109.66999999999999</v>
      </c>
      <c r="K404" s="31">
        <v>107.87</v>
      </c>
      <c r="L404" s="31">
        <v>106</v>
      </c>
      <c r="M404" s="31">
        <v>7.8398000000000003</v>
      </c>
      <c r="N404" s="1"/>
      <c r="O404" s="1"/>
    </row>
    <row r="405" spans="1:15" ht="12.75" customHeight="1">
      <c r="A405" s="33">
        <v>395</v>
      </c>
      <c r="B405" s="53" t="s">
        <v>470</v>
      </c>
      <c r="C405" s="31">
        <v>1728.6</v>
      </c>
      <c r="D405" s="36">
        <v>1737.2166666666665</v>
      </c>
      <c r="E405" s="36">
        <v>1714.9833333333329</v>
      </c>
      <c r="F405" s="36">
        <v>1701.3666666666663</v>
      </c>
      <c r="G405" s="36">
        <v>1679.1333333333328</v>
      </c>
      <c r="H405" s="36">
        <v>1750.833333333333</v>
      </c>
      <c r="I405" s="36">
        <v>1773.0666666666666</v>
      </c>
      <c r="J405" s="36">
        <v>1786.6833333333332</v>
      </c>
      <c r="K405" s="31">
        <v>1759.45</v>
      </c>
      <c r="L405" s="31">
        <v>1723.6</v>
      </c>
      <c r="M405" s="31">
        <v>0.56352000000000002</v>
      </c>
      <c r="N405" s="1"/>
      <c r="O405" s="1"/>
    </row>
    <row r="406" spans="1:15" ht="12.75" customHeight="1">
      <c r="A406" s="33">
        <v>396</v>
      </c>
      <c r="B406" s="53" t="s">
        <v>877</v>
      </c>
      <c r="C406" s="31">
        <v>80.75</v>
      </c>
      <c r="D406" s="36">
        <v>80.776666666666657</v>
      </c>
      <c r="E406" s="36">
        <v>80.183333333333309</v>
      </c>
      <c r="F406" s="36">
        <v>79.616666666666646</v>
      </c>
      <c r="G406" s="36">
        <v>79.023333333333298</v>
      </c>
      <c r="H406" s="36">
        <v>81.34333333333332</v>
      </c>
      <c r="I406" s="36">
        <v>81.936666666666653</v>
      </c>
      <c r="J406" s="36">
        <v>82.50333333333333</v>
      </c>
      <c r="K406" s="31">
        <v>81.37</v>
      </c>
      <c r="L406" s="31">
        <v>80.209999999999994</v>
      </c>
      <c r="M406" s="31">
        <v>7.4075600000000001</v>
      </c>
      <c r="N406" s="1"/>
      <c r="O406" s="1"/>
    </row>
    <row r="407" spans="1:15" ht="12.75" customHeight="1">
      <c r="A407" s="33">
        <v>397</v>
      </c>
      <c r="B407" s="53" t="s">
        <v>208</v>
      </c>
      <c r="C407" s="31">
        <v>730.5</v>
      </c>
      <c r="D407" s="36">
        <v>732.18333333333339</v>
      </c>
      <c r="E407" s="36">
        <v>722.36666666666679</v>
      </c>
      <c r="F407" s="36">
        <v>714.23333333333335</v>
      </c>
      <c r="G407" s="36">
        <v>704.41666666666674</v>
      </c>
      <c r="H407" s="36">
        <v>740.31666666666683</v>
      </c>
      <c r="I407" s="36">
        <v>750.13333333333344</v>
      </c>
      <c r="J407" s="36">
        <v>758.26666666666688</v>
      </c>
      <c r="K407" s="31">
        <v>742</v>
      </c>
      <c r="L407" s="31">
        <v>724.05</v>
      </c>
      <c r="M407" s="31">
        <v>23.741540000000001</v>
      </c>
      <c r="N407" s="1"/>
      <c r="O407" s="1"/>
    </row>
    <row r="408" spans="1:15" ht="12.75" customHeight="1">
      <c r="A408" s="33">
        <v>398</v>
      </c>
      <c r="B408" t="s">
        <v>209</v>
      </c>
      <c r="C408" s="31">
        <v>1695.4</v>
      </c>
      <c r="D408" s="36">
        <v>1680.5833333333333</v>
      </c>
      <c r="E408" s="36">
        <v>1659.8166666666666</v>
      </c>
      <c r="F408" s="36">
        <v>1624.2333333333333</v>
      </c>
      <c r="G408" s="36">
        <v>1603.4666666666667</v>
      </c>
      <c r="H408" s="36">
        <v>1716.1666666666665</v>
      </c>
      <c r="I408" s="36">
        <v>1736.9333333333334</v>
      </c>
      <c r="J408" s="36">
        <v>1772.5166666666664</v>
      </c>
      <c r="K408" s="31">
        <v>1701.35</v>
      </c>
      <c r="L408" s="31">
        <v>1645</v>
      </c>
      <c r="M408" s="31">
        <v>44.270119999999999</v>
      </c>
      <c r="N408" s="1"/>
      <c r="O408" s="1"/>
    </row>
    <row r="409" spans="1:15" ht="12.75" customHeight="1">
      <c r="A409" s="33">
        <v>399</v>
      </c>
      <c r="B409" s="53" t="s">
        <v>471</v>
      </c>
      <c r="C409" s="31">
        <v>141.04</v>
      </c>
      <c r="D409" s="36">
        <v>141.74333333333334</v>
      </c>
      <c r="E409" s="36">
        <v>139.88666666666668</v>
      </c>
      <c r="F409" s="36">
        <v>138.73333333333335</v>
      </c>
      <c r="G409" s="36">
        <v>136.87666666666669</v>
      </c>
      <c r="H409" s="36">
        <v>142.89666666666668</v>
      </c>
      <c r="I409" s="36">
        <v>144.75333333333336</v>
      </c>
      <c r="J409" s="36">
        <v>145.90666666666667</v>
      </c>
      <c r="K409" s="31">
        <v>143.6</v>
      </c>
      <c r="L409" s="31">
        <v>140.59</v>
      </c>
      <c r="M409" s="31">
        <v>99.820229999999995</v>
      </c>
      <c r="N409" s="1"/>
      <c r="O409" s="1"/>
    </row>
    <row r="410" spans="1:15" ht="12.75" customHeight="1">
      <c r="A410" s="33">
        <v>400</v>
      </c>
      <c r="B410" s="53" t="s">
        <v>472</v>
      </c>
      <c r="C410" s="31">
        <v>5622.35</v>
      </c>
      <c r="D410" s="36">
        <v>5637.8166666666666</v>
      </c>
      <c r="E410" s="36">
        <v>5584.4833333333336</v>
      </c>
      <c r="F410" s="36">
        <v>5546.6166666666668</v>
      </c>
      <c r="G410" s="36">
        <v>5493.2833333333338</v>
      </c>
      <c r="H410" s="36">
        <v>5675.6833333333334</v>
      </c>
      <c r="I410" s="36">
        <v>5729.0166666666673</v>
      </c>
      <c r="J410" s="36">
        <v>5766.8833333333332</v>
      </c>
      <c r="K410" s="31">
        <v>5691.15</v>
      </c>
      <c r="L410" s="31">
        <v>5599.95</v>
      </c>
      <c r="M410" s="31">
        <v>0.38290000000000002</v>
      </c>
      <c r="N410" s="1"/>
      <c r="O410" s="1"/>
    </row>
    <row r="411" spans="1:15" ht="12.75" customHeight="1">
      <c r="A411" s="33">
        <v>401</v>
      </c>
      <c r="B411" s="53" t="s">
        <v>213</v>
      </c>
      <c r="C411" s="31">
        <v>2399.8000000000002</v>
      </c>
      <c r="D411" s="36">
        <v>2384.7000000000003</v>
      </c>
      <c r="E411" s="36">
        <v>2357.4000000000005</v>
      </c>
      <c r="F411" s="36">
        <v>2315.0000000000005</v>
      </c>
      <c r="G411" s="36">
        <v>2287.7000000000007</v>
      </c>
      <c r="H411" s="36">
        <v>2427.1000000000004</v>
      </c>
      <c r="I411" s="36">
        <v>2454.4000000000005</v>
      </c>
      <c r="J411" s="36">
        <v>2496.8000000000002</v>
      </c>
      <c r="K411" s="31">
        <v>2412</v>
      </c>
      <c r="L411" s="31">
        <v>2342.3000000000002</v>
      </c>
      <c r="M411" s="31">
        <v>11.50332</v>
      </c>
      <c r="N411" s="1"/>
      <c r="O411" s="1"/>
    </row>
    <row r="412" spans="1:15" ht="12.75" customHeight="1">
      <c r="A412" s="33">
        <v>402</v>
      </c>
      <c r="B412" s="53" t="s">
        <v>833</v>
      </c>
      <c r="C412" s="31">
        <v>2105.6999999999998</v>
      </c>
      <c r="D412" s="36">
        <v>2102.8166666666666</v>
      </c>
      <c r="E412" s="36">
        <v>2083.3833333333332</v>
      </c>
      <c r="F412" s="36">
        <v>2061.0666666666666</v>
      </c>
      <c r="G412" s="36">
        <v>2041.6333333333332</v>
      </c>
      <c r="H412" s="36">
        <v>2125.1333333333332</v>
      </c>
      <c r="I412" s="36">
        <v>2144.5666666666666</v>
      </c>
      <c r="J412" s="36">
        <v>2166.8833333333332</v>
      </c>
      <c r="K412" s="31">
        <v>2122.25</v>
      </c>
      <c r="L412" s="31">
        <v>2080.5</v>
      </c>
      <c r="M412" s="31">
        <v>0.1749</v>
      </c>
      <c r="N412" s="1"/>
      <c r="O412" s="1"/>
    </row>
    <row r="413" spans="1:15" ht="12.75" customHeight="1">
      <c r="A413" s="33">
        <v>403</v>
      </c>
      <c r="B413" s="53" t="s">
        <v>177</v>
      </c>
      <c r="C413" s="31">
        <v>191.38</v>
      </c>
      <c r="D413" s="36">
        <v>189.40666666666667</v>
      </c>
      <c r="E413" s="36">
        <v>186.97333333333333</v>
      </c>
      <c r="F413" s="36">
        <v>182.56666666666666</v>
      </c>
      <c r="G413" s="36">
        <v>180.13333333333333</v>
      </c>
      <c r="H413" s="36">
        <v>193.81333333333333</v>
      </c>
      <c r="I413" s="36">
        <v>196.24666666666667</v>
      </c>
      <c r="J413" s="36">
        <v>200.65333333333334</v>
      </c>
      <c r="K413" s="31">
        <v>191.84</v>
      </c>
      <c r="L413" s="31">
        <v>185</v>
      </c>
      <c r="M413" s="31">
        <v>150.33688000000001</v>
      </c>
      <c r="N413" s="1"/>
      <c r="O413" s="1"/>
    </row>
    <row r="414" spans="1:15" ht="12.75" customHeight="1">
      <c r="A414" s="33">
        <v>404</v>
      </c>
      <c r="B414" s="53" t="s">
        <v>473</v>
      </c>
      <c r="C414" s="31">
        <v>6713.8</v>
      </c>
      <c r="D414" s="36">
        <v>6676.2666666666664</v>
      </c>
      <c r="E414" s="36">
        <v>6587.5333333333328</v>
      </c>
      <c r="F414" s="36">
        <v>6461.2666666666664</v>
      </c>
      <c r="G414" s="36">
        <v>6372.5333333333328</v>
      </c>
      <c r="H414" s="36">
        <v>6802.5333333333328</v>
      </c>
      <c r="I414" s="36">
        <v>6891.2666666666664</v>
      </c>
      <c r="J414" s="36">
        <v>7017.5333333333328</v>
      </c>
      <c r="K414" s="31">
        <v>6765</v>
      </c>
      <c r="L414" s="31">
        <v>6550</v>
      </c>
      <c r="M414" s="31">
        <v>0.2253</v>
      </c>
      <c r="N414" s="1"/>
      <c r="O414" s="1"/>
    </row>
    <row r="415" spans="1:15" ht="12.75" customHeight="1">
      <c r="A415" s="33">
        <v>405</v>
      </c>
      <c r="B415" s="53" t="s">
        <v>474</v>
      </c>
      <c r="C415" s="31">
        <v>1579.55</v>
      </c>
      <c r="D415" s="36">
        <v>1584.4833333333333</v>
      </c>
      <c r="E415" s="36">
        <v>1560.0666666666666</v>
      </c>
      <c r="F415" s="36">
        <v>1540.5833333333333</v>
      </c>
      <c r="G415" s="36">
        <v>1516.1666666666665</v>
      </c>
      <c r="H415" s="36">
        <v>1603.9666666666667</v>
      </c>
      <c r="I415" s="36">
        <v>1628.3833333333332</v>
      </c>
      <c r="J415" s="36">
        <v>1647.8666666666668</v>
      </c>
      <c r="K415" s="31">
        <v>1608.9</v>
      </c>
      <c r="L415" s="31">
        <v>1565</v>
      </c>
      <c r="M415" s="31">
        <v>1.40208</v>
      </c>
      <c r="N415" s="1"/>
      <c r="O415" s="1"/>
    </row>
    <row r="416" spans="1:15" ht="12.75" customHeight="1">
      <c r="A416" s="33">
        <v>406</v>
      </c>
      <c r="B416" s="53" t="s">
        <v>834</v>
      </c>
      <c r="C416" s="31">
        <v>534.20000000000005</v>
      </c>
      <c r="D416" s="36">
        <v>534.30000000000007</v>
      </c>
      <c r="E416" s="36">
        <v>520.10000000000014</v>
      </c>
      <c r="F416" s="36">
        <v>506.00000000000011</v>
      </c>
      <c r="G416" s="36">
        <v>491.80000000000018</v>
      </c>
      <c r="H416" s="36">
        <v>548.40000000000009</v>
      </c>
      <c r="I416" s="36">
        <v>562.60000000000014</v>
      </c>
      <c r="J416" s="36">
        <v>576.70000000000005</v>
      </c>
      <c r="K416" s="31">
        <v>548.5</v>
      </c>
      <c r="L416" s="31">
        <v>520.20000000000005</v>
      </c>
      <c r="M416" s="31">
        <v>1.7197</v>
      </c>
      <c r="N416" s="1"/>
      <c r="O416" s="1"/>
    </row>
    <row r="417" spans="1:15" ht="12.75" customHeight="1">
      <c r="A417" s="33">
        <v>407</v>
      </c>
      <c r="B417" s="53" t="s">
        <v>475</v>
      </c>
      <c r="C417" s="31">
        <v>4041.7</v>
      </c>
      <c r="D417" s="36">
        <v>4066.8333333333335</v>
      </c>
      <c r="E417" s="36">
        <v>3999.8666666666668</v>
      </c>
      <c r="F417" s="36">
        <v>3958.0333333333333</v>
      </c>
      <c r="G417" s="36">
        <v>3891.0666666666666</v>
      </c>
      <c r="H417" s="36">
        <v>4108.666666666667</v>
      </c>
      <c r="I417" s="36">
        <v>4175.6333333333332</v>
      </c>
      <c r="J417" s="36">
        <v>4217.4666666666672</v>
      </c>
      <c r="K417" s="31">
        <v>4133.8</v>
      </c>
      <c r="L417" s="31">
        <v>4025</v>
      </c>
      <c r="M417" s="31">
        <v>1.7432099999999999</v>
      </c>
      <c r="N417" s="1"/>
      <c r="O417" s="1"/>
    </row>
    <row r="418" spans="1:15" ht="12.75" customHeight="1">
      <c r="A418" s="33">
        <v>408</v>
      </c>
      <c r="B418" s="53" t="s">
        <v>878</v>
      </c>
      <c r="C418" s="31">
        <v>766.6</v>
      </c>
      <c r="D418" s="36">
        <v>760.88333333333321</v>
      </c>
      <c r="E418" s="36">
        <v>747.76666666666642</v>
      </c>
      <c r="F418" s="36">
        <v>728.93333333333317</v>
      </c>
      <c r="G418" s="36">
        <v>715.81666666666638</v>
      </c>
      <c r="H418" s="36">
        <v>779.71666666666647</v>
      </c>
      <c r="I418" s="36">
        <v>792.83333333333326</v>
      </c>
      <c r="J418" s="36">
        <v>811.66666666666652</v>
      </c>
      <c r="K418" s="31">
        <v>774</v>
      </c>
      <c r="L418" s="31">
        <v>742.05</v>
      </c>
      <c r="M418" s="31">
        <v>2.1101000000000001</v>
      </c>
      <c r="N418" s="1"/>
      <c r="O418" s="1"/>
    </row>
    <row r="419" spans="1:15" ht="12.75" customHeight="1">
      <c r="A419" s="33">
        <v>409</v>
      </c>
      <c r="B419" s="53" t="s">
        <v>211</v>
      </c>
      <c r="C419" s="31">
        <v>27484.35</v>
      </c>
      <c r="D419" s="36">
        <v>27423.933333333334</v>
      </c>
      <c r="E419" s="36">
        <v>27260.416666666668</v>
      </c>
      <c r="F419" s="36">
        <v>27036.483333333334</v>
      </c>
      <c r="G419" s="36">
        <v>26872.966666666667</v>
      </c>
      <c r="H419" s="36">
        <v>27647.866666666669</v>
      </c>
      <c r="I419" s="36">
        <v>27811.383333333331</v>
      </c>
      <c r="J419" s="36">
        <v>28035.316666666669</v>
      </c>
      <c r="K419" s="31">
        <v>27587.45</v>
      </c>
      <c r="L419" s="31">
        <v>27200</v>
      </c>
      <c r="M419" s="31">
        <v>0.20755999999999999</v>
      </c>
      <c r="N419" s="1"/>
      <c r="O419" s="1"/>
    </row>
    <row r="420" spans="1:15" ht="12.75" customHeight="1">
      <c r="A420" s="33">
        <v>410</v>
      </c>
      <c r="B420" s="53" t="s">
        <v>476</v>
      </c>
      <c r="C420" s="31">
        <v>50.21</v>
      </c>
      <c r="D420" s="36">
        <v>50.843333333333334</v>
      </c>
      <c r="E420" s="36">
        <v>48.766666666666666</v>
      </c>
      <c r="F420" s="36">
        <v>47.323333333333331</v>
      </c>
      <c r="G420" s="36">
        <v>45.246666666666663</v>
      </c>
      <c r="H420" s="36">
        <v>52.286666666666669</v>
      </c>
      <c r="I420" s="36">
        <v>54.363333333333337</v>
      </c>
      <c r="J420" s="36">
        <v>55.806666666666672</v>
      </c>
      <c r="K420" s="31">
        <v>52.92</v>
      </c>
      <c r="L420" s="31">
        <v>49.4</v>
      </c>
      <c r="M420" s="31">
        <v>748.97734000000003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2679</v>
      </c>
      <c r="D421" s="36">
        <v>2674.8333333333335</v>
      </c>
      <c r="E421" s="36">
        <v>2639.666666666667</v>
      </c>
      <c r="F421" s="36">
        <v>2600.3333333333335</v>
      </c>
      <c r="G421" s="36">
        <v>2565.166666666667</v>
      </c>
      <c r="H421" s="36">
        <v>2714.166666666667</v>
      </c>
      <c r="I421" s="36">
        <v>2749.3333333333339</v>
      </c>
      <c r="J421" s="36">
        <v>2788.666666666667</v>
      </c>
      <c r="K421" s="31">
        <v>2710</v>
      </c>
      <c r="L421" s="31">
        <v>2635.5</v>
      </c>
      <c r="M421" s="31">
        <v>20.890820000000001</v>
      </c>
      <c r="N421" s="1"/>
      <c r="O421" s="1"/>
    </row>
    <row r="422" spans="1:15" ht="12.75" customHeight="1">
      <c r="A422" s="33">
        <v>412</v>
      </c>
      <c r="B422" s="53" t="s">
        <v>477</v>
      </c>
      <c r="C422" s="31">
        <v>684.75</v>
      </c>
      <c r="D422" s="36">
        <v>684.4666666666667</v>
      </c>
      <c r="E422" s="36">
        <v>677.93333333333339</v>
      </c>
      <c r="F422" s="36">
        <v>671.11666666666667</v>
      </c>
      <c r="G422" s="36">
        <v>664.58333333333337</v>
      </c>
      <c r="H422" s="36">
        <v>691.28333333333342</v>
      </c>
      <c r="I422" s="36">
        <v>697.81666666666672</v>
      </c>
      <c r="J422" s="36">
        <v>704.63333333333344</v>
      </c>
      <c r="K422" s="31">
        <v>691</v>
      </c>
      <c r="L422" s="31">
        <v>677.65</v>
      </c>
      <c r="M422" s="31">
        <v>1.9118599999999999</v>
      </c>
      <c r="N422" s="1"/>
      <c r="O422" s="1"/>
    </row>
    <row r="423" spans="1:15" ht="12.75" customHeight="1">
      <c r="A423" s="33">
        <v>413</v>
      </c>
      <c r="B423" s="53" t="s">
        <v>212</v>
      </c>
      <c r="C423" s="31">
        <v>6836.95</v>
      </c>
      <c r="D423" s="36">
        <v>6819.3666666666659</v>
      </c>
      <c r="E423" s="36">
        <v>6688.7333333333318</v>
      </c>
      <c r="F423" s="36">
        <v>6540.5166666666655</v>
      </c>
      <c r="G423" s="36">
        <v>6409.8833333333314</v>
      </c>
      <c r="H423" s="36">
        <v>6967.5833333333321</v>
      </c>
      <c r="I423" s="36">
        <v>7098.2166666666653</v>
      </c>
      <c r="J423" s="36">
        <v>7246.4333333333325</v>
      </c>
      <c r="K423" s="31">
        <v>6950</v>
      </c>
      <c r="L423" s="31">
        <v>6671.15</v>
      </c>
      <c r="M423" s="31">
        <v>3.42733</v>
      </c>
      <c r="N423" s="1"/>
      <c r="O423" s="1"/>
    </row>
    <row r="424" spans="1:15" ht="12.75" customHeight="1">
      <c r="A424" s="33">
        <v>414</v>
      </c>
      <c r="B424" s="53" t="s">
        <v>879</v>
      </c>
      <c r="C424" s="31">
        <v>1477.7</v>
      </c>
      <c r="D424" s="36">
        <v>1480.8999999999999</v>
      </c>
      <c r="E424" s="36">
        <v>1467.7999999999997</v>
      </c>
      <c r="F424" s="36">
        <v>1457.8999999999999</v>
      </c>
      <c r="G424" s="36">
        <v>1444.7999999999997</v>
      </c>
      <c r="H424" s="36">
        <v>1490.7999999999997</v>
      </c>
      <c r="I424" s="36">
        <v>1503.8999999999996</v>
      </c>
      <c r="J424" s="36">
        <v>1513.7999999999997</v>
      </c>
      <c r="K424" s="31">
        <v>1494</v>
      </c>
      <c r="L424" s="31">
        <v>1471</v>
      </c>
      <c r="M424" s="31">
        <v>5.0755100000000004</v>
      </c>
      <c r="N424" s="1"/>
      <c r="O424" s="1"/>
    </row>
    <row r="425" spans="1:15" ht="12.75" customHeight="1">
      <c r="A425" s="33">
        <v>415</v>
      </c>
      <c r="B425" s="53" t="s">
        <v>478</v>
      </c>
      <c r="C425" s="31">
        <v>1862.45</v>
      </c>
      <c r="D425" s="36">
        <v>1844.2166666666665</v>
      </c>
      <c r="E425" s="36">
        <v>1820.4833333333329</v>
      </c>
      <c r="F425" s="36">
        <v>1778.5166666666664</v>
      </c>
      <c r="G425" s="36">
        <v>1754.7833333333328</v>
      </c>
      <c r="H425" s="36">
        <v>1886.1833333333329</v>
      </c>
      <c r="I425" s="36">
        <v>1909.9166666666665</v>
      </c>
      <c r="J425" s="36">
        <v>1951.883333333333</v>
      </c>
      <c r="K425" s="31">
        <v>1867.95</v>
      </c>
      <c r="L425" s="31">
        <v>1802.25</v>
      </c>
      <c r="M425" s="31">
        <v>0.98546</v>
      </c>
      <c r="N425" s="1"/>
      <c r="O425" s="1"/>
    </row>
    <row r="426" spans="1:15" ht="12.75" customHeight="1">
      <c r="A426" s="33">
        <v>416</v>
      </c>
      <c r="B426" s="53" t="s">
        <v>479</v>
      </c>
      <c r="C426" s="31">
        <v>10194.65</v>
      </c>
      <c r="D426" s="36">
        <v>10247.316666666668</v>
      </c>
      <c r="E426" s="36">
        <v>9928.383333333335</v>
      </c>
      <c r="F426" s="36">
        <v>9662.1166666666668</v>
      </c>
      <c r="G426" s="36">
        <v>9343.1833333333343</v>
      </c>
      <c r="H426" s="36">
        <v>10513.583333333336</v>
      </c>
      <c r="I426" s="36">
        <v>10832.516666666666</v>
      </c>
      <c r="J426" s="36">
        <v>11098.783333333336</v>
      </c>
      <c r="K426" s="31">
        <v>10566.25</v>
      </c>
      <c r="L426" s="31">
        <v>9981.0499999999993</v>
      </c>
      <c r="M426" s="31">
        <v>1.18953</v>
      </c>
      <c r="N426" s="1"/>
      <c r="O426" s="1"/>
    </row>
    <row r="427" spans="1:15" ht="12.75" customHeight="1">
      <c r="A427" s="33">
        <v>417</v>
      </c>
      <c r="B427" s="53" t="s">
        <v>291</v>
      </c>
      <c r="C427" s="31">
        <v>697.9</v>
      </c>
      <c r="D427" s="36">
        <v>701.55000000000007</v>
      </c>
      <c r="E427" s="36">
        <v>685.10000000000014</v>
      </c>
      <c r="F427" s="36">
        <v>672.30000000000007</v>
      </c>
      <c r="G427" s="36">
        <v>655.85000000000014</v>
      </c>
      <c r="H427" s="36">
        <v>714.35000000000014</v>
      </c>
      <c r="I427" s="36">
        <v>730.80000000000018</v>
      </c>
      <c r="J427" s="36">
        <v>743.60000000000014</v>
      </c>
      <c r="K427" s="31">
        <v>718</v>
      </c>
      <c r="L427" s="31">
        <v>688.75</v>
      </c>
      <c r="M427" s="31">
        <v>33.553489999999996</v>
      </c>
      <c r="N427" s="1"/>
      <c r="O427" s="1"/>
    </row>
    <row r="428" spans="1:15" ht="12.75" customHeight="1">
      <c r="A428" s="33">
        <v>418</v>
      </c>
      <c r="B428" s="53" t="s">
        <v>480</v>
      </c>
      <c r="C428" s="31">
        <v>714.05</v>
      </c>
      <c r="D428" s="36">
        <v>717.4</v>
      </c>
      <c r="E428" s="36">
        <v>706.19999999999993</v>
      </c>
      <c r="F428" s="36">
        <v>698.34999999999991</v>
      </c>
      <c r="G428" s="36">
        <v>687.14999999999986</v>
      </c>
      <c r="H428" s="36">
        <v>725.25</v>
      </c>
      <c r="I428" s="36">
        <v>736.45</v>
      </c>
      <c r="J428" s="36">
        <v>744.30000000000007</v>
      </c>
      <c r="K428" s="31">
        <v>728.6</v>
      </c>
      <c r="L428" s="31">
        <v>709.55</v>
      </c>
      <c r="M428" s="31">
        <v>9.3594100000000005</v>
      </c>
      <c r="N428" s="1"/>
      <c r="O428" s="1"/>
    </row>
    <row r="429" spans="1:15" ht="12.75" customHeight="1">
      <c r="A429" s="33">
        <v>419</v>
      </c>
      <c r="B429" s="53" t="s">
        <v>481</v>
      </c>
      <c r="C429" s="31">
        <v>613.15</v>
      </c>
      <c r="D429" s="36">
        <v>611.93333333333328</v>
      </c>
      <c r="E429" s="36">
        <v>606.81666666666661</v>
      </c>
      <c r="F429" s="36">
        <v>600.48333333333335</v>
      </c>
      <c r="G429" s="36">
        <v>595.36666666666667</v>
      </c>
      <c r="H429" s="36">
        <v>618.26666666666654</v>
      </c>
      <c r="I429" s="36">
        <v>623.3833333333331</v>
      </c>
      <c r="J429" s="36">
        <v>629.71666666666647</v>
      </c>
      <c r="K429" s="31">
        <v>617.04999999999995</v>
      </c>
      <c r="L429" s="31">
        <v>605.6</v>
      </c>
      <c r="M429" s="31">
        <v>5.2521800000000001</v>
      </c>
      <c r="N429" s="1"/>
      <c r="O429" s="1"/>
    </row>
    <row r="430" spans="1:15" ht="12.75" customHeight="1">
      <c r="A430" s="33">
        <v>420</v>
      </c>
      <c r="B430" s="53" t="s">
        <v>210</v>
      </c>
      <c r="C430" s="31">
        <v>848.5</v>
      </c>
      <c r="D430" s="36">
        <v>846.81666666666661</v>
      </c>
      <c r="E430" s="36">
        <v>842.88333333333321</v>
      </c>
      <c r="F430" s="36">
        <v>837.26666666666665</v>
      </c>
      <c r="G430" s="36">
        <v>833.33333333333326</v>
      </c>
      <c r="H430" s="36">
        <v>852.43333333333317</v>
      </c>
      <c r="I430" s="36">
        <v>856.36666666666656</v>
      </c>
      <c r="J430" s="36">
        <v>861.98333333333312</v>
      </c>
      <c r="K430" s="31">
        <v>850.75</v>
      </c>
      <c r="L430" s="31">
        <v>841.2</v>
      </c>
      <c r="M430" s="31">
        <v>95.223749999999995</v>
      </c>
      <c r="N430" s="1"/>
      <c r="O430" s="1"/>
    </row>
    <row r="431" spans="1:15" ht="12.75" customHeight="1">
      <c r="A431" s="33">
        <v>421</v>
      </c>
      <c r="B431" s="53" t="s">
        <v>207</v>
      </c>
      <c r="C431" s="31">
        <v>142.59</v>
      </c>
      <c r="D431" s="36">
        <v>142.96666666666667</v>
      </c>
      <c r="E431" s="36">
        <v>141.03333333333333</v>
      </c>
      <c r="F431" s="36">
        <v>139.47666666666666</v>
      </c>
      <c r="G431" s="36">
        <v>137.54333333333332</v>
      </c>
      <c r="H431" s="36">
        <v>144.52333333333334</v>
      </c>
      <c r="I431" s="36">
        <v>146.45666666666668</v>
      </c>
      <c r="J431" s="36">
        <v>148.01333333333335</v>
      </c>
      <c r="K431" s="31">
        <v>144.9</v>
      </c>
      <c r="L431" s="31">
        <v>141.41</v>
      </c>
      <c r="M431" s="31">
        <v>316.53399999999999</v>
      </c>
      <c r="N431" s="1"/>
      <c r="O431" s="1"/>
    </row>
    <row r="432" spans="1:15" ht="12.75" customHeight="1">
      <c r="A432" s="33">
        <v>422</v>
      </c>
      <c r="B432" s="53" t="s">
        <v>482</v>
      </c>
      <c r="C432" s="31">
        <v>656.35</v>
      </c>
      <c r="D432" s="36">
        <v>660.44999999999993</v>
      </c>
      <c r="E432" s="36">
        <v>648.89999999999986</v>
      </c>
      <c r="F432" s="36">
        <v>641.44999999999993</v>
      </c>
      <c r="G432" s="36">
        <v>629.89999999999986</v>
      </c>
      <c r="H432" s="36">
        <v>667.89999999999986</v>
      </c>
      <c r="I432" s="36">
        <v>679.44999999999982</v>
      </c>
      <c r="J432" s="36">
        <v>686.89999999999986</v>
      </c>
      <c r="K432" s="31">
        <v>672</v>
      </c>
      <c r="L432" s="31">
        <v>653</v>
      </c>
      <c r="M432" s="31">
        <v>4.6535599999999997</v>
      </c>
      <c r="N432" s="1"/>
      <c r="O432" s="1"/>
    </row>
    <row r="433" spans="1:15" ht="12.75" customHeight="1">
      <c r="A433" s="33">
        <v>423</v>
      </c>
      <c r="B433" s="53" t="s">
        <v>483</v>
      </c>
      <c r="C433" s="31">
        <v>144.21</v>
      </c>
      <c r="D433" s="36">
        <v>144.95333333333335</v>
      </c>
      <c r="E433" s="36">
        <v>142.66666666666669</v>
      </c>
      <c r="F433" s="36">
        <v>141.12333333333333</v>
      </c>
      <c r="G433" s="36">
        <v>138.83666666666667</v>
      </c>
      <c r="H433" s="36">
        <v>146.4966666666667</v>
      </c>
      <c r="I433" s="36">
        <v>148.78333333333339</v>
      </c>
      <c r="J433" s="36">
        <v>150.32666666666671</v>
      </c>
      <c r="K433" s="31">
        <v>147.24</v>
      </c>
      <c r="L433" s="31">
        <v>143.41</v>
      </c>
      <c r="M433" s="31">
        <v>16.149699999999999</v>
      </c>
      <c r="N433" s="1"/>
      <c r="O433" s="1"/>
    </row>
    <row r="434" spans="1:15" ht="12.75" customHeight="1">
      <c r="A434" s="33">
        <v>424</v>
      </c>
      <c r="B434" s="53" t="s">
        <v>484</v>
      </c>
      <c r="C434" s="31">
        <v>497.95</v>
      </c>
      <c r="D434" s="36">
        <v>500.56666666666666</v>
      </c>
      <c r="E434" s="36">
        <v>492.38333333333333</v>
      </c>
      <c r="F434" s="36">
        <v>486.81666666666666</v>
      </c>
      <c r="G434" s="36">
        <v>478.63333333333333</v>
      </c>
      <c r="H434" s="36">
        <v>506.13333333333333</v>
      </c>
      <c r="I434" s="36">
        <v>514.31666666666661</v>
      </c>
      <c r="J434" s="36">
        <v>519.88333333333333</v>
      </c>
      <c r="K434" s="31">
        <v>508.75</v>
      </c>
      <c r="L434" s="31">
        <v>495</v>
      </c>
      <c r="M434" s="31">
        <v>3.0918100000000002</v>
      </c>
      <c r="N434" s="1"/>
      <c r="O434" s="1"/>
    </row>
    <row r="435" spans="1:15" ht="12.75" customHeight="1">
      <c r="A435" s="33">
        <v>425</v>
      </c>
      <c r="B435" s="53" t="s">
        <v>485</v>
      </c>
      <c r="C435" s="31">
        <v>226.95</v>
      </c>
      <c r="D435" s="36">
        <v>226.88666666666666</v>
      </c>
      <c r="E435" s="36">
        <v>224.71333333333331</v>
      </c>
      <c r="F435" s="36">
        <v>222.47666666666666</v>
      </c>
      <c r="G435" s="36">
        <v>220.30333333333331</v>
      </c>
      <c r="H435" s="36">
        <v>229.12333333333331</v>
      </c>
      <c r="I435" s="36">
        <v>231.29666666666665</v>
      </c>
      <c r="J435" s="36">
        <v>233.5333333333333</v>
      </c>
      <c r="K435" s="31">
        <v>229.06</v>
      </c>
      <c r="L435" s="31">
        <v>224.65</v>
      </c>
      <c r="M435" s="31">
        <v>5.5493399999999999</v>
      </c>
      <c r="N435" s="1"/>
      <c r="O435" s="1"/>
    </row>
    <row r="436" spans="1:15" ht="12.75" customHeight="1">
      <c r="A436" s="33">
        <v>426</v>
      </c>
      <c r="B436" s="53" t="s">
        <v>215</v>
      </c>
      <c r="C436" s="31">
        <v>1665.8</v>
      </c>
      <c r="D436" s="36">
        <v>1649.7666666666667</v>
      </c>
      <c r="E436" s="36">
        <v>1618.2333333333333</v>
      </c>
      <c r="F436" s="36">
        <v>1570.6666666666667</v>
      </c>
      <c r="G436" s="36">
        <v>1539.1333333333334</v>
      </c>
      <c r="H436" s="36">
        <v>1697.3333333333333</v>
      </c>
      <c r="I436" s="36">
        <v>1728.8666666666666</v>
      </c>
      <c r="J436" s="36">
        <v>1776.4333333333332</v>
      </c>
      <c r="K436" s="31">
        <v>1681.3</v>
      </c>
      <c r="L436" s="31">
        <v>1602.2</v>
      </c>
      <c r="M436" s="31">
        <v>53.29712</v>
      </c>
      <c r="N436" s="1"/>
      <c r="O436" s="1"/>
    </row>
    <row r="437" spans="1:15" ht="12.75" customHeight="1">
      <c r="A437" s="33">
        <v>427</v>
      </c>
      <c r="B437" s="53" t="s">
        <v>216</v>
      </c>
      <c r="C437" s="31">
        <v>816.25</v>
      </c>
      <c r="D437" s="36">
        <v>811.83333333333337</v>
      </c>
      <c r="E437" s="36">
        <v>802.66666666666674</v>
      </c>
      <c r="F437" s="36">
        <v>789.08333333333337</v>
      </c>
      <c r="G437" s="36">
        <v>779.91666666666674</v>
      </c>
      <c r="H437" s="36">
        <v>825.41666666666674</v>
      </c>
      <c r="I437" s="36">
        <v>834.58333333333348</v>
      </c>
      <c r="J437" s="36">
        <v>848.16666666666674</v>
      </c>
      <c r="K437" s="31">
        <v>821</v>
      </c>
      <c r="L437" s="31">
        <v>798.25</v>
      </c>
      <c r="M437" s="31">
        <v>13.251530000000001</v>
      </c>
      <c r="N437" s="1"/>
      <c r="O437" s="1"/>
    </row>
    <row r="438" spans="1:15" ht="12.75" customHeight="1">
      <c r="A438" s="33">
        <v>428</v>
      </c>
      <c r="B438" s="53" t="s">
        <v>486</v>
      </c>
      <c r="C438" s="31">
        <v>4468.8500000000004</v>
      </c>
      <c r="D438" s="36">
        <v>4485.6166666666668</v>
      </c>
      <c r="E438" s="36">
        <v>4433.2333333333336</v>
      </c>
      <c r="F438" s="36">
        <v>4397.6166666666668</v>
      </c>
      <c r="G438" s="36">
        <v>4345.2333333333336</v>
      </c>
      <c r="H438" s="36">
        <v>4521.2333333333336</v>
      </c>
      <c r="I438" s="36">
        <v>4573.6166666666668</v>
      </c>
      <c r="J438" s="36">
        <v>4609.2333333333336</v>
      </c>
      <c r="K438" s="31">
        <v>4538</v>
      </c>
      <c r="L438" s="31">
        <v>4450</v>
      </c>
      <c r="M438" s="31">
        <v>0.16364000000000001</v>
      </c>
      <c r="N438" s="1"/>
      <c r="O438" s="1"/>
    </row>
    <row r="439" spans="1:15" ht="12.75" customHeight="1">
      <c r="A439" s="33">
        <v>429</v>
      </c>
      <c r="B439" s="53" t="s">
        <v>487</v>
      </c>
      <c r="C439" s="31">
        <v>1413.85</v>
      </c>
      <c r="D439" s="36">
        <v>1413.3333333333333</v>
      </c>
      <c r="E439" s="36">
        <v>1402.5166666666664</v>
      </c>
      <c r="F439" s="36">
        <v>1391.1833333333332</v>
      </c>
      <c r="G439" s="36">
        <v>1380.3666666666663</v>
      </c>
      <c r="H439" s="36">
        <v>1424.6666666666665</v>
      </c>
      <c r="I439" s="36">
        <v>1435.4833333333336</v>
      </c>
      <c r="J439" s="36">
        <v>1446.8166666666666</v>
      </c>
      <c r="K439" s="31">
        <v>1424.15</v>
      </c>
      <c r="L439" s="31">
        <v>1402</v>
      </c>
      <c r="M439" s="31">
        <v>0.43730999999999998</v>
      </c>
      <c r="N439" s="1"/>
      <c r="O439" s="1"/>
    </row>
    <row r="440" spans="1:15" ht="12.75" customHeight="1">
      <c r="A440" s="33">
        <v>430</v>
      </c>
      <c r="B440" s="53" t="s">
        <v>488</v>
      </c>
      <c r="C440" s="31">
        <v>587.20000000000005</v>
      </c>
      <c r="D440" s="36">
        <v>590.5333333333333</v>
      </c>
      <c r="E440" s="36">
        <v>578.06666666666661</v>
      </c>
      <c r="F440" s="36">
        <v>568.93333333333328</v>
      </c>
      <c r="G440" s="36">
        <v>556.46666666666658</v>
      </c>
      <c r="H440" s="36">
        <v>599.66666666666663</v>
      </c>
      <c r="I440" s="36">
        <v>612.13333333333333</v>
      </c>
      <c r="J440" s="36">
        <v>621.26666666666665</v>
      </c>
      <c r="K440" s="31">
        <v>603</v>
      </c>
      <c r="L440" s="31">
        <v>581.4</v>
      </c>
      <c r="M440" s="31">
        <v>6.1966900000000003</v>
      </c>
      <c r="N440" s="1"/>
      <c r="O440" s="1"/>
    </row>
    <row r="441" spans="1:15" ht="12.75" customHeight="1">
      <c r="A441" s="33">
        <v>431</v>
      </c>
      <c r="B441" s="53" t="s">
        <v>489</v>
      </c>
      <c r="C441" s="31">
        <v>5275.2</v>
      </c>
      <c r="D441" s="36">
        <v>5287.0666666666666</v>
      </c>
      <c r="E441" s="36">
        <v>5226.1333333333332</v>
      </c>
      <c r="F441" s="36">
        <v>5177.0666666666666</v>
      </c>
      <c r="G441" s="36">
        <v>5116.1333333333332</v>
      </c>
      <c r="H441" s="36">
        <v>5336.1333333333332</v>
      </c>
      <c r="I441" s="36">
        <v>5397.0666666666657</v>
      </c>
      <c r="J441" s="36">
        <v>5446.1333333333332</v>
      </c>
      <c r="K441" s="31">
        <v>5348</v>
      </c>
      <c r="L441" s="31">
        <v>5238</v>
      </c>
      <c r="M441" s="31">
        <v>2.4104800000000002</v>
      </c>
      <c r="N441" s="1"/>
      <c r="O441" s="1"/>
    </row>
    <row r="442" spans="1:15" ht="12.75" customHeight="1">
      <c r="A442" s="33">
        <v>432</v>
      </c>
      <c r="B442" s="53" t="s">
        <v>490</v>
      </c>
      <c r="C442" s="31">
        <v>912.45</v>
      </c>
      <c r="D442" s="36">
        <v>900.51666666666677</v>
      </c>
      <c r="E442" s="36">
        <v>878.13333333333355</v>
      </c>
      <c r="F442" s="36">
        <v>843.81666666666683</v>
      </c>
      <c r="G442" s="36">
        <v>821.43333333333362</v>
      </c>
      <c r="H442" s="36">
        <v>934.83333333333348</v>
      </c>
      <c r="I442" s="36">
        <v>957.2166666666667</v>
      </c>
      <c r="J442" s="36">
        <v>991.53333333333342</v>
      </c>
      <c r="K442" s="31">
        <v>922.9</v>
      </c>
      <c r="L442" s="31">
        <v>866.2</v>
      </c>
      <c r="M442" s="31">
        <v>15.4216</v>
      </c>
      <c r="N442" s="1"/>
      <c r="O442" s="1"/>
    </row>
    <row r="443" spans="1:15" ht="12.75" customHeight="1">
      <c r="A443" s="33">
        <v>433</v>
      </c>
      <c r="B443" s="53" t="s">
        <v>491</v>
      </c>
      <c r="C443" s="31">
        <v>61.47</v>
      </c>
      <c r="D443" s="36">
        <v>62.006666666666661</v>
      </c>
      <c r="E443" s="36">
        <v>60.263333333333321</v>
      </c>
      <c r="F443" s="36">
        <v>59.056666666666658</v>
      </c>
      <c r="G443" s="36">
        <v>57.313333333333318</v>
      </c>
      <c r="H443" s="36">
        <v>63.213333333333324</v>
      </c>
      <c r="I443" s="36">
        <v>64.956666666666663</v>
      </c>
      <c r="J443" s="36">
        <v>66.163333333333327</v>
      </c>
      <c r="K443" s="31">
        <v>63.75</v>
      </c>
      <c r="L443" s="31">
        <v>60.8</v>
      </c>
      <c r="M443" s="31">
        <v>1703.2570900000001</v>
      </c>
      <c r="N443" s="1"/>
      <c r="O443" s="1"/>
    </row>
    <row r="444" spans="1:15" ht="12.75" customHeight="1">
      <c r="A444" s="33">
        <v>434</v>
      </c>
      <c r="B444" s="53" t="s">
        <v>492</v>
      </c>
      <c r="C444" s="31">
        <v>730.8</v>
      </c>
      <c r="D444" s="36">
        <v>720.15</v>
      </c>
      <c r="E444" s="36">
        <v>706.65</v>
      </c>
      <c r="F444" s="36">
        <v>682.5</v>
      </c>
      <c r="G444" s="36">
        <v>669</v>
      </c>
      <c r="H444" s="36">
        <v>744.3</v>
      </c>
      <c r="I444" s="36">
        <v>757.8</v>
      </c>
      <c r="J444" s="36">
        <v>781.94999999999993</v>
      </c>
      <c r="K444" s="31">
        <v>733.65</v>
      </c>
      <c r="L444" s="31">
        <v>696</v>
      </c>
      <c r="M444" s="31">
        <v>49.37679</v>
      </c>
      <c r="N444" s="1"/>
      <c r="O444" s="1"/>
    </row>
    <row r="445" spans="1:15" ht="12.75" customHeight="1">
      <c r="A445" s="33">
        <v>435</v>
      </c>
      <c r="B445" s="53" t="s">
        <v>217</v>
      </c>
      <c r="C445" s="31">
        <v>786.8</v>
      </c>
      <c r="D445" s="36">
        <v>773.9</v>
      </c>
      <c r="E445" s="36">
        <v>749.5</v>
      </c>
      <c r="F445" s="36">
        <v>712.2</v>
      </c>
      <c r="G445" s="36">
        <v>687.80000000000007</v>
      </c>
      <c r="H445" s="36">
        <v>811.19999999999993</v>
      </c>
      <c r="I445" s="36">
        <v>835.5999999999998</v>
      </c>
      <c r="J445" s="36">
        <v>872.89999999999986</v>
      </c>
      <c r="K445" s="31">
        <v>798.3</v>
      </c>
      <c r="L445" s="31">
        <v>736.6</v>
      </c>
      <c r="M445" s="31">
        <v>34.708799999999997</v>
      </c>
      <c r="N445" s="1"/>
      <c r="O445" s="1"/>
    </row>
    <row r="446" spans="1:15" ht="12.75" customHeight="1">
      <c r="A446" s="33">
        <v>436</v>
      </c>
      <c r="B446" s="53" t="s">
        <v>835</v>
      </c>
      <c r="C446" s="31">
        <v>469.9</v>
      </c>
      <c r="D446" s="36">
        <v>470.95</v>
      </c>
      <c r="E446" s="36">
        <v>462.5</v>
      </c>
      <c r="F446" s="36">
        <v>455.1</v>
      </c>
      <c r="G446" s="36">
        <v>446.65000000000003</v>
      </c>
      <c r="H446" s="36">
        <v>478.34999999999997</v>
      </c>
      <c r="I446" s="36">
        <v>486.7999999999999</v>
      </c>
      <c r="J446" s="36">
        <v>494.19999999999993</v>
      </c>
      <c r="K446" s="31">
        <v>479.4</v>
      </c>
      <c r="L446" s="31">
        <v>463.55</v>
      </c>
      <c r="M446" s="31">
        <v>3.3182900000000002</v>
      </c>
      <c r="N446" s="1"/>
      <c r="O446" s="1"/>
    </row>
    <row r="447" spans="1:15" ht="12.75" customHeight="1">
      <c r="A447" s="33">
        <v>437</v>
      </c>
      <c r="B447" s="53" t="s">
        <v>493</v>
      </c>
      <c r="C447" s="31">
        <v>41.6</v>
      </c>
      <c r="D447" s="36">
        <v>41.913333333333334</v>
      </c>
      <c r="E447" s="36">
        <v>40.986666666666665</v>
      </c>
      <c r="F447" s="36">
        <v>40.373333333333328</v>
      </c>
      <c r="G447" s="36">
        <v>39.446666666666658</v>
      </c>
      <c r="H447" s="36">
        <v>42.526666666666671</v>
      </c>
      <c r="I447" s="36">
        <v>43.453333333333333</v>
      </c>
      <c r="J447" s="36">
        <v>44.066666666666677</v>
      </c>
      <c r="K447" s="31">
        <v>42.84</v>
      </c>
      <c r="L447" s="31">
        <v>41.3</v>
      </c>
      <c r="M447" s="31">
        <v>114.87336000000001</v>
      </c>
      <c r="N447" s="1"/>
      <c r="O447" s="1"/>
    </row>
    <row r="448" spans="1:15" ht="12.75" customHeight="1">
      <c r="A448" s="33">
        <v>438</v>
      </c>
      <c r="B448" s="53" t="s">
        <v>229</v>
      </c>
      <c r="C448" s="31">
        <v>2449.3000000000002</v>
      </c>
      <c r="D448" s="36">
        <v>2442.9333333333334</v>
      </c>
      <c r="E448" s="36">
        <v>2427.3666666666668</v>
      </c>
      <c r="F448" s="36">
        <v>2405.4333333333334</v>
      </c>
      <c r="G448" s="36">
        <v>2389.8666666666668</v>
      </c>
      <c r="H448" s="36">
        <v>2464.8666666666668</v>
      </c>
      <c r="I448" s="36">
        <v>2480.4333333333334</v>
      </c>
      <c r="J448" s="36">
        <v>2502.3666666666668</v>
      </c>
      <c r="K448" s="31">
        <v>2458.5</v>
      </c>
      <c r="L448" s="31">
        <v>2421</v>
      </c>
      <c r="M448" s="31">
        <v>3.95417</v>
      </c>
      <c r="N448" s="1"/>
      <c r="O448" s="1"/>
    </row>
    <row r="449" spans="1:15" ht="12.75" customHeight="1">
      <c r="A449" s="33">
        <v>439</v>
      </c>
      <c r="B449" s="53" t="s">
        <v>880</v>
      </c>
      <c r="C449" s="31">
        <v>192.29</v>
      </c>
      <c r="D449" s="36">
        <v>191.17999999999998</v>
      </c>
      <c r="E449" s="36">
        <v>187.10999999999996</v>
      </c>
      <c r="F449" s="36">
        <v>181.92999999999998</v>
      </c>
      <c r="G449" s="36">
        <v>177.85999999999996</v>
      </c>
      <c r="H449" s="36">
        <v>196.35999999999996</v>
      </c>
      <c r="I449" s="36">
        <v>200.42999999999995</v>
      </c>
      <c r="J449" s="36">
        <v>205.60999999999996</v>
      </c>
      <c r="K449" s="31">
        <v>195.25</v>
      </c>
      <c r="L449" s="31">
        <v>186</v>
      </c>
      <c r="M449" s="31">
        <v>28.935929999999999</v>
      </c>
      <c r="N449" s="1"/>
      <c r="O449" s="1"/>
    </row>
    <row r="450" spans="1:15" ht="12.75" customHeight="1">
      <c r="A450" s="33">
        <v>440</v>
      </c>
      <c r="B450" s="53" t="s">
        <v>881</v>
      </c>
      <c r="C450" s="31">
        <v>456.85</v>
      </c>
      <c r="D450" s="36">
        <v>457.5333333333333</v>
      </c>
      <c r="E450" s="36">
        <v>454.06666666666661</v>
      </c>
      <c r="F450" s="36">
        <v>451.2833333333333</v>
      </c>
      <c r="G450" s="36">
        <v>447.81666666666661</v>
      </c>
      <c r="H450" s="36">
        <v>460.31666666666661</v>
      </c>
      <c r="I450" s="36">
        <v>463.7833333333333</v>
      </c>
      <c r="J450" s="36">
        <v>466.56666666666661</v>
      </c>
      <c r="K450" s="31">
        <v>461</v>
      </c>
      <c r="L450" s="31">
        <v>454.75</v>
      </c>
      <c r="M450" s="31">
        <v>0.89471999999999996</v>
      </c>
      <c r="N450" s="1"/>
      <c r="O450" s="1"/>
    </row>
    <row r="451" spans="1:15" ht="12.75" customHeight="1">
      <c r="A451" s="33">
        <v>441</v>
      </c>
      <c r="B451" s="53" t="s">
        <v>494</v>
      </c>
      <c r="C451" s="31">
        <v>945.8</v>
      </c>
      <c r="D451" s="36">
        <v>946.91666666666663</v>
      </c>
      <c r="E451" s="36">
        <v>938.88333333333321</v>
      </c>
      <c r="F451" s="36">
        <v>931.96666666666658</v>
      </c>
      <c r="G451" s="36">
        <v>923.93333333333317</v>
      </c>
      <c r="H451" s="36">
        <v>953.83333333333326</v>
      </c>
      <c r="I451" s="36">
        <v>961.86666666666679</v>
      </c>
      <c r="J451" s="36">
        <v>968.7833333333333</v>
      </c>
      <c r="K451" s="31">
        <v>954.95</v>
      </c>
      <c r="L451" s="31">
        <v>940</v>
      </c>
      <c r="M451" s="31">
        <v>2.31853</v>
      </c>
      <c r="N451" s="1"/>
      <c r="O451" s="1"/>
    </row>
    <row r="452" spans="1:15" ht="12.75" customHeight="1">
      <c r="A452" s="33">
        <v>442</v>
      </c>
      <c r="B452" s="53" t="s">
        <v>218</v>
      </c>
      <c r="C452" s="31">
        <v>1047.7</v>
      </c>
      <c r="D452" s="36">
        <v>1047.05</v>
      </c>
      <c r="E452" s="36">
        <v>1042.0999999999999</v>
      </c>
      <c r="F452" s="36">
        <v>1036.5</v>
      </c>
      <c r="G452" s="36">
        <v>1031.55</v>
      </c>
      <c r="H452" s="36">
        <v>1052.6499999999999</v>
      </c>
      <c r="I452" s="36">
        <v>1057.6000000000001</v>
      </c>
      <c r="J452" s="36">
        <v>1063.1999999999998</v>
      </c>
      <c r="K452" s="31">
        <v>1052</v>
      </c>
      <c r="L452" s="31">
        <v>1041.45</v>
      </c>
      <c r="M452" s="31">
        <v>4.2591999999999999</v>
      </c>
      <c r="N452" s="1"/>
      <c r="O452" s="1"/>
    </row>
    <row r="453" spans="1:15" ht="12.75" customHeight="1">
      <c r="A453" s="33">
        <v>443</v>
      </c>
      <c r="B453" s="53" t="s">
        <v>219</v>
      </c>
      <c r="C453" s="31">
        <v>1831.35</v>
      </c>
      <c r="D453" s="36">
        <v>1831.45</v>
      </c>
      <c r="E453" s="36">
        <v>1816.5500000000002</v>
      </c>
      <c r="F453" s="36">
        <v>1801.7500000000002</v>
      </c>
      <c r="G453" s="36">
        <v>1786.8500000000004</v>
      </c>
      <c r="H453" s="36">
        <v>1846.25</v>
      </c>
      <c r="I453" s="36">
        <v>1861.15</v>
      </c>
      <c r="J453" s="36">
        <v>1875.9499999999998</v>
      </c>
      <c r="K453" s="31">
        <v>1846.35</v>
      </c>
      <c r="L453" s="31">
        <v>1816.65</v>
      </c>
      <c r="M453" s="31">
        <v>2.87249</v>
      </c>
      <c r="N453" s="1"/>
      <c r="O453" s="1"/>
    </row>
    <row r="454" spans="1:15" ht="12.75" customHeight="1">
      <c r="A454" s="33">
        <v>444</v>
      </c>
      <c r="B454" s="53" t="s">
        <v>224</v>
      </c>
      <c r="C454" s="31">
        <v>4322.5</v>
      </c>
      <c r="D454" s="36">
        <v>4313.2333333333336</v>
      </c>
      <c r="E454" s="36">
        <v>4283.4666666666672</v>
      </c>
      <c r="F454" s="36">
        <v>4244.4333333333334</v>
      </c>
      <c r="G454" s="36">
        <v>4214.666666666667</v>
      </c>
      <c r="H454" s="36">
        <v>4352.2666666666673</v>
      </c>
      <c r="I454" s="36">
        <v>4382.0333333333338</v>
      </c>
      <c r="J454" s="36">
        <v>4421.0666666666675</v>
      </c>
      <c r="K454" s="31">
        <v>4343</v>
      </c>
      <c r="L454" s="31">
        <v>4274.2</v>
      </c>
      <c r="M454" s="31">
        <v>28.10342</v>
      </c>
      <c r="N454" s="1"/>
      <c r="O454" s="1"/>
    </row>
    <row r="455" spans="1:15" ht="12.75" customHeight="1">
      <c r="A455" s="33">
        <v>445</v>
      </c>
      <c r="B455" s="53" t="s">
        <v>220</v>
      </c>
      <c r="C455" s="31">
        <v>1223.5999999999999</v>
      </c>
      <c r="D455" s="36">
        <v>1222.4833333333333</v>
      </c>
      <c r="E455" s="36">
        <v>1209.9666666666667</v>
      </c>
      <c r="F455" s="36">
        <v>1196.3333333333333</v>
      </c>
      <c r="G455" s="36">
        <v>1183.8166666666666</v>
      </c>
      <c r="H455" s="36">
        <v>1236.1166666666668</v>
      </c>
      <c r="I455" s="36">
        <v>1248.6333333333337</v>
      </c>
      <c r="J455" s="36">
        <v>1262.2666666666669</v>
      </c>
      <c r="K455" s="31">
        <v>1235</v>
      </c>
      <c r="L455" s="31">
        <v>1208.8499999999999</v>
      </c>
      <c r="M455" s="31">
        <v>24.980309999999999</v>
      </c>
      <c r="N455" s="1"/>
      <c r="O455" s="1"/>
    </row>
    <row r="456" spans="1:15" ht="12.75" customHeight="1">
      <c r="A456" s="33">
        <v>446</v>
      </c>
      <c r="B456" s="53" t="s">
        <v>292</v>
      </c>
      <c r="C456" s="31">
        <v>6869.7</v>
      </c>
      <c r="D456" s="36">
        <v>6886.1166666666659</v>
      </c>
      <c r="E456" s="36">
        <v>6835.5833333333321</v>
      </c>
      <c r="F456" s="36">
        <v>6801.4666666666662</v>
      </c>
      <c r="G456" s="36">
        <v>6750.9333333333325</v>
      </c>
      <c r="H456" s="36">
        <v>6920.2333333333318</v>
      </c>
      <c r="I456" s="36">
        <v>6970.7666666666664</v>
      </c>
      <c r="J456" s="36">
        <v>7004.8833333333314</v>
      </c>
      <c r="K456" s="31">
        <v>6936.65</v>
      </c>
      <c r="L456" s="31">
        <v>6852</v>
      </c>
      <c r="M456" s="31">
        <v>1.17635</v>
      </c>
      <c r="N456" s="1"/>
      <c r="O456" s="1"/>
    </row>
    <row r="457" spans="1:15" ht="12.75" customHeight="1">
      <c r="A457" s="33">
        <v>447</v>
      </c>
      <c r="B457" s="53" t="s">
        <v>495</v>
      </c>
      <c r="C457" s="31">
        <v>6317.55</v>
      </c>
      <c r="D457" s="36">
        <v>6353.6166666666659</v>
      </c>
      <c r="E457" s="36">
        <v>6263.9333333333316</v>
      </c>
      <c r="F457" s="36">
        <v>6210.3166666666657</v>
      </c>
      <c r="G457" s="36">
        <v>6120.6333333333314</v>
      </c>
      <c r="H457" s="36">
        <v>6407.2333333333318</v>
      </c>
      <c r="I457" s="36">
        <v>6496.9166666666661</v>
      </c>
      <c r="J457" s="36">
        <v>6550.5333333333319</v>
      </c>
      <c r="K457" s="31">
        <v>6443.3</v>
      </c>
      <c r="L457" s="31">
        <v>6300</v>
      </c>
      <c r="M457" s="31">
        <v>0.19522</v>
      </c>
      <c r="N457" s="1"/>
      <c r="O457" s="1"/>
    </row>
    <row r="458" spans="1:15" ht="12.75" customHeight="1">
      <c r="A458" s="33">
        <v>448</v>
      </c>
      <c r="B458" s="53" t="s">
        <v>496</v>
      </c>
      <c r="C458" s="31">
        <v>747.25</v>
      </c>
      <c r="D458" s="36">
        <v>730.88333333333333</v>
      </c>
      <c r="E458" s="36">
        <v>712.36666666666667</v>
      </c>
      <c r="F458" s="36">
        <v>677.48333333333335</v>
      </c>
      <c r="G458" s="36">
        <v>658.9666666666667</v>
      </c>
      <c r="H458" s="36">
        <v>765.76666666666665</v>
      </c>
      <c r="I458" s="36">
        <v>784.2833333333333</v>
      </c>
      <c r="J458" s="36">
        <v>819.16666666666663</v>
      </c>
      <c r="K458" s="31">
        <v>749.4</v>
      </c>
      <c r="L458" s="31">
        <v>696</v>
      </c>
      <c r="M458" s="31">
        <v>55.779359999999997</v>
      </c>
      <c r="N458" s="1"/>
      <c r="O458" s="1"/>
    </row>
    <row r="459" spans="1:15" ht="12.75" customHeight="1">
      <c r="A459" s="33">
        <v>449</v>
      </c>
      <c r="B459" s="53" t="s">
        <v>221</v>
      </c>
      <c r="C459" s="31">
        <v>1090.95</v>
      </c>
      <c r="D459" s="36">
        <v>1069.7666666666667</v>
      </c>
      <c r="E459" s="36">
        <v>1045.5333333333333</v>
      </c>
      <c r="F459" s="36">
        <v>1000.1166666666666</v>
      </c>
      <c r="G459" s="36">
        <v>975.88333333333321</v>
      </c>
      <c r="H459" s="36">
        <v>1115.1833333333334</v>
      </c>
      <c r="I459" s="36">
        <v>1139.4166666666665</v>
      </c>
      <c r="J459" s="36">
        <v>1184.8333333333335</v>
      </c>
      <c r="K459" s="31">
        <v>1094</v>
      </c>
      <c r="L459" s="31">
        <v>1024.3499999999999</v>
      </c>
      <c r="M459" s="31">
        <v>327.66834999999998</v>
      </c>
      <c r="N459" s="1"/>
      <c r="O459" s="1"/>
    </row>
    <row r="460" spans="1:15" ht="12.75" customHeight="1">
      <c r="A460" s="33">
        <v>450</v>
      </c>
      <c r="B460" s="53" t="s">
        <v>222</v>
      </c>
      <c r="C460" s="31">
        <v>423.35</v>
      </c>
      <c r="D460" s="36">
        <v>420.58333333333331</v>
      </c>
      <c r="E460" s="36">
        <v>415.41666666666663</v>
      </c>
      <c r="F460" s="36">
        <v>407.48333333333329</v>
      </c>
      <c r="G460" s="36">
        <v>402.31666666666661</v>
      </c>
      <c r="H460" s="36">
        <v>428.51666666666665</v>
      </c>
      <c r="I460" s="36">
        <v>433.68333333333328</v>
      </c>
      <c r="J460" s="36">
        <v>441.61666666666667</v>
      </c>
      <c r="K460" s="31">
        <v>425.75</v>
      </c>
      <c r="L460" s="31">
        <v>412.65</v>
      </c>
      <c r="M460" s="31">
        <v>124.74704</v>
      </c>
      <c r="N460" s="1"/>
      <c r="O460" s="1"/>
    </row>
    <row r="461" spans="1:15" ht="12.75" customHeight="1">
      <c r="A461" s="33">
        <v>451</v>
      </c>
      <c r="B461" s="53" t="s">
        <v>223</v>
      </c>
      <c r="C461" s="31">
        <v>157.38999999999999</v>
      </c>
      <c r="D461" s="36">
        <v>157.59666666666666</v>
      </c>
      <c r="E461" s="36">
        <v>156.69333333333333</v>
      </c>
      <c r="F461" s="36">
        <v>155.99666666666667</v>
      </c>
      <c r="G461" s="36">
        <v>155.09333333333333</v>
      </c>
      <c r="H461" s="36">
        <v>158.29333333333332</v>
      </c>
      <c r="I461" s="36">
        <v>159.19666666666669</v>
      </c>
      <c r="J461" s="36">
        <v>159.89333333333332</v>
      </c>
      <c r="K461" s="31">
        <v>158.5</v>
      </c>
      <c r="L461" s="31">
        <v>156.9</v>
      </c>
      <c r="M461" s="31">
        <v>451.55876000000001</v>
      </c>
      <c r="N461" s="1"/>
      <c r="O461" s="1"/>
    </row>
    <row r="462" spans="1:15" ht="12.75" customHeight="1">
      <c r="A462" s="33">
        <v>452</v>
      </c>
      <c r="B462" s="53" t="s">
        <v>882</v>
      </c>
      <c r="C462" s="31">
        <v>999.55</v>
      </c>
      <c r="D462" s="36">
        <v>998.51666666666677</v>
      </c>
      <c r="E462" s="36">
        <v>995.03333333333353</v>
      </c>
      <c r="F462" s="36">
        <v>990.51666666666677</v>
      </c>
      <c r="G462" s="36">
        <v>987.03333333333353</v>
      </c>
      <c r="H462" s="36">
        <v>1003.0333333333335</v>
      </c>
      <c r="I462" s="36">
        <v>1006.5166666666669</v>
      </c>
      <c r="J462" s="36">
        <v>1011.0333333333335</v>
      </c>
      <c r="K462" s="31">
        <v>1002</v>
      </c>
      <c r="L462" s="31">
        <v>994</v>
      </c>
      <c r="M462" s="31">
        <v>3.82077</v>
      </c>
      <c r="N462" s="1"/>
      <c r="O462" s="1"/>
    </row>
    <row r="463" spans="1:15" ht="12.75" customHeight="1">
      <c r="A463" s="33">
        <v>453</v>
      </c>
      <c r="B463" s="53" t="s">
        <v>293</v>
      </c>
      <c r="C463" s="31">
        <v>106.07</v>
      </c>
      <c r="D463" s="36">
        <v>105.53666666666668</v>
      </c>
      <c r="E463" s="36">
        <v>101.63333333333335</v>
      </c>
      <c r="F463" s="36">
        <v>97.196666666666673</v>
      </c>
      <c r="G463" s="36">
        <v>93.293333333333351</v>
      </c>
      <c r="H463" s="36">
        <v>109.97333333333336</v>
      </c>
      <c r="I463" s="36">
        <v>113.87666666666669</v>
      </c>
      <c r="J463" s="36">
        <v>118.31333333333336</v>
      </c>
      <c r="K463" s="31">
        <v>109.44</v>
      </c>
      <c r="L463" s="31">
        <v>101.1</v>
      </c>
      <c r="M463" s="31">
        <v>1030.26162</v>
      </c>
      <c r="N463" s="1"/>
      <c r="O463" s="1"/>
    </row>
    <row r="464" spans="1:15" ht="12.75" customHeight="1">
      <c r="A464" s="33">
        <v>454</v>
      </c>
      <c r="B464" s="53" t="s">
        <v>225</v>
      </c>
      <c r="C464" s="31">
        <v>1530</v>
      </c>
      <c r="D464" s="36">
        <v>1527.4833333333336</v>
      </c>
      <c r="E464" s="36">
        <v>1507.4166666666672</v>
      </c>
      <c r="F464" s="36">
        <v>1484.8333333333337</v>
      </c>
      <c r="G464" s="36">
        <v>1464.7666666666673</v>
      </c>
      <c r="H464" s="36">
        <v>1550.0666666666671</v>
      </c>
      <c r="I464" s="36">
        <v>1570.1333333333337</v>
      </c>
      <c r="J464" s="36">
        <v>1592.7166666666669</v>
      </c>
      <c r="K464" s="31">
        <v>1547.55</v>
      </c>
      <c r="L464" s="31">
        <v>1504.9</v>
      </c>
      <c r="M464" s="31">
        <v>32.839120000000001</v>
      </c>
      <c r="N464" s="1"/>
      <c r="O464" s="1"/>
    </row>
    <row r="465" spans="1:15" ht="12.75" customHeight="1">
      <c r="A465" s="33">
        <v>455</v>
      </c>
      <c r="B465" s="53" t="s">
        <v>497</v>
      </c>
      <c r="C465" s="31">
        <v>1294.55</v>
      </c>
      <c r="D465" s="36">
        <v>1299.8500000000001</v>
      </c>
      <c r="E465" s="36">
        <v>1274.7000000000003</v>
      </c>
      <c r="F465" s="36">
        <v>1254.8500000000001</v>
      </c>
      <c r="G465" s="36">
        <v>1229.7000000000003</v>
      </c>
      <c r="H465" s="36">
        <v>1319.7000000000003</v>
      </c>
      <c r="I465" s="36">
        <v>1344.8500000000004</v>
      </c>
      <c r="J465" s="36">
        <v>1364.7000000000003</v>
      </c>
      <c r="K465" s="31">
        <v>1325</v>
      </c>
      <c r="L465" s="31">
        <v>1280</v>
      </c>
      <c r="M465" s="31">
        <v>4.4308399999999999</v>
      </c>
      <c r="N465" s="1"/>
      <c r="O465" s="1"/>
    </row>
    <row r="466" spans="1:15" ht="12.75" customHeight="1">
      <c r="A466" s="33">
        <v>456</v>
      </c>
      <c r="B466" s="53" t="s">
        <v>498</v>
      </c>
      <c r="C466" s="31">
        <v>258.44</v>
      </c>
      <c r="D466" s="36">
        <v>261.10666666666663</v>
      </c>
      <c r="E466" s="36">
        <v>254.26333333333326</v>
      </c>
      <c r="F466" s="36">
        <v>250.08666666666664</v>
      </c>
      <c r="G466" s="36">
        <v>243.24333333333328</v>
      </c>
      <c r="H466" s="36">
        <v>265.28333333333325</v>
      </c>
      <c r="I466" s="36">
        <v>272.12666666666661</v>
      </c>
      <c r="J466" s="36">
        <v>276.30333333333323</v>
      </c>
      <c r="K466" s="31">
        <v>267.95</v>
      </c>
      <c r="L466" s="31">
        <v>256.93</v>
      </c>
      <c r="M466" s="31">
        <v>23.532900000000001</v>
      </c>
      <c r="N466" s="1"/>
      <c r="O466" s="1"/>
    </row>
    <row r="467" spans="1:15" ht="12.75" customHeight="1">
      <c r="A467" s="33">
        <v>457</v>
      </c>
      <c r="B467" s="53" t="s">
        <v>203</v>
      </c>
      <c r="C467" s="31">
        <v>800.85</v>
      </c>
      <c r="D467" s="36">
        <v>795.38333333333321</v>
      </c>
      <c r="E467" s="36">
        <v>780.76666666666642</v>
      </c>
      <c r="F467" s="36">
        <v>760.68333333333317</v>
      </c>
      <c r="G467" s="36">
        <v>746.06666666666638</v>
      </c>
      <c r="H467" s="36">
        <v>815.46666666666647</v>
      </c>
      <c r="I467" s="36">
        <v>830.08333333333326</v>
      </c>
      <c r="J467" s="36">
        <v>850.16666666666652</v>
      </c>
      <c r="K467" s="31">
        <v>810</v>
      </c>
      <c r="L467" s="31">
        <v>775.3</v>
      </c>
      <c r="M467" s="31">
        <v>9.5235699999999994</v>
      </c>
      <c r="N467" s="1"/>
      <c r="O467" s="1"/>
    </row>
    <row r="468" spans="1:15" ht="12.75" customHeight="1">
      <c r="A468" s="33">
        <v>458</v>
      </c>
      <c r="B468" s="53" t="s">
        <v>499</v>
      </c>
      <c r="C468" s="31">
        <v>4942.6000000000004</v>
      </c>
      <c r="D468" s="36">
        <v>4955.55</v>
      </c>
      <c r="E468" s="36">
        <v>4886.1000000000004</v>
      </c>
      <c r="F468" s="36">
        <v>4829.6000000000004</v>
      </c>
      <c r="G468" s="36">
        <v>4760.1500000000005</v>
      </c>
      <c r="H468" s="36">
        <v>5012.05</v>
      </c>
      <c r="I468" s="36">
        <v>5081.4999999999991</v>
      </c>
      <c r="J468" s="36">
        <v>5138</v>
      </c>
      <c r="K468" s="31">
        <v>5025</v>
      </c>
      <c r="L468" s="31">
        <v>4899.05</v>
      </c>
      <c r="M468" s="31">
        <v>0.35600999999999999</v>
      </c>
      <c r="N468" s="1"/>
      <c r="O468" s="1"/>
    </row>
    <row r="469" spans="1:15" ht="12.75" customHeight="1">
      <c r="A469" s="33">
        <v>459</v>
      </c>
      <c r="B469" s="53" t="s">
        <v>500</v>
      </c>
      <c r="C469" s="31">
        <v>4038.3</v>
      </c>
      <c r="D469" s="36">
        <v>4042.6833333333329</v>
      </c>
      <c r="E469" s="36">
        <v>3955.6166666666659</v>
      </c>
      <c r="F469" s="36">
        <v>3872.9333333333329</v>
      </c>
      <c r="G469" s="36">
        <v>3785.8666666666659</v>
      </c>
      <c r="H469" s="36">
        <v>4125.3666666666659</v>
      </c>
      <c r="I469" s="36">
        <v>4212.4333333333325</v>
      </c>
      <c r="J469" s="36">
        <v>4295.1166666666659</v>
      </c>
      <c r="K469" s="31">
        <v>4129.75</v>
      </c>
      <c r="L469" s="31">
        <v>3960</v>
      </c>
      <c r="M469" s="31">
        <v>1.1133299999999999</v>
      </c>
      <c r="N469" s="1"/>
      <c r="O469" s="1"/>
    </row>
    <row r="470" spans="1:15" ht="12.75" customHeight="1">
      <c r="A470" s="33">
        <v>460</v>
      </c>
      <c r="B470" s="53" t="s">
        <v>883</v>
      </c>
      <c r="C470" s="31">
        <v>1592.75</v>
      </c>
      <c r="D470" s="36">
        <v>1605.1000000000001</v>
      </c>
      <c r="E470" s="36">
        <v>1573.4000000000003</v>
      </c>
      <c r="F470" s="36">
        <v>1554.0500000000002</v>
      </c>
      <c r="G470" s="36">
        <v>1522.3500000000004</v>
      </c>
      <c r="H470" s="36">
        <v>1624.4500000000003</v>
      </c>
      <c r="I470" s="36">
        <v>1656.15</v>
      </c>
      <c r="J470" s="36">
        <v>1675.5000000000002</v>
      </c>
      <c r="K470" s="31">
        <v>1636.8</v>
      </c>
      <c r="L470" s="31">
        <v>1585.75</v>
      </c>
      <c r="M470" s="31">
        <v>7.8184399999999998</v>
      </c>
      <c r="N470" s="1"/>
      <c r="O470" s="1"/>
    </row>
    <row r="471" spans="1:15" ht="12.75" customHeight="1">
      <c r="A471" s="33">
        <v>461</v>
      </c>
      <c r="B471" s="53" t="s">
        <v>226</v>
      </c>
      <c r="C471" s="31">
        <v>3405.8</v>
      </c>
      <c r="D471" s="36">
        <v>3414.8833333333337</v>
      </c>
      <c r="E471" s="36">
        <v>3375.3666666666672</v>
      </c>
      <c r="F471" s="36">
        <v>3344.9333333333334</v>
      </c>
      <c r="G471" s="36">
        <v>3305.416666666667</v>
      </c>
      <c r="H471" s="36">
        <v>3445.3166666666675</v>
      </c>
      <c r="I471" s="36">
        <v>3484.8333333333339</v>
      </c>
      <c r="J471" s="36">
        <v>3515.2666666666678</v>
      </c>
      <c r="K471" s="31">
        <v>3454.4</v>
      </c>
      <c r="L471" s="31">
        <v>3384.45</v>
      </c>
      <c r="M471" s="31">
        <v>14.76422</v>
      </c>
      <c r="N471" s="1"/>
      <c r="O471" s="1"/>
    </row>
    <row r="472" spans="1:15" ht="12.75" customHeight="1">
      <c r="A472" s="33">
        <v>462</v>
      </c>
      <c r="B472" s="53" t="s">
        <v>227</v>
      </c>
      <c r="C472" s="31">
        <v>3085.25</v>
      </c>
      <c r="D472" s="36">
        <v>3106.4</v>
      </c>
      <c r="E472" s="36">
        <v>3053.8500000000004</v>
      </c>
      <c r="F472" s="36">
        <v>3022.4500000000003</v>
      </c>
      <c r="G472" s="36">
        <v>2969.9000000000005</v>
      </c>
      <c r="H472" s="36">
        <v>3137.8</v>
      </c>
      <c r="I472" s="36">
        <v>3190.3500000000004</v>
      </c>
      <c r="J472" s="36">
        <v>3221.75</v>
      </c>
      <c r="K472" s="31">
        <v>3158.95</v>
      </c>
      <c r="L472" s="31">
        <v>3075</v>
      </c>
      <c r="M472" s="31">
        <v>5.0707500000000003</v>
      </c>
      <c r="N472" s="1"/>
      <c r="O472" s="1"/>
    </row>
    <row r="473" spans="1:15" ht="12.75" customHeight="1">
      <c r="A473" s="33">
        <v>463</v>
      </c>
      <c r="B473" s="53" t="s">
        <v>294</v>
      </c>
      <c r="C473" s="31">
        <v>1534.95</v>
      </c>
      <c r="D473" s="36">
        <v>1526.8833333333332</v>
      </c>
      <c r="E473" s="36">
        <v>1510.2166666666665</v>
      </c>
      <c r="F473" s="36">
        <v>1485.4833333333333</v>
      </c>
      <c r="G473" s="36">
        <v>1468.8166666666666</v>
      </c>
      <c r="H473" s="36">
        <v>1551.6166666666663</v>
      </c>
      <c r="I473" s="36">
        <v>1568.2833333333333</v>
      </c>
      <c r="J473" s="36">
        <v>1593.0166666666662</v>
      </c>
      <c r="K473" s="31">
        <v>1543.55</v>
      </c>
      <c r="L473" s="31">
        <v>1502.15</v>
      </c>
      <c r="M473" s="31">
        <v>1.59592</v>
      </c>
      <c r="N473" s="1"/>
      <c r="O473" s="1"/>
    </row>
    <row r="474" spans="1:15" ht="12.75" customHeight="1">
      <c r="A474" s="33">
        <v>464</v>
      </c>
      <c r="B474" s="53" t="s">
        <v>228</v>
      </c>
      <c r="C474" s="31">
        <v>5309.95</v>
      </c>
      <c r="D474" s="36">
        <v>5290.4666666666662</v>
      </c>
      <c r="E474" s="36">
        <v>5245.4833333333327</v>
      </c>
      <c r="F474" s="36">
        <v>5181.0166666666664</v>
      </c>
      <c r="G474" s="36">
        <v>5136.0333333333328</v>
      </c>
      <c r="H474" s="36">
        <v>5354.9333333333325</v>
      </c>
      <c r="I474" s="36">
        <v>5399.9166666666661</v>
      </c>
      <c r="J474" s="36">
        <v>5464.3833333333323</v>
      </c>
      <c r="K474" s="31">
        <v>5335.45</v>
      </c>
      <c r="L474" s="31">
        <v>5226</v>
      </c>
      <c r="M474" s="31">
        <v>3.0296400000000001</v>
      </c>
      <c r="N474" s="1"/>
      <c r="O474" s="1"/>
    </row>
    <row r="475" spans="1:15" ht="12.75" customHeight="1">
      <c r="A475" s="33">
        <v>465</v>
      </c>
      <c r="B475" s="53" t="s">
        <v>295</v>
      </c>
      <c r="C475" s="31">
        <v>37.36</v>
      </c>
      <c r="D475" s="36">
        <v>37.646666666666668</v>
      </c>
      <c r="E475" s="36">
        <v>36.81333333333334</v>
      </c>
      <c r="F475" s="36">
        <v>36.266666666666673</v>
      </c>
      <c r="G475" s="36">
        <v>35.433333333333344</v>
      </c>
      <c r="H475" s="36">
        <v>38.193333333333335</v>
      </c>
      <c r="I475" s="36">
        <v>39.026666666666664</v>
      </c>
      <c r="J475" s="36">
        <v>39.573333333333331</v>
      </c>
      <c r="K475" s="31">
        <v>38.479999999999997</v>
      </c>
      <c r="L475" s="31">
        <v>37.1</v>
      </c>
      <c r="M475" s="31">
        <v>138.73757000000001</v>
      </c>
      <c r="N475" s="1"/>
      <c r="O475" s="1"/>
    </row>
    <row r="476" spans="1:15" ht="12.75" customHeight="1">
      <c r="A476" s="33">
        <v>466</v>
      </c>
      <c r="B476" s="53" t="s">
        <v>502</v>
      </c>
      <c r="C476" s="31">
        <v>405.4</v>
      </c>
      <c r="D476" s="36">
        <v>410.01666666666665</v>
      </c>
      <c r="E476" s="36">
        <v>398.13333333333333</v>
      </c>
      <c r="F476" s="36">
        <v>390.86666666666667</v>
      </c>
      <c r="G476" s="36">
        <v>378.98333333333335</v>
      </c>
      <c r="H476" s="36">
        <v>417.2833333333333</v>
      </c>
      <c r="I476" s="36">
        <v>429.16666666666663</v>
      </c>
      <c r="J476" s="36">
        <v>436.43333333333328</v>
      </c>
      <c r="K476" s="31">
        <v>421.9</v>
      </c>
      <c r="L476" s="31">
        <v>402.75</v>
      </c>
      <c r="M476" s="31">
        <v>5.5908300000000004</v>
      </c>
      <c r="N476" s="1"/>
      <c r="O476" s="1"/>
    </row>
    <row r="477" spans="1:15" ht="12.75" customHeight="1">
      <c r="A477" s="33">
        <v>467</v>
      </c>
      <c r="B477" s="31" t="s">
        <v>503</v>
      </c>
      <c r="C477" s="36">
        <v>606.5</v>
      </c>
      <c r="D477" s="36">
        <v>607.4666666666667</v>
      </c>
      <c r="E477" s="36">
        <v>602.93333333333339</v>
      </c>
      <c r="F477" s="36">
        <v>599.36666666666667</v>
      </c>
      <c r="G477" s="36">
        <v>594.83333333333337</v>
      </c>
      <c r="H477" s="36">
        <v>611.03333333333342</v>
      </c>
      <c r="I477" s="36">
        <v>615.56666666666672</v>
      </c>
      <c r="J477" s="31">
        <v>619.13333333333344</v>
      </c>
      <c r="K477" s="31">
        <v>612</v>
      </c>
      <c r="L477" s="31">
        <v>603.9</v>
      </c>
      <c r="M477" s="53">
        <v>1.15204</v>
      </c>
      <c r="N477" s="1"/>
      <c r="O477" s="1"/>
    </row>
    <row r="478" spans="1:15" ht="12.75" customHeight="1">
      <c r="A478" s="33">
        <v>468</v>
      </c>
      <c r="B478" s="31" t="s">
        <v>296</v>
      </c>
      <c r="C478" s="36">
        <v>4030</v>
      </c>
      <c r="D478" s="36">
        <v>4006.0499999999997</v>
      </c>
      <c r="E478" s="36">
        <v>3935.0999999999995</v>
      </c>
      <c r="F478" s="36">
        <v>3840.2</v>
      </c>
      <c r="G478" s="36">
        <v>3769.2499999999995</v>
      </c>
      <c r="H478" s="36">
        <v>4100.9499999999989</v>
      </c>
      <c r="I478" s="36">
        <v>4171.8999999999996</v>
      </c>
      <c r="J478" s="31">
        <v>4266.7999999999993</v>
      </c>
      <c r="K478" s="31">
        <v>4077</v>
      </c>
      <c r="L478" s="31">
        <v>3911.15</v>
      </c>
      <c r="M478" s="53">
        <v>2.1665100000000002</v>
      </c>
      <c r="N478" s="1"/>
      <c r="O478" s="1"/>
    </row>
    <row r="479" spans="1:15" ht="12.75" customHeight="1">
      <c r="A479" s="33">
        <v>469</v>
      </c>
      <c r="B479" s="31" t="s">
        <v>504</v>
      </c>
      <c r="C479" s="31">
        <v>55.65</v>
      </c>
      <c r="D479" s="36">
        <v>55.77</v>
      </c>
      <c r="E479" s="36">
        <v>55.000000000000007</v>
      </c>
      <c r="F479" s="36">
        <v>54.35</v>
      </c>
      <c r="G479" s="36">
        <v>53.580000000000005</v>
      </c>
      <c r="H479" s="36">
        <v>56.420000000000009</v>
      </c>
      <c r="I479" s="36">
        <v>57.190000000000005</v>
      </c>
      <c r="J479" s="36">
        <v>57.840000000000011</v>
      </c>
      <c r="K479" s="31">
        <v>56.54</v>
      </c>
      <c r="L479" s="31">
        <v>55.12</v>
      </c>
      <c r="M479" s="31">
        <v>78.282960000000003</v>
      </c>
      <c r="N479" s="1"/>
      <c r="O479" s="1"/>
    </row>
    <row r="480" spans="1:15" ht="12.75" customHeight="1">
      <c r="A480" s="33">
        <v>470</v>
      </c>
      <c r="B480" s="31" t="s">
        <v>505</v>
      </c>
      <c r="C480" s="36">
        <v>1016.05</v>
      </c>
      <c r="D480" s="36">
        <v>1016.5333333333333</v>
      </c>
      <c r="E480" s="36">
        <v>1000.5166666666667</v>
      </c>
      <c r="F480" s="36">
        <v>984.98333333333335</v>
      </c>
      <c r="G480" s="36">
        <v>968.9666666666667</v>
      </c>
      <c r="H480" s="36">
        <v>1032.0666666666666</v>
      </c>
      <c r="I480" s="36">
        <v>1048.083333333333</v>
      </c>
      <c r="J480" s="31">
        <v>1063.6166666666666</v>
      </c>
      <c r="K480" s="31">
        <v>1032.55</v>
      </c>
      <c r="L480" s="31">
        <v>1001</v>
      </c>
      <c r="M480" s="53">
        <v>3.3866700000000001</v>
      </c>
      <c r="N480" s="1"/>
      <c r="O480" s="1"/>
    </row>
    <row r="481" spans="1:15" ht="12.75" customHeight="1">
      <c r="A481" s="33">
        <v>471</v>
      </c>
      <c r="B481" s="31" t="s">
        <v>232</v>
      </c>
      <c r="C481" s="31">
        <v>529.45000000000005</v>
      </c>
      <c r="D481" s="36">
        <v>529.88333333333333</v>
      </c>
      <c r="E481" s="36">
        <v>524.9666666666667</v>
      </c>
      <c r="F481" s="36">
        <v>520.48333333333335</v>
      </c>
      <c r="G481" s="36">
        <v>515.56666666666672</v>
      </c>
      <c r="H481" s="36">
        <v>534.36666666666667</v>
      </c>
      <c r="I481" s="36">
        <v>539.28333333333342</v>
      </c>
      <c r="J481" s="36">
        <v>543.76666666666665</v>
      </c>
      <c r="K481" s="31">
        <v>534.79999999999995</v>
      </c>
      <c r="L481" s="31">
        <v>525.4</v>
      </c>
      <c r="M481" s="31">
        <v>18.339880000000001</v>
      </c>
      <c r="N481" s="1"/>
      <c r="O481" s="1"/>
    </row>
    <row r="482" spans="1:15" ht="12.75" customHeight="1">
      <c r="A482" s="33">
        <v>472</v>
      </c>
      <c r="B482" s="31" t="s">
        <v>506</v>
      </c>
      <c r="C482" s="36">
        <v>1027.4000000000001</v>
      </c>
      <c r="D482" s="36">
        <v>1020.0499999999998</v>
      </c>
      <c r="E482" s="36">
        <v>1006.2999999999997</v>
      </c>
      <c r="F482" s="36">
        <v>985.19999999999993</v>
      </c>
      <c r="G482" s="36">
        <v>971.44999999999982</v>
      </c>
      <c r="H482" s="36">
        <v>1041.1499999999996</v>
      </c>
      <c r="I482" s="36">
        <v>1054.8999999999999</v>
      </c>
      <c r="J482" s="36">
        <v>1075.9999999999995</v>
      </c>
      <c r="K482" s="31">
        <v>1033.8</v>
      </c>
      <c r="L482" s="31">
        <v>998.95</v>
      </c>
      <c r="M482" s="31">
        <v>3.8085900000000001</v>
      </c>
      <c r="N482" s="1"/>
      <c r="O482" s="1"/>
    </row>
    <row r="483" spans="1:15" ht="12.75" customHeight="1">
      <c r="A483" s="33">
        <v>473</v>
      </c>
      <c r="B483" s="31" t="s">
        <v>836</v>
      </c>
      <c r="C483" s="31">
        <v>43.9</v>
      </c>
      <c r="D483" s="36">
        <v>44.066666666666663</v>
      </c>
      <c r="E483" s="36">
        <v>43.583333333333329</v>
      </c>
      <c r="F483" s="36">
        <v>43.266666666666666</v>
      </c>
      <c r="G483" s="36">
        <v>42.783333333333331</v>
      </c>
      <c r="H483" s="36">
        <v>44.383333333333326</v>
      </c>
      <c r="I483" s="36">
        <v>44.86666666666666</v>
      </c>
      <c r="J483" s="36">
        <v>45.183333333333323</v>
      </c>
      <c r="K483" s="31">
        <v>44.55</v>
      </c>
      <c r="L483" s="31">
        <v>43.75</v>
      </c>
      <c r="M483" s="31">
        <v>195.02576999999999</v>
      </c>
      <c r="N483" s="1"/>
      <c r="O483" s="1"/>
    </row>
    <row r="484" spans="1:15" ht="12.75" customHeight="1">
      <c r="A484" s="33">
        <v>474</v>
      </c>
      <c r="B484" s="31" t="s">
        <v>231</v>
      </c>
      <c r="C484" s="36">
        <v>11441.5</v>
      </c>
      <c r="D484" s="36">
        <v>11403.1</v>
      </c>
      <c r="E484" s="36">
        <v>11329.400000000001</v>
      </c>
      <c r="F484" s="36">
        <v>11217.300000000001</v>
      </c>
      <c r="G484" s="36">
        <v>11143.600000000002</v>
      </c>
      <c r="H484" s="36">
        <v>11515.2</v>
      </c>
      <c r="I484" s="36">
        <v>11588.900000000001</v>
      </c>
      <c r="J484" s="36">
        <v>11701</v>
      </c>
      <c r="K484" s="31">
        <v>11476.8</v>
      </c>
      <c r="L484" s="31">
        <v>11291</v>
      </c>
      <c r="M484" s="31">
        <v>2.5468299999999999</v>
      </c>
      <c r="N484" s="1"/>
      <c r="O484" s="1"/>
    </row>
    <row r="485" spans="1:15" ht="12.75" customHeight="1">
      <c r="A485" s="33">
        <v>475</v>
      </c>
      <c r="B485" s="53" t="s">
        <v>297</v>
      </c>
      <c r="C485" s="31">
        <v>132.03</v>
      </c>
      <c r="D485" s="36">
        <v>132.52333333333331</v>
      </c>
      <c r="E485" s="36">
        <v>131.16666666666663</v>
      </c>
      <c r="F485" s="36">
        <v>130.30333333333331</v>
      </c>
      <c r="G485" s="36">
        <v>128.94666666666663</v>
      </c>
      <c r="H485" s="36">
        <v>133.38666666666663</v>
      </c>
      <c r="I485" s="36">
        <v>134.74333333333331</v>
      </c>
      <c r="J485" s="36">
        <v>135.60666666666663</v>
      </c>
      <c r="K485" s="31">
        <v>133.88</v>
      </c>
      <c r="L485" s="31">
        <v>131.66</v>
      </c>
      <c r="M485" s="31">
        <v>94.28228</v>
      </c>
      <c r="N485" s="1"/>
      <c r="O485" s="1"/>
    </row>
    <row r="486" spans="1:15" ht="12.75" customHeight="1">
      <c r="A486" s="33">
        <v>476</v>
      </c>
      <c r="B486" s="53" t="s">
        <v>230</v>
      </c>
      <c r="C486" s="36">
        <v>2109.25</v>
      </c>
      <c r="D486" s="36">
        <v>2086.4</v>
      </c>
      <c r="E486" s="36">
        <v>2022.8000000000002</v>
      </c>
      <c r="F486" s="36">
        <v>1936.3500000000001</v>
      </c>
      <c r="G486" s="36">
        <v>1872.7500000000002</v>
      </c>
      <c r="H486" s="36">
        <v>2172.8500000000004</v>
      </c>
      <c r="I486" s="36">
        <v>2236.4499999999998</v>
      </c>
      <c r="J486" s="36">
        <v>2322.9</v>
      </c>
      <c r="K486" s="31">
        <v>2150</v>
      </c>
      <c r="L486" s="31">
        <v>1999.95</v>
      </c>
      <c r="M486" s="31">
        <v>4.1956699999999998</v>
      </c>
      <c r="N486" s="1"/>
      <c r="O486" s="1"/>
    </row>
    <row r="487" spans="1:15" ht="12.75" customHeight="1">
      <c r="A487" s="33">
        <v>477</v>
      </c>
      <c r="B487" s="53" t="s">
        <v>890</v>
      </c>
      <c r="C487" s="31">
        <v>1443.8</v>
      </c>
      <c r="D487" s="36">
        <v>1410.55</v>
      </c>
      <c r="E487" s="36">
        <v>1371.1</v>
      </c>
      <c r="F487" s="36">
        <v>1298.3999999999999</v>
      </c>
      <c r="G487" s="36">
        <v>1258.9499999999998</v>
      </c>
      <c r="H487" s="36">
        <v>1483.25</v>
      </c>
      <c r="I487" s="36">
        <v>1522.7000000000003</v>
      </c>
      <c r="J487" s="36">
        <v>1595.4</v>
      </c>
      <c r="K487" s="31">
        <v>1450</v>
      </c>
      <c r="L487" s="31">
        <v>1337.85</v>
      </c>
      <c r="M487" s="31">
        <v>33.671129999999998</v>
      </c>
      <c r="N487" s="1"/>
      <c r="O487" s="1"/>
    </row>
    <row r="488" spans="1:15" ht="12.75" customHeight="1">
      <c r="A488" s="33">
        <v>478</v>
      </c>
      <c r="B488" s="53" t="s">
        <v>837</v>
      </c>
      <c r="C488" s="36">
        <v>363.95</v>
      </c>
      <c r="D488" s="36">
        <v>363.11666666666662</v>
      </c>
      <c r="E488" s="36">
        <v>356.33333333333326</v>
      </c>
      <c r="F488" s="36">
        <v>348.71666666666664</v>
      </c>
      <c r="G488" s="36">
        <v>341.93333333333328</v>
      </c>
      <c r="H488" s="36">
        <v>370.73333333333323</v>
      </c>
      <c r="I488" s="36">
        <v>377.51666666666665</v>
      </c>
      <c r="J488" s="36">
        <v>385.13333333333321</v>
      </c>
      <c r="K488" s="31">
        <v>369.9</v>
      </c>
      <c r="L488" s="31">
        <v>355.5</v>
      </c>
      <c r="M488" s="31">
        <v>4.7369700000000003</v>
      </c>
      <c r="N488" s="1"/>
      <c r="O488" s="1"/>
    </row>
    <row r="489" spans="1:15" ht="12.75" customHeight="1">
      <c r="A489" s="33">
        <v>479</v>
      </c>
      <c r="B489" s="53" t="s">
        <v>507</v>
      </c>
      <c r="C489" s="36">
        <v>460.2</v>
      </c>
      <c r="D489" s="36">
        <v>466.06666666666666</v>
      </c>
      <c r="E489" s="36">
        <v>452.13333333333333</v>
      </c>
      <c r="F489" s="36">
        <v>444.06666666666666</v>
      </c>
      <c r="G489" s="36">
        <v>430.13333333333333</v>
      </c>
      <c r="H489" s="36">
        <v>474.13333333333333</v>
      </c>
      <c r="I489" s="36">
        <v>488.06666666666661</v>
      </c>
      <c r="J489" s="36">
        <v>496.13333333333333</v>
      </c>
      <c r="K489" s="31">
        <v>480</v>
      </c>
      <c r="L489" s="31">
        <v>458</v>
      </c>
      <c r="M489" s="31">
        <v>9.4287200000000002</v>
      </c>
      <c r="N489" s="1"/>
      <c r="O489" s="1"/>
    </row>
    <row r="490" spans="1:15" ht="12.75" customHeight="1">
      <c r="A490" s="33">
        <v>480</v>
      </c>
      <c r="B490" s="53" t="s">
        <v>508</v>
      </c>
      <c r="C490" s="36">
        <v>470.95</v>
      </c>
      <c r="D490" s="36">
        <v>471.55</v>
      </c>
      <c r="E490" s="36">
        <v>468.40000000000003</v>
      </c>
      <c r="F490" s="36">
        <v>465.85</v>
      </c>
      <c r="G490" s="36">
        <v>462.70000000000005</v>
      </c>
      <c r="H490" s="36">
        <v>474.1</v>
      </c>
      <c r="I490" s="36">
        <v>477.25</v>
      </c>
      <c r="J490" s="36">
        <v>479.8</v>
      </c>
      <c r="K490" s="31">
        <v>474.7</v>
      </c>
      <c r="L490" s="31">
        <v>469</v>
      </c>
      <c r="M490" s="31">
        <v>1.4866900000000001</v>
      </c>
      <c r="N490" s="1"/>
      <c r="O490" s="1"/>
    </row>
    <row r="491" spans="1:15" ht="12.75" customHeight="1">
      <c r="A491" s="33">
        <v>481</v>
      </c>
      <c r="B491" s="53" t="s">
        <v>509</v>
      </c>
      <c r="C491" s="36">
        <v>334.25</v>
      </c>
      <c r="D491" s="36">
        <v>331.51666666666665</v>
      </c>
      <c r="E491" s="36">
        <v>318.5333333333333</v>
      </c>
      <c r="F491" s="36">
        <v>302.81666666666666</v>
      </c>
      <c r="G491" s="36">
        <v>289.83333333333331</v>
      </c>
      <c r="H491" s="36">
        <v>347.23333333333329</v>
      </c>
      <c r="I491" s="36">
        <v>360.21666666666664</v>
      </c>
      <c r="J491" s="36">
        <v>375.93333333333328</v>
      </c>
      <c r="K491" s="31">
        <v>344.5</v>
      </c>
      <c r="L491" s="31">
        <v>315.8</v>
      </c>
      <c r="M491" s="31">
        <v>29.49812</v>
      </c>
      <c r="N491" s="1"/>
      <c r="O491" s="1"/>
    </row>
    <row r="492" spans="1:15" ht="12.75" customHeight="1">
      <c r="A492" s="33">
        <v>482</v>
      </c>
      <c r="B492" s="53" t="s">
        <v>510</v>
      </c>
      <c r="C492" s="36">
        <v>554.25</v>
      </c>
      <c r="D492" s="36">
        <v>549.2833333333333</v>
      </c>
      <c r="E492" s="36">
        <v>534.56666666666661</v>
      </c>
      <c r="F492" s="36">
        <v>514.88333333333333</v>
      </c>
      <c r="G492" s="36">
        <v>500.16666666666663</v>
      </c>
      <c r="H492" s="36">
        <v>568.96666666666658</v>
      </c>
      <c r="I492" s="36">
        <v>583.68333333333328</v>
      </c>
      <c r="J492" s="36">
        <v>603.36666666666656</v>
      </c>
      <c r="K492" s="31">
        <v>564</v>
      </c>
      <c r="L492" s="31">
        <v>529.6</v>
      </c>
      <c r="M492" s="31">
        <v>3.1567099999999999</v>
      </c>
      <c r="N492" s="1"/>
      <c r="O492" s="1"/>
    </row>
    <row r="493" spans="1:15" ht="12.75" customHeight="1">
      <c r="A493" s="33">
        <v>483</v>
      </c>
      <c r="B493" s="53" t="s">
        <v>511</v>
      </c>
      <c r="C493" s="36">
        <v>627.54999999999995</v>
      </c>
      <c r="D493" s="36">
        <v>631.6</v>
      </c>
      <c r="E493" s="36">
        <v>620.20000000000005</v>
      </c>
      <c r="F493" s="36">
        <v>612.85</v>
      </c>
      <c r="G493" s="36">
        <v>601.45000000000005</v>
      </c>
      <c r="H493" s="36">
        <v>638.95000000000005</v>
      </c>
      <c r="I493" s="36">
        <v>650.34999999999991</v>
      </c>
      <c r="J493" s="36">
        <v>657.7</v>
      </c>
      <c r="K493" s="31">
        <v>643</v>
      </c>
      <c r="L493" s="31">
        <v>624.25</v>
      </c>
      <c r="M493" s="31">
        <v>1.9398899999999999</v>
      </c>
      <c r="N493" s="1"/>
      <c r="O493" s="1"/>
    </row>
    <row r="494" spans="1:15" ht="12.75" customHeight="1">
      <c r="A494" s="33">
        <v>484</v>
      </c>
      <c r="B494" s="53" t="s">
        <v>298</v>
      </c>
      <c r="C494" s="36">
        <v>1652.1</v>
      </c>
      <c r="D494" s="36">
        <v>1637.3666666666668</v>
      </c>
      <c r="E494" s="36">
        <v>1615.7333333333336</v>
      </c>
      <c r="F494" s="36">
        <v>1579.3666666666668</v>
      </c>
      <c r="G494" s="36">
        <v>1557.7333333333336</v>
      </c>
      <c r="H494" s="36">
        <v>1673.7333333333336</v>
      </c>
      <c r="I494" s="36">
        <v>1695.3666666666668</v>
      </c>
      <c r="J494" s="36">
        <v>1731.7333333333336</v>
      </c>
      <c r="K494" s="31">
        <v>1659</v>
      </c>
      <c r="L494" s="31">
        <v>1601</v>
      </c>
      <c r="M494" s="31">
        <v>25.216370000000001</v>
      </c>
      <c r="N494" s="1"/>
      <c r="O494" s="1"/>
    </row>
    <row r="495" spans="1:15" ht="12.75" customHeight="1">
      <c r="A495" s="33">
        <v>485</v>
      </c>
      <c r="B495" s="53" t="s">
        <v>512</v>
      </c>
      <c r="C495" s="53">
        <v>1069.6500000000001</v>
      </c>
      <c r="D495" s="36">
        <v>1069.95</v>
      </c>
      <c r="E495" s="36">
        <v>1059.9000000000001</v>
      </c>
      <c r="F495" s="36">
        <v>1050.1500000000001</v>
      </c>
      <c r="G495" s="36">
        <v>1040.1000000000001</v>
      </c>
      <c r="H495" s="36">
        <v>1079.7</v>
      </c>
      <c r="I495" s="36">
        <v>1089.7499999999998</v>
      </c>
      <c r="J495" s="36">
        <v>1099.5</v>
      </c>
      <c r="K495" s="31">
        <v>1080</v>
      </c>
      <c r="L495" s="31">
        <v>1060.2</v>
      </c>
      <c r="M495" s="31">
        <v>3.89358</v>
      </c>
      <c r="N495" s="1"/>
      <c r="O495" s="1"/>
    </row>
    <row r="496" spans="1:15" ht="12.75" customHeight="1">
      <c r="A496" s="33">
        <v>486</v>
      </c>
      <c r="B496" s="53" t="s">
        <v>233</v>
      </c>
      <c r="C496" s="53">
        <v>430.9</v>
      </c>
      <c r="D496" s="36">
        <v>429.75</v>
      </c>
      <c r="E496" s="36">
        <v>425.15</v>
      </c>
      <c r="F496" s="36">
        <v>419.4</v>
      </c>
      <c r="G496" s="36">
        <v>414.79999999999995</v>
      </c>
      <c r="H496" s="36">
        <v>435.5</v>
      </c>
      <c r="I496" s="36">
        <v>440.1</v>
      </c>
      <c r="J496" s="36">
        <v>445.85</v>
      </c>
      <c r="K496" s="31">
        <v>434.35</v>
      </c>
      <c r="L496" s="31">
        <v>424</v>
      </c>
      <c r="M496" s="31">
        <v>188.71602999999999</v>
      </c>
      <c r="N496" s="1"/>
      <c r="O496" s="1"/>
    </row>
    <row r="497" spans="1:15" ht="12.75" customHeight="1">
      <c r="A497" s="33">
        <v>487</v>
      </c>
      <c r="B497" s="53" t="s">
        <v>513</v>
      </c>
      <c r="C497" s="53">
        <v>770.1</v>
      </c>
      <c r="D497" s="36">
        <v>777.5333333333333</v>
      </c>
      <c r="E497" s="36">
        <v>758.66666666666663</v>
      </c>
      <c r="F497" s="36">
        <v>747.23333333333335</v>
      </c>
      <c r="G497" s="36">
        <v>728.36666666666667</v>
      </c>
      <c r="H497" s="36">
        <v>788.96666666666658</v>
      </c>
      <c r="I497" s="36">
        <v>807.83333333333337</v>
      </c>
      <c r="J497" s="36">
        <v>819.26666666666654</v>
      </c>
      <c r="K497" s="31">
        <v>796.4</v>
      </c>
      <c r="L497" s="31">
        <v>766.1</v>
      </c>
      <c r="M497" s="31">
        <v>2.4357099999999998</v>
      </c>
      <c r="N497" s="1"/>
      <c r="O497" s="1"/>
    </row>
    <row r="498" spans="1:15" ht="12.75" customHeight="1">
      <c r="A498" s="33">
        <v>488</v>
      </c>
      <c r="B498" s="53" t="s">
        <v>138</v>
      </c>
      <c r="C498" s="53">
        <v>15.18</v>
      </c>
      <c r="D498" s="36">
        <v>15.21</v>
      </c>
      <c r="E498" s="36">
        <v>15.000000000000002</v>
      </c>
      <c r="F498" s="36">
        <v>14.82</v>
      </c>
      <c r="G498" s="36">
        <v>14.610000000000001</v>
      </c>
      <c r="H498" s="36">
        <v>15.390000000000002</v>
      </c>
      <c r="I498" s="36">
        <v>15.600000000000003</v>
      </c>
      <c r="J498" s="36">
        <v>15.780000000000003</v>
      </c>
      <c r="K498" s="31">
        <v>15.42</v>
      </c>
      <c r="L498" s="31">
        <v>15.03</v>
      </c>
      <c r="M498" s="31">
        <v>7023.0828499999998</v>
      </c>
      <c r="N498" s="1"/>
      <c r="O498" s="1"/>
    </row>
    <row r="499" spans="1:15" ht="12.75" customHeight="1">
      <c r="A499" s="33">
        <v>489</v>
      </c>
      <c r="B499" s="53" t="s">
        <v>234</v>
      </c>
      <c r="C499" s="36">
        <v>1461.6</v>
      </c>
      <c r="D499" s="36">
        <v>1469.1833333333334</v>
      </c>
      <c r="E499" s="36">
        <v>1443.4166666666667</v>
      </c>
      <c r="F499" s="36">
        <v>1425.2333333333333</v>
      </c>
      <c r="G499" s="36">
        <v>1399.4666666666667</v>
      </c>
      <c r="H499" s="36">
        <v>1487.3666666666668</v>
      </c>
      <c r="I499" s="36">
        <v>1513.1333333333332</v>
      </c>
      <c r="J499" s="31">
        <v>1531.3166666666668</v>
      </c>
      <c r="K499" s="31">
        <v>1494.95</v>
      </c>
      <c r="L499" s="31">
        <v>1451</v>
      </c>
      <c r="M499" s="53">
        <v>8.1775300000000009</v>
      </c>
      <c r="N499" s="1"/>
      <c r="O499" s="1"/>
    </row>
    <row r="500" spans="1:15" ht="12.75" customHeight="1">
      <c r="A500" s="33">
        <v>490</v>
      </c>
      <c r="B500" s="53" t="s">
        <v>514</v>
      </c>
      <c r="C500" s="36">
        <v>637.65</v>
      </c>
      <c r="D500" s="36">
        <v>644.75</v>
      </c>
      <c r="E500" s="36">
        <v>627.5</v>
      </c>
      <c r="F500" s="36">
        <v>617.35</v>
      </c>
      <c r="G500" s="36">
        <v>600.1</v>
      </c>
      <c r="H500" s="36">
        <v>654.9</v>
      </c>
      <c r="I500" s="36">
        <v>672.15</v>
      </c>
      <c r="J500" s="31">
        <v>682.3</v>
      </c>
      <c r="K500" s="31">
        <v>662</v>
      </c>
      <c r="L500" s="31">
        <v>634.6</v>
      </c>
      <c r="M500" s="53">
        <v>10.222009999999999</v>
      </c>
      <c r="N500" s="1"/>
      <c r="O500" s="1"/>
    </row>
    <row r="501" spans="1:15" ht="12.75" customHeight="1">
      <c r="A501" s="33">
        <v>491</v>
      </c>
      <c r="B501" s="53" t="s">
        <v>838</v>
      </c>
      <c r="C501" s="53">
        <v>179.18</v>
      </c>
      <c r="D501" s="36">
        <v>179.72666666666669</v>
      </c>
      <c r="E501" s="36">
        <v>174.95333333333338</v>
      </c>
      <c r="F501" s="36">
        <v>170.72666666666669</v>
      </c>
      <c r="G501" s="36">
        <v>165.95333333333338</v>
      </c>
      <c r="H501" s="36">
        <v>183.95333333333338</v>
      </c>
      <c r="I501" s="36">
        <v>188.72666666666669</v>
      </c>
      <c r="J501" s="36">
        <v>192.95333333333338</v>
      </c>
      <c r="K501" s="31">
        <v>184.5</v>
      </c>
      <c r="L501" s="31">
        <v>175.5</v>
      </c>
      <c r="M501" s="31">
        <v>82.150360000000006</v>
      </c>
      <c r="N501" s="1"/>
      <c r="O501" s="1"/>
    </row>
    <row r="502" spans="1:15" ht="12.75" customHeight="1">
      <c r="A502" s="33">
        <v>492</v>
      </c>
      <c r="B502" s="53" t="s">
        <v>515</v>
      </c>
      <c r="C502" s="53">
        <v>833</v>
      </c>
      <c r="D502" s="36">
        <v>837.4666666666667</v>
      </c>
      <c r="E502" s="36">
        <v>817.23333333333335</v>
      </c>
      <c r="F502" s="36">
        <v>801.4666666666667</v>
      </c>
      <c r="G502" s="36">
        <v>781.23333333333335</v>
      </c>
      <c r="H502" s="36">
        <v>853.23333333333335</v>
      </c>
      <c r="I502" s="36">
        <v>873.4666666666667</v>
      </c>
      <c r="J502" s="36">
        <v>889.23333333333335</v>
      </c>
      <c r="K502" s="31">
        <v>857.7</v>
      </c>
      <c r="L502" s="31">
        <v>821.7</v>
      </c>
      <c r="M502" s="31">
        <v>1.1324399999999999</v>
      </c>
      <c r="N502" s="1"/>
      <c r="O502" s="1"/>
    </row>
    <row r="503" spans="1:15" ht="12.75" customHeight="1">
      <c r="A503" s="33">
        <v>493</v>
      </c>
      <c r="B503" s="53" t="s">
        <v>299</v>
      </c>
      <c r="C503" s="36">
        <v>2036.95</v>
      </c>
      <c r="D503" s="36">
        <v>2026.9833333333333</v>
      </c>
      <c r="E503" s="36">
        <v>1997.9166666666665</v>
      </c>
      <c r="F503" s="36">
        <v>1958.8833333333332</v>
      </c>
      <c r="G503" s="36">
        <v>1929.8166666666664</v>
      </c>
      <c r="H503" s="36">
        <v>2066.0166666666664</v>
      </c>
      <c r="I503" s="36">
        <v>2095.0833333333339</v>
      </c>
      <c r="J503" s="31">
        <v>2134.1166666666668</v>
      </c>
      <c r="K503" s="31">
        <v>2056.0500000000002</v>
      </c>
      <c r="L503" s="31">
        <v>1987.95</v>
      </c>
      <c r="M503" s="53">
        <v>7.3150300000000001</v>
      </c>
      <c r="N503" s="1"/>
      <c r="O503" s="1"/>
    </row>
    <row r="504" spans="1:15" ht="12.75" customHeight="1">
      <c r="A504" s="33">
        <v>494</v>
      </c>
      <c r="B504" s="53" t="s">
        <v>235</v>
      </c>
      <c r="C504" s="53">
        <v>506.85</v>
      </c>
      <c r="D504" s="36">
        <v>502.55</v>
      </c>
      <c r="E504" s="36">
        <v>497.6</v>
      </c>
      <c r="F504" s="36">
        <v>488.35</v>
      </c>
      <c r="G504" s="36">
        <v>483.40000000000003</v>
      </c>
      <c r="H504" s="36">
        <v>511.8</v>
      </c>
      <c r="I504" s="36">
        <v>516.75</v>
      </c>
      <c r="J504" s="36">
        <v>526</v>
      </c>
      <c r="K504" s="31">
        <v>507.5</v>
      </c>
      <c r="L504" s="31">
        <v>493.3</v>
      </c>
      <c r="M504" s="31">
        <v>109.43944999999999</v>
      </c>
      <c r="N504" s="1"/>
      <c r="O504" s="1"/>
    </row>
    <row r="505" spans="1:15" ht="12.75" customHeight="1">
      <c r="A505" s="33">
        <v>495</v>
      </c>
      <c r="B505" s="199" t="s">
        <v>300</v>
      </c>
      <c r="C505" s="199">
        <v>24.62</v>
      </c>
      <c r="D505" s="200">
        <v>24.606666666666669</v>
      </c>
      <c r="E505" s="200">
        <v>24.433333333333337</v>
      </c>
      <c r="F505" s="200">
        <v>24.24666666666667</v>
      </c>
      <c r="G505" s="200">
        <v>24.073333333333338</v>
      </c>
      <c r="H505" s="200">
        <v>24.793333333333337</v>
      </c>
      <c r="I505" s="200">
        <v>24.966666666666669</v>
      </c>
      <c r="J505" s="200">
        <v>25.153333333333336</v>
      </c>
      <c r="K505" s="201">
        <v>24.78</v>
      </c>
      <c r="L505" s="201">
        <v>24.42</v>
      </c>
      <c r="M505" s="201">
        <v>1067.9194600000001</v>
      </c>
      <c r="N505" s="1"/>
      <c r="O505" s="1"/>
    </row>
    <row r="506" spans="1:15" ht="12.75" customHeight="1">
      <c r="A506" s="33">
        <v>496</v>
      </c>
      <c r="B506" s="275" t="s">
        <v>516</v>
      </c>
      <c r="C506" s="275">
        <v>15303</v>
      </c>
      <c r="D506" s="276">
        <v>15289.733333333332</v>
      </c>
      <c r="E506" s="276">
        <v>15175.316666666664</v>
      </c>
      <c r="F506" s="276">
        <v>15047.633333333331</v>
      </c>
      <c r="G506" s="276">
        <v>14933.216666666664</v>
      </c>
      <c r="H506" s="276">
        <v>15417.416666666664</v>
      </c>
      <c r="I506" s="276">
        <v>15531.833333333332</v>
      </c>
      <c r="J506" s="276">
        <v>15659.516666666665</v>
      </c>
      <c r="K506" s="277">
        <v>15404.15</v>
      </c>
      <c r="L506" s="277">
        <v>15162.05</v>
      </c>
      <c r="M506" s="277">
        <v>3.227E-2</v>
      </c>
      <c r="N506" s="1"/>
      <c r="O506" s="1"/>
    </row>
    <row r="507" spans="1:15" ht="12.75" customHeight="1">
      <c r="A507" s="33">
        <v>497</v>
      </c>
      <c r="B507" s="214" t="s">
        <v>236</v>
      </c>
      <c r="C507" s="214">
        <v>140.01</v>
      </c>
      <c r="D507" s="215">
        <v>139.65333333333334</v>
      </c>
      <c r="E507" s="215">
        <v>136.05666666666667</v>
      </c>
      <c r="F507" s="215">
        <v>132.10333333333332</v>
      </c>
      <c r="G507" s="215">
        <v>128.50666666666666</v>
      </c>
      <c r="H507" s="215">
        <v>143.60666666666668</v>
      </c>
      <c r="I507" s="215">
        <v>147.20333333333332</v>
      </c>
      <c r="J507" s="215">
        <v>151.15666666666669</v>
      </c>
      <c r="K507" s="213">
        <v>143.25</v>
      </c>
      <c r="L507" s="213">
        <v>135.69999999999999</v>
      </c>
      <c r="M507" s="213">
        <v>143.02327</v>
      </c>
      <c r="N507" s="198"/>
      <c r="O507" s="198"/>
    </row>
    <row r="508" spans="1:15" ht="12.75" customHeight="1">
      <c r="A508" s="33">
        <v>498</v>
      </c>
      <c r="B508" s="278" t="s">
        <v>517</v>
      </c>
      <c r="C508" s="278">
        <v>773.6</v>
      </c>
      <c r="D508" s="278">
        <v>768.56666666666661</v>
      </c>
      <c r="E508" s="278">
        <v>759.13333333333321</v>
      </c>
      <c r="F508" s="278">
        <v>744.66666666666663</v>
      </c>
      <c r="G508" s="278">
        <v>735.23333333333323</v>
      </c>
      <c r="H508" s="278">
        <v>783.03333333333319</v>
      </c>
      <c r="I508" s="278">
        <v>792.46666666666658</v>
      </c>
      <c r="J508" s="278">
        <v>806.93333333333317</v>
      </c>
      <c r="K508" s="278">
        <v>778</v>
      </c>
      <c r="L508" s="278">
        <v>754.1</v>
      </c>
      <c r="M508" s="278">
        <v>5.2793900000000002</v>
      </c>
      <c r="N508" s="198"/>
      <c r="O508" s="198"/>
    </row>
    <row r="509" spans="1:15" ht="12.75" customHeight="1">
      <c r="A509" s="274">
        <v>499</v>
      </c>
      <c r="B509" s="280" t="s">
        <v>301</v>
      </c>
      <c r="C509" s="280">
        <v>219.31</v>
      </c>
      <c r="D509" s="280">
        <v>220.07666666666668</v>
      </c>
      <c r="E509" s="280">
        <v>216.18333333333337</v>
      </c>
      <c r="F509" s="280">
        <v>213.05666666666667</v>
      </c>
      <c r="G509" s="280">
        <v>209.16333333333336</v>
      </c>
      <c r="H509" s="280">
        <v>223.20333333333338</v>
      </c>
      <c r="I509" s="280">
        <v>227.09666666666669</v>
      </c>
      <c r="J509" s="280">
        <v>230.22333333333339</v>
      </c>
      <c r="K509" s="280">
        <v>223.97</v>
      </c>
      <c r="L509" s="280">
        <v>216.95</v>
      </c>
      <c r="M509" s="280">
        <v>261.24437</v>
      </c>
      <c r="N509" s="198"/>
      <c r="O509" s="198"/>
    </row>
    <row r="510" spans="1:15" ht="12.75" customHeight="1">
      <c r="A510" s="213">
        <v>500</v>
      </c>
      <c r="B510" s="278" t="s">
        <v>237</v>
      </c>
      <c r="C510" s="278">
        <v>1205.8</v>
      </c>
      <c r="D510" s="278">
        <v>1194.45</v>
      </c>
      <c r="E510" s="278">
        <v>1178.9000000000001</v>
      </c>
      <c r="F510" s="278">
        <v>1152</v>
      </c>
      <c r="G510" s="278">
        <v>1136.45</v>
      </c>
      <c r="H510" s="278">
        <v>1221.3500000000001</v>
      </c>
      <c r="I510" s="278">
        <v>1236.8999999999999</v>
      </c>
      <c r="J510" s="278">
        <v>1263.8000000000002</v>
      </c>
      <c r="K510" s="278">
        <v>1210</v>
      </c>
      <c r="L510" s="278">
        <v>1167.55</v>
      </c>
      <c r="M510" s="278">
        <v>9.8066499999999994</v>
      </c>
      <c r="N510" s="198"/>
      <c r="O510" s="198"/>
    </row>
    <row r="511" spans="1:15" ht="12.75" customHeight="1">
      <c r="A511" s="213">
        <v>501</v>
      </c>
      <c r="B511" s="281" t="s">
        <v>884</v>
      </c>
      <c r="C511" s="281">
        <v>2393.25</v>
      </c>
      <c r="D511" s="281">
        <v>2398.8166666666666</v>
      </c>
      <c r="E511" s="281">
        <v>2368.6333333333332</v>
      </c>
      <c r="F511" s="281">
        <v>2344.0166666666664</v>
      </c>
      <c r="G511" s="281">
        <v>2313.833333333333</v>
      </c>
      <c r="H511" s="281">
        <v>2423.4333333333334</v>
      </c>
      <c r="I511" s="281">
        <v>2453.6166666666668</v>
      </c>
      <c r="J511" s="281">
        <v>2478.2333333333336</v>
      </c>
      <c r="K511" s="281">
        <v>2429</v>
      </c>
      <c r="L511" s="281">
        <v>2374.1999999999998</v>
      </c>
      <c r="M511" s="281">
        <v>0.38679000000000002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  <row r="533" spans="1:15" ht="12.75" customHeight="1">
      <c r="A533" s="64" t="s">
        <v>252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8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4140625" defaultRowHeight="15" customHeight="1"/>
  <cols>
    <col min="1" max="1" width="12.109375" style="83" customWidth="1"/>
    <col min="2" max="2" width="14.33203125" style="32" customWidth="1"/>
    <col min="3" max="3" width="28.33203125" style="31" customWidth="1"/>
    <col min="4" max="4" width="55.6640625" style="31" customWidth="1"/>
    <col min="5" max="5" width="12.44140625" style="31" customWidth="1"/>
    <col min="6" max="6" width="13.109375" style="84" customWidth="1"/>
    <col min="7" max="7" width="9.5546875" style="32" customWidth="1"/>
    <col min="8" max="8" width="10.33203125" style="32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68" t="s">
        <v>306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71"/>
      <c r="B5" s="372"/>
      <c r="C5" s="371"/>
      <c r="D5" s="372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305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519</v>
      </c>
      <c r="B7" s="373" t="s">
        <v>520</v>
      </c>
      <c r="C7" s="373"/>
      <c r="D7" s="7">
        <f>Main!B10</f>
        <v>45499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2.8">
      <c r="A9" s="81" t="s">
        <v>521</v>
      </c>
      <c r="B9" s="82" t="s">
        <v>522</v>
      </c>
      <c r="C9" s="82" t="s">
        <v>523</v>
      </c>
      <c r="D9" s="82" t="s">
        <v>524</v>
      </c>
      <c r="E9" s="82" t="s">
        <v>525</v>
      </c>
      <c r="F9" s="82" t="s">
        <v>526</v>
      </c>
      <c r="G9" s="82" t="s">
        <v>527</v>
      </c>
      <c r="H9" s="82" t="s">
        <v>528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45498</v>
      </c>
      <c r="B10" s="32">
        <v>530713</v>
      </c>
      <c r="C10" s="31" t="s">
        <v>1133</v>
      </c>
      <c r="D10" s="31" t="s">
        <v>1134</v>
      </c>
      <c r="E10" s="31" t="s">
        <v>530</v>
      </c>
      <c r="F10" s="84">
        <v>107499</v>
      </c>
      <c r="G10" s="32">
        <v>22.71</v>
      </c>
      <c r="H10" s="32" t="s">
        <v>325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45498</v>
      </c>
      <c r="B11" s="32">
        <v>530713</v>
      </c>
      <c r="C11" s="31" t="s">
        <v>1133</v>
      </c>
      <c r="D11" s="31" t="s">
        <v>1135</v>
      </c>
      <c r="E11" s="31" t="s">
        <v>529</v>
      </c>
      <c r="F11" s="84">
        <v>107488</v>
      </c>
      <c r="G11" s="32">
        <v>22.71</v>
      </c>
      <c r="H11" s="32" t="s">
        <v>325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45498</v>
      </c>
      <c r="B12" s="32">
        <v>535916</v>
      </c>
      <c r="C12" s="31" t="s">
        <v>1136</v>
      </c>
      <c r="D12" s="31" t="s">
        <v>1137</v>
      </c>
      <c r="E12" s="31" t="s">
        <v>530</v>
      </c>
      <c r="F12" s="84">
        <v>212000</v>
      </c>
      <c r="G12" s="32">
        <v>83.54</v>
      </c>
      <c r="H12" s="32" t="s">
        <v>325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45498</v>
      </c>
      <c r="B13" s="32">
        <v>535916</v>
      </c>
      <c r="C13" s="31" t="s">
        <v>1136</v>
      </c>
      <c r="D13" s="31" t="s">
        <v>1138</v>
      </c>
      <c r="E13" s="31" t="s">
        <v>529</v>
      </c>
      <c r="F13" s="84">
        <v>126000</v>
      </c>
      <c r="G13" s="32">
        <v>83.5</v>
      </c>
      <c r="H13" s="32" t="s">
        <v>325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45498</v>
      </c>
      <c r="B14" s="32">
        <v>513401</v>
      </c>
      <c r="C14" s="31" t="s">
        <v>1139</v>
      </c>
      <c r="D14" s="31" t="s">
        <v>1140</v>
      </c>
      <c r="E14" s="31" t="s">
        <v>530</v>
      </c>
      <c r="F14" s="84">
        <v>54000</v>
      </c>
      <c r="G14" s="32">
        <v>52.5</v>
      </c>
      <c r="H14" s="32" t="s">
        <v>325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45498</v>
      </c>
      <c r="B15" s="32">
        <v>544183</v>
      </c>
      <c r="C15" s="31" t="s">
        <v>1141</v>
      </c>
      <c r="D15" s="31" t="s">
        <v>1142</v>
      </c>
      <c r="E15" s="31" t="s">
        <v>529</v>
      </c>
      <c r="F15" s="84">
        <v>7000</v>
      </c>
      <c r="G15" s="32">
        <v>199.07</v>
      </c>
      <c r="H15" s="32" t="s">
        <v>325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45498</v>
      </c>
      <c r="B16" s="32">
        <v>531216</v>
      </c>
      <c r="C16" s="31" t="s">
        <v>1143</v>
      </c>
      <c r="D16" s="31" t="s">
        <v>1144</v>
      </c>
      <c r="E16" s="31" t="s">
        <v>530</v>
      </c>
      <c r="F16" s="84">
        <v>1873874</v>
      </c>
      <c r="G16" s="32">
        <v>12.39</v>
      </c>
      <c r="H16" s="32" t="s">
        <v>325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45498</v>
      </c>
      <c r="B17" s="32">
        <v>531216</v>
      </c>
      <c r="C17" s="31" t="s">
        <v>1143</v>
      </c>
      <c r="D17" s="31" t="s">
        <v>1144</v>
      </c>
      <c r="E17" s="31" t="s">
        <v>529</v>
      </c>
      <c r="F17" s="84">
        <v>1873874</v>
      </c>
      <c r="G17" s="32">
        <v>12.44</v>
      </c>
      <c r="H17" s="32" t="s">
        <v>325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45498</v>
      </c>
      <c r="B18" s="32">
        <v>543172</v>
      </c>
      <c r="C18" s="31" t="s">
        <v>1063</v>
      </c>
      <c r="D18" s="31" t="s">
        <v>1064</v>
      </c>
      <c r="E18" s="31" t="s">
        <v>530</v>
      </c>
      <c r="F18" s="84">
        <v>8000</v>
      </c>
      <c r="G18" s="32">
        <v>301</v>
      </c>
      <c r="H18" s="32" t="s">
        <v>325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45498</v>
      </c>
      <c r="B19" s="32">
        <v>531035</v>
      </c>
      <c r="C19" s="31" t="s">
        <v>1065</v>
      </c>
      <c r="D19" s="31" t="s">
        <v>1015</v>
      </c>
      <c r="E19" s="31" t="s">
        <v>529</v>
      </c>
      <c r="F19" s="84">
        <v>120000</v>
      </c>
      <c r="G19" s="32">
        <v>799</v>
      </c>
      <c r="H19" s="32" t="s">
        <v>325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45498</v>
      </c>
      <c r="B20" s="32">
        <v>531035</v>
      </c>
      <c r="C20" s="31" t="s">
        <v>1065</v>
      </c>
      <c r="D20" s="31" t="s">
        <v>1145</v>
      </c>
      <c r="E20" s="31" t="s">
        <v>530</v>
      </c>
      <c r="F20" s="84">
        <v>208493</v>
      </c>
      <c r="G20" s="32">
        <v>799.62</v>
      </c>
      <c r="H20" s="32" t="s">
        <v>325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45498</v>
      </c>
      <c r="B21" s="32">
        <v>531035</v>
      </c>
      <c r="C21" s="31" t="s">
        <v>1065</v>
      </c>
      <c r="D21" s="31" t="s">
        <v>1146</v>
      </c>
      <c r="E21" s="31" t="s">
        <v>530</v>
      </c>
      <c r="F21" s="84">
        <v>112290</v>
      </c>
      <c r="G21" s="32">
        <v>799.57</v>
      </c>
      <c r="H21" s="32" t="s">
        <v>325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45498</v>
      </c>
      <c r="B22" s="32">
        <v>526468</v>
      </c>
      <c r="C22" s="31" t="s">
        <v>1147</v>
      </c>
      <c r="D22" s="31" t="s">
        <v>1148</v>
      </c>
      <c r="E22" s="31" t="s">
        <v>529</v>
      </c>
      <c r="F22" s="84">
        <v>35000</v>
      </c>
      <c r="G22" s="32">
        <v>25.02</v>
      </c>
      <c r="H22" s="32" t="s">
        <v>325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45498</v>
      </c>
      <c r="B23" s="32">
        <v>526468</v>
      </c>
      <c r="C23" s="31" t="s">
        <v>1147</v>
      </c>
      <c r="D23" s="31" t="s">
        <v>1149</v>
      </c>
      <c r="E23" s="31" t="s">
        <v>530</v>
      </c>
      <c r="F23" s="84">
        <v>29518</v>
      </c>
      <c r="G23" s="32">
        <v>25</v>
      </c>
      <c r="H23" s="32" t="s">
        <v>325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45498</v>
      </c>
      <c r="B24" s="32">
        <v>543521</v>
      </c>
      <c r="C24" s="31" t="s">
        <v>1150</v>
      </c>
      <c r="D24" s="31" t="s">
        <v>1151</v>
      </c>
      <c r="E24" s="31" t="s">
        <v>530</v>
      </c>
      <c r="F24" s="84">
        <v>160000</v>
      </c>
      <c r="G24" s="32">
        <v>3.8</v>
      </c>
      <c r="H24" s="32" t="s">
        <v>325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45498</v>
      </c>
      <c r="B25" s="32">
        <v>540190</v>
      </c>
      <c r="C25" s="31" t="s">
        <v>994</v>
      </c>
      <c r="D25" s="31" t="s">
        <v>1012</v>
      </c>
      <c r="E25" s="31" t="s">
        <v>529</v>
      </c>
      <c r="F25" s="84">
        <v>4987</v>
      </c>
      <c r="G25" s="32">
        <v>3.57</v>
      </c>
      <c r="H25" s="32" t="s">
        <v>325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45498</v>
      </c>
      <c r="B26" s="32">
        <v>540190</v>
      </c>
      <c r="C26" s="31" t="s">
        <v>994</v>
      </c>
      <c r="D26" s="31" t="s">
        <v>1012</v>
      </c>
      <c r="E26" s="31" t="s">
        <v>530</v>
      </c>
      <c r="F26" s="84">
        <v>804988</v>
      </c>
      <c r="G26" s="32">
        <v>3.58</v>
      </c>
      <c r="H26" s="32" t="s">
        <v>325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45498</v>
      </c>
      <c r="B27" s="32">
        <v>540190</v>
      </c>
      <c r="C27" s="31" t="s">
        <v>994</v>
      </c>
      <c r="D27" s="31" t="s">
        <v>1013</v>
      </c>
      <c r="E27" s="31" t="s">
        <v>530</v>
      </c>
      <c r="F27" s="84">
        <v>1400000</v>
      </c>
      <c r="G27" s="32">
        <v>3.58</v>
      </c>
      <c r="H27" s="32" t="s">
        <v>325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45498</v>
      </c>
      <c r="B28" s="32">
        <v>544199</v>
      </c>
      <c r="C28" s="31" t="s">
        <v>1035</v>
      </c>
      <c r="D28" s="31" t="s">
        <v>1013</v>
      </c>
      <c r="E28" s="31" t="s">
        <v>529</v>
      </c>
      <c r="F28" s="84">
        <v>132800</v>
      </c>
      <c r="G28" s="32">
        <v>252.26</v>
      </c>
      <c r="H28" s="32" t="s">
        <v>325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45498</v>
      </c>
      <c r="B29" s="32">
        <v>544199</v>
      </c>
      <c r="C29" s="31" t="s">
        <v>1035</v>
      </c>
      <c r="D29" s="31" t="s">
        <v>1013</v>
      </c>
      <c r="E29" s="31" t="s">
        <v>530</v>
      </c>
      <c r="F29" s="84">
        <v>12800</v>
      </c>
      <c r="G29" s="32">
        <v>250.7</v>
      </c>
      <c r="H29" s="32" t="s">
        <v>325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45498</v>
      </c>
      <c r="B30" s="32">
        <v>530663</v>
      </c>
      <c r="C30" s="31" t="s">
        <v>1152</v>
      </c>
      <c r="D30" s="31" t="s">
        <v>1153</v>
      </c>
      <c r="E30" s="31" t="s">
        <v>529</v>
      </c>
      <c r="F30" s="84">
        <v>394195</v>
      </c>
      <c r="G30" s="32">
        <v>2.0699999999999998</v>
      </c>
      <c r="H30" s="32" t="s">
        <v>325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45498</v>
      </c>
      <c r="B31" s="32">
        <v>540938</v>
      </c>
      <c r="C31" s="31" t="s">
        <v>1154</v>
      </c>
      <c r="D31" s="31" t="s">
        <v>1155</v>
      </c>
      <c r="E31" s="31" t="s">
        <v>530</v>
      </c>
      <c r="F31" s="84">
        <v>370000</v>
      </c>
      <c r="G31" s="32">
        <v>13.27</v>
      </c>
      <c r="H31" s="32" t="s">
        <v>325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45498</v>
      </c>
      <c r="B32" s="32">
        <v>540938</v>
      </c>
      <c r="C32" s="31" t="s">
        <v>1154</v>
      </c>
      <c r="D32" s="31" t="s">
        <v>1156</v>
      </c>
      <c r="E32" s="31" t="s">
        <v>529</v>
      </c>
      <c r="F32" s="84">
        <v>210000</v>
      </c>
      <c r="G32" s="32">
        <v>13.25</v>
      </c>
      <c r="H32" s="32" t="s">
        <v>325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45498</v>
      </c>
      <c r="B33" s="32">
        <v>530315</v>
      </c>
      <c r="C33" s="31" t="s">
        <v>1157</v>
      </c>
      <c r="D33" s="31" t="s">
        <v>1158</v>
      </c>
      <c r="E33" s="31" t="s">
        <v>529</v>
      </c>
      <c r="F33" s="84">
        <v>56360</v>
      </c>
      <c r="G33" s="32">
        <v>217.53</v>
      </c>
      <c r="H33" s="32" t="s">
        <v>325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45498</v>
      </c>
      <c r="B34" s="32">
        <v>530315</v>
      </c>
      <c r="C34" s="31" t="s">
        <v>1157</v>
      </c>
      <c r="D34" s="31" t="s">
        <v>1158</v>
      </c>
      <c r="E34" s="31" t="s">
        <v>530</v>
      </c>
      <c r="F34" s="84">
        <v>51360</v>
      </c>
      <c r="G34" s="32">
        <v>220.63</v>
      </c>
      <c r="H34" s="32" t="s">
        <v>325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45498</v>
      </c>
      <c r="B35" s="32">
        <v>539449</v>
      </c>
      <c r="C35" s="31" t="s">
        <v>1048</v>
      </c>
      <c r="D35" s="31" t="s">
        <v>1159</v>
      </c>
      <c r="E35" s="31" t="s">
        <v>530</v>
      </c>
      <c r="F35" s="84">
        <v>13600</v>
      </c>
      <c r="G35" s="32">
        <v>38.35</v>
      </c>
      <c r="H35" s="32" t="s">
        <v>325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45498</v>
      </c>
      <c r="B36" s="32">
        <v>539449</v>
      </c>
      <c r="C36" s="31" t="s">
        <v>1048</v>
      </c>
      <c r="D36" s="31" t="s">
        <v>1160</v>
      </c>
      <c r="E36" s="31" t="s">
        <v>529</v>
      </c>
      <c r="F36" s="84">
        <v>100000</v>
      </c>
      <c r="G36" s="32">
        <v>38.700000000000003</v>
      </c>
      <c r="H36" s="32" t="s">
        <v>325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45498</v>
      </c>
      <c r="B37" s="32">
        <v>539449</v>
      </c>
      <c r="C37" s="31" t="s">
        <v>1048</v>
      </c>
      <c r="D37" s="31" t="s">
        <v>1067</v>
      </c>
      <c r="E37" s="31" t="s">
        <v>530</v>
      </c>
      <c r="F37" s="84">
        <v>26323</v>
      </c>
      <c r="G37" s="32">
        <v>38.520000000000003</v>
      </c>
      <c r="H37" s="32" t="s">
        <v>325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45498</v>
      </c>
      <c r="B38" s="32">
        <v>539449</v>
      </c>
      <c r="C38" s="31" t="s">
        <v>1048</v>
      </c>
      <c r="D38" s="31" t="s">
        <v>1161</v>
      </c>
      <c r="E38" s="31" t="s">
        <v>530</v>
      </c>
      <c r="F38" s="84">
        <v>111776</v>
      </c>
      <c r="G38" s="32">
        <v>38.520000000000003</v>
      </c>
      <c r="H38" s="32" t="s">
        <v>325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45498</v>
      </c>
      <c r="B39" s="32">
        <v>539449</v>
      </c>
      <c r="C39" s="31" t="s">
        <v>1048</v>
      </c>
      <c r="D39" s="31" t="s">
        <v>1162</v>
      </c>
      <c r="E39" s="31" t="s">
        <v>529</v>
      </c>
      <c r="F39" s="84">
        <v>18000</v>
      </c>
      <c r="G39" s="32">
        <v>38.49</v>
      </c>
      <c r="H39" s="32" t="s">
        <v>325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45498</v>
      </c>
      <c r="B40" s="32">
        <v>539449</v>
      </c>
      <c r="C40" s="31" t="s">
        <v>1048</v>
      </c>
      <c r="D40" s="31" t="s">
        <v>1163</v>
      </c>
      <c r="E40" s="31" t="s">
        <v>530</v>
      </c>
      <c r="F40" s="84">
        <v>111776</v>
      </c>
      <c r="G40" s="32">
        <v>38.71</v>
      </c>
      <c r="H40" s="32" t="s">
        <v>325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45498</v>
      </c>
      <c r="B41" s="32">
        <v>539449</v>
      </c>
      <c r="C41" s="31" t="s">
        <v>1048</v>
      </c>
      <c r="D41" s="31" t="s">
        <v>1164</v>
      </c>
      <c r="E41" s="31" t="s">
        <v>530</v>
      </c>
      <c r="F41" s="84">
        <v>111776</v>
      </c>
      <c r="G41" s="32">
        <v>38.61</v>
      </c>
      <c r="H41" s="32" t="s">
        <v>325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45498</v>
      </c>
      <c r="B42" s="32">
        <v>539449</v>
      </c>
      <c r="C42" s="31" t="s">
        <v>1048</v>
      </c>
      <c r="D42" s="31" t="s">
        <v>1165</v>
      </c>
      <c r="E42" s="31" t="s">
        <v>530</v>
      </c>
      <c r="F42" s="84">
        <v>156278</v>
      </c>
      <c r="G42" s="32">
        <v>38.5</v>
      </c>
      <c r="H42" s="32" t="s">
        <v>325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45498</v>
      </c>
      <c r="B43" s="32">
        <v>539449</v>
      </c>
      <c r="C43" s="31" t="s">
        <v>1048</v>
      </c>
      <c r="D43" s="31" t="s">
        <v>1166</v>
      </c>
      <c r="E43" s="31" t="s">
        <v>529</v>
      </c>
      <c r="F43" s="84">
        <v>100000</v>
      </c>
      <c r="G43" s="32">
        <v>38.729999999999997</v>
      </c>
      <c r="H43" s="32" t="s">
        <v>325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45498</v>
      </c>
      <c r="B44" s="32">
        <v>539449</v>
      </c>
      <c r="C44" s="31" t="s">
        <v>1048</v>
      </c>
      <c r="D44" s="31" t="s">
        <v>1068</v>
      </c>
      <c r="E44" s="31" t="s">
        <v>529</v>
      </c>
      <c r="F44" s="84">
        <v>45000</v>
      </c>
      <c r="G44" s="32">
        <v>38.72</v>
      </c>
      <c r="H44" s="32" t="s">
        <v>325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45498</v>
      </c>
      <c r="B45" s="32">
        <v>539449</v>
      </c>
      <c r="C45" s="31" t="s">
        <v>1048</v>
      </c>
      <c r="D45" s="31" t="s">
        <v>1167</v>
      </c>
      <c r="E45" s="31" t="s">
        <v>530</v>
      </c>
      <c r="F45" s="84">
        <v>7699</v>
      </c>
      <c r="G45" s="32">
        <v>37.85</v>
      </c>
      <c r="H45" s="32" t="s">
        <v>325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45498</v>
      </c>
      <c r="B46" s="32">
        <v>539449</v>
      </c>
      <c r="C46" s="31" t="s">
        <v>1048</v>
      </c>
      <c r="D46" s="31" t="s">
        <v>1167</v>
      </c>
      <c r="E46" s="31" t="s">
        <v>529</v>
      </c>
      <c r="F46" s="84">
        <v>15000</v>
      </c>
      <c r="G46" s="32">
        <v>38.22</v>
      </c>
      <c r="H46" s="32" t="s">
        <v>325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45498</v>
      </c>
      <c r="B47" s="32">
        <v>539449</v>
      </c>
      <c r="C47" s="31" t="s">
        <v>1048</v>
      </c>
      <c r="D47" s="31" t="s">
        <v>1069</v>
      </c>
      <c r="E47" s="31" t="s">
        <v>530</v>
      </c>
      <c r="F47" s="84">
        <v>222369</v>
      </c>
      <c r="G47" s="32">
        <v>38.58</v>
      </c>
      <c r="H47" s="32" t="s">
        <v>325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45498</v>
      </c>
      <c r="B48" s="32">
        <v>539449</v>
      </c>
      <c r="C48" s="31" t="s">
        <v>1048</v>
      </c>
      <c r="D48" s="31" t="s">
        <v>1168</v>
      </c>
      <c r="E48" s="31" t="s">
        <v>530</v>
      </c>
      <c r="F48" s="84">
        <v>25000</v>
      </c>
      <c r="G48" s="32">
        <v>38.590000000000003</v>
      </c>
      <c r="H48" s="32" t="s">
        <v>325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45498</v>
      </c>
      <c r="B49" s="32">
        <v>539449</v>
      </c>
      <c r="C49" s="31" t="s">
        <v>1048</v>
      </c>
      <c r="D49" s="31" t="s">
        <v>1168</v>
      </c>
      <c r="E49" s="31" t="s">
        <v>529</v>
      </c>
      <c r="F49" s="84">
        <v>25000</v>
      </c>
      <c r="G49" s="32">
        <v>38.700000000000003</v>
      </c>
      <c r="H49" s="32" t="s">
        <v>325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45498</v>
      </c>
      <c r="B50" s="32">
        <v>539449</v>
      </c>
      <c r="C50" s="31" t="s">
        <v>1048</v>
      </c>
      <c r="D50" s="31" t="s">
        <v>1169</v>
      </c>
      <c r="E50" s="31" t="s">
        <v>530</v>
      </c>
      <c r="F50" s="84">
        <v>30200</v>
      </c>
      <c r="G50" s="32">
        <v>38.11</v>
      </c>
      <c r="H50" s="32" t="s">
        <v>325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45498</v>
      </c>
      <c r="B51" s="32">
        <v>539449</v>
      </c>
      <c r="C51" s="31" t="s">
        <v>1048</v>
      </c>
      <c r="D51" s="31" t="s">
        <v>1070</v>
      </c>
      <c r="E51" s="31" t="s">
        <v>529</v>
      </c>
      <c r="F51" s="84">
        <v>759</v>
      </c>
      <c r="G51" s="32">
        <v>36.729999999999997</v>
      </c>
      <c r="H51" s="32" t="s">
        <v>325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45498</v>
      </c>
      <c r="B52" s="32">
        <v>539449</v>
      </c>
      <c r="C52" s="31" t="s">
        <v>1048</v>
      </c>
      <c r="D52" s="31" t="s">
        <v>1070</v>
      </c>
      <c r="E52" s="31" t="s">
        <v>530</v>
      </c>
      <c r="F52" s="84">
        <v>18549</v>
      </c>
      <c r="G52" s="32">
        <v>38.67</v>
      </c>
      <c r="H52" s="32" t="s">
        <v>325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5" customHeight="1">
      <c r="A53" s="83">
        <v>45498</v>
      </c>
      <c r="B53" s="32">
        <v>539449</v>
      </c>
      <c r="C53" s="31" t="s">
        <v>1048</v>
      </c>
      <c r="D53" s="31" t="s">
        <v>1170</v>
      </c>
      <c r="E53" s="31" t="s">
        <v>529</v>
      </c>
      <c r="F53" s="84">
        <v>23000</v>
      </c>
      <c r="G53" s="32">
        <v>38.57</v>
      </c>
      <c r="H53" s="32" t="s">
        <v>325</v>
      </c>
    </row>
    <row r="54" spans="1:28" ht="15" customHeight="1">
      <c r="A54" s="83">
        <v>45498</v>
      </c>
      <c r="B54" s="32">
        <v>539449</v>
      </c>
      <c r="C54" s="31" t="s">
        <v>1048</v>
      </c>
      <c r="D54" s="31" t="s">
        <v>1171</v>
      </c>
      <c r="E54" s="31" t="s">
        <v>529</v>
      </c>
      <c r="F54" s="84">
        <v>22400</v>
      </c>
      <c r="G54" s="32">
        <v>38.71</v>
      </c>
      <c r="H54" s="32" t="s">
        <v>325</v>
      </c>
    </row>
    <row r="55" spans="1:28" ht="15" customHeight="1">
      <c r="A55" s="83">
        <v>45498</v>
      </c>
      <c r="B55" s="32">
        <v>539449</v>
      </c>
      <c r="C55" s="31" t="s">
        <v>1048</v>
      </c>
      <c r="D55" s="31" t="s">
        <v>1071</v>
      </c>
      <c r="E55" s="31" t="s">
        <v>530</v>
      </c>
      <c r="F55" s="84">
        <v>57177</v>
      </c>
      <c r="G55" s="32">
        <v>38.729999999999997</v>
      </c>
      <c r="H55" s="32" t="s">
        <v>325</v>
      </c>
    </row>
    <row r="56" spans="1:28" ht="15" customHeight="1">
      <c r="A56" s="83">
        <v>45498</v>
      </c>
      <c r="B56" s="32">
        <v>539449</v>
      </c>
      <c r="C56" s="31" t="s">
        <v>1048</v>
      </c>
      <c r="D56" s="31" t="s">
        <v>1172</v>
      </c>
      <c r="E56" s="31" t="s">
        <v>529</v>
      </c>
      <c r="F56" s="84">
        <v>20000</v>
      </c>
      <c r="G56" s="32">
        <v>38.700000000000003</v>
      </c>
      <c r="H56" s="32" t="s">
        <v>325</v>
      </c>
    </row>
    <row r="57" spans="1:28" ht="15" customHeight="1">
      <c r="A57" s="83">
        <v>45498</v>
      </c>
      <c r="B57" s="32">
        <v>508918</v>
      </c>
      <c r="C57" s="31" t="s">
        <v>1173</v>
      </c>
      <c r="D57" s="31" t="s">
        <v>1174</v>
      </c>
      <c r="E57" s="31" t="s">
        <v>530</v>
      </c>
      <c r="F57" s="84">
        <v>48890</v>
      </c>
      <c r="G57" s="32">
        <v>24.07</v>
      </c>
      <c r="H57" s="32" t="s">
        <v>325</v>
      </c>
    </row>
    <row r="58" spans="1:28" ht="15" customHeight="1">
      <c r="A58" s="83">
        <v>45498</v>
      </c>
      <c r="B58" s="32">
        <v>543286</v>
      </c>
      <c r="C58" s="31" t="s">
        <v>1072</v>
      </c>
      <c r="D58" s="31" t="s">
        <v>1175</v>
      </c>
      <c r="E58" s="31" t="s">
        <v>530</v>
      </c>
      <c r="F58" s="84">
        <v>30000</v>
      </c>
      <c r="G58" s="32">
        <v>9.43</v>
      </c>
      <c r="H58" s="32" t="s">
        <v>325</v>
      </c>
    </row>
    <row r="59" spans="1:28" ht="15" customHeight="1">
      <c r="A59" s="83">
        <v>45498</v>
      </c>
      <c r="B59" s="32">
        <v>535730</v>
      </c>
      <c r="C59" s="31" t="s">
        <v>1014</v>
      </c>
      <c r="D59" s="31" t="s">
        <v>1176</v>
      </c>
      <c r="E59" s="31" t="s">
        <v>530</v>
      </c>
      <c r="F59" s="84">
        <v>5000000</v>
      </c>
      <c r="G59" s="32">
        <v>1.79</v>
      </c>
      <c r="H59" s="32" t="s">
        <v>325</v>
      </c>
    </row>
    <row r="60" spans="1:28" ht="15" customHeight="1">
      <c r="A60" s="83">
        <v>45498</v>
      </c>
      <c r="B60" s="32">
        <v>535730</v>
      </c>
      <c r="C60" s="31" t="s">
        <v>1014</v>
      </c>
      <c r="D60" s="31" t="s">
        <v>1177</v>
      </c>
      <c r="E60" s="31" t="s">
        <v>530</v>
      </c>
      <c r="F60" s="84">
        <v>26000000</v>
      </c>
      <c r="G60" s="32">
        <v>1.79</v>
      </c>
      <c r="H60" s="32" t="s">
        <v>325</v>
      </c>
    </row>
    <row r="61" spans="1:28" ht="15" customHeight="1">
      <c r="A61" s="83">
        <v>45498</v>
      </c>
      <c r="B61" s="32">
        <v>535730</v>
      </c>
      <c r="C61" s="31" t="s">
        <v>1014</v>
      </c>
      <c r="D61" s="31" t="s">
        <v>1051</v>
      </c>
      <c r="E61" s="31" t="s">
        <v>530</v>
      </c>
      <c r="F61" s="84">
        <v>10146677</v>
      </c>
      <c r="G61" s="32">
        <v>1.79</v>
      </c>
      <c r="H61" s="32" t="s">
        <v>325</v>
      </c>
    </row>
    <row r="62" spans="1:28" ht="15" customHeight="1">
      <c r="A62" s="83">
        <v>45498</v>
      </c>
      <c r="B62" s="32">
        <v>535730</v>
      </c>
      <c r="C62" s="31" t="s">
        <v>1014</v>
      </c>
      <c r="D62" s="31" t="s">
        <v>1178</v>
      </c>
      <c r="E62" s="31" t="s">
        <v>530</v>
      </c>
      <c r="F62" s="84">
        <v>2658500</v>
      </c>
      <c r="G62" s="32">
        <v>1.79</v>
      </c>
      <c r="H62" s="32" t="s">
        <v>325</v>
      </c>
    </row>
    <row r="63" spans="1:28" ht="15" customHeight="1">
      <c r="A63" s="83">
        <v>45498</v>
      </c>
      <c r="B63" s="32">
        <v>535730</v>
      </c>
      <c r="C63" s="31" t="s">
        <v>1014</v>
      </c>
      <c r="D63" s="31" t="s">
        <v>1051</v>
      </c>
      <c r="E63" s="31" t="s">
        <v>529</v>
      </c>
      <c r="F63" s="84">
        <v>10146677</v>
      </c>
      <c r="G63" s="32">
        <v>1.78</v>
      </c>
      <c r="H63" s="32" t="s">
        <v>325</v>
      </c>
    </row>
    <row r="64" spans="1:28" ht="15" customHeight="1">
      <c r="A64" s="83">
        <v>45498</v>
      </c>
      <c r="B64" s="32">
        <v>535730</v>
      </c>
      <c r="C64" s="31" t="s">
        <v>1014</v>
      </c>
      <c r="D64" s="31" t="s">
        <v>1178</v>
      </c>
      <c r="E64" s="31" t="s">
        <v>529</v>
      </c>
      <c r="F64" s="84">
        <v>2658500</v>
      </c>
      <c r="G64" s="32">
        <v>1.79</v>
      </c>
      <c r="H64" s="32" t="s">
        <v>325</v>
      </c>
    </row>
    <row r="65" spans="1:8" ht="15" customHeight="1">
      <c r="A65" s="83">
        <v>45498</v>
      </c>
      <c r="B65" s="32">
        <v>531692</v>
      </c>
      <c r="C65" s="31" t="s">
        <v>1179</v>
      </c>
      <c r="D65" s="31" t="s">
        <v>1070</v>
      </c>
      <c r="E65" s="31" t="s">
        <v>529</v>
      </c>
      <c r="F65" s="84">
        <v>70000</v>
      </c>
      <c r="G65" s="32">
        <v>4.32</v>
      </c>
      <c r="H65" s="32" t="s">
        <v>325</v>
      </c>
    </row>
    <row r="66" spans="1:8" ht="15" customHeight="1">
      <c r="A66" s="83">
        <v>45498</v>
      </c>
      <c r="B66" s="32">
        <v>531692</v>
      </c>
      <c r="C66" s="31" t="s">
        <v>1179</v>
      </c>
      <c r="D66" s="31" t="s">
        <v>1180</v>
      </c>
      <c r="E66" s="31" t="s">
        <v>530</v>
      </c>
      <c r="F66" s="84">
        <v>53212</v>
      </c>
      <c r="G66" s="32">
        <v>4.43</v>
      </c>
      <c r="H66" s="32" t="s">
        <v>325</v>
      </c>
    </row>
    <row r="67" spans="1:8" ht="15" customHeight="1">
      <c r="A67" s="83">
        <v>45498</v>
      </c>
      <c r="B67" s="32">
        <v>540360</v>
      </c>
      <c r="C67" s="31" t="s">
        <v>1181</v>
      </c>
      <c r="D67" s="31" t="s">
        <v>1182</v>
      </c>
      <c r="E67" s="31" t="s">
        <v>530</v>
      </c>
      <c r="F67" s="84">
        <v>1326680</v>
      </c>
      <c r="G67" s="32">
        <v>3.23</v>
      </c>
      <c r="H67" s="32" t="s">
        <v>325</v>
      </c>
    </row>
    <row r="68" spans="1:8" ht="15" customHeight="1">
      <c r="A68" s="83">
        <v>45498</v>
      </c>
      <c r="B68" s="32">
        <v>540360</v>
      </c>
      <c r="C68" s="31" t="s">
        <v>1181</v>
      </c>
      <c r="D68" s="31" t="s">
        <v>1114</v>
      </c>
      <c r="E68" s="31" t="s">
        <v>530</v>
      </c>
      <c r="F68" s="84">
        <v>1417381</v>
      </c>
      <c r="G68" s="32">
        <v>3.41</v>
      </c>
      <c r="H68" s="32" t="s">
        <v>325</v>
      </c>
    </row>
    <row r="69" spans="1:8" ht="15" customHeight="1">
      <c r="A69" s="83">
        <v>45498</v>
      </c>
      <c r="B69" s="32">
        <v>540360</v>
      </c>
      <c r="C69" s="31" t="s">
        <v>1181</v>
      </c>
      <c r="D69" s="31" t="s">
        <v>1114</v>
      </c>
      <c r="E69" s="31" t="s">
        <v>529</v>
      </c>
      <c r="F69" s="84">
        <v>1341575</v>
      </c>
      <c r="G69" s="32">
        <v>3.25</v>
      </c>
      <c r="H69" s="32" t="s">
        <v>325</v>
      </c>
    </row>
    <row r="70" spans="1:8" ht="15" customHeight="1">
      <c r="A70" s="83">
        <v>45498</v>
      </c>
      <c r="B70" s="32">
        <v>531832</v>
      </c>
      <c r="C70" s="31" t="s">
        <v>1183</v>
      </c>
      <c r="D70" s="31" t="s">
        <v>1184</v>
      </c>
      <c r="E70" s="31" t="s">
        <v>529</v>
      </c>
      <c r="F70" s="84">
        <v>69719</v>
      </c>
      <c r="G70" s="32">
        <v>19.579999999999998</v>
      </c>
      <c r="H70" s="32" t="s">
        <v>325</v>
      </c>
    </row>
    <row r="71" spans="1:8" ht="15" customHeight="1">
      <c r="A71" s="83">
        <v>45498</v>
      </c>
      <c r="B71" s="32">
        <v>531832</v>
      </c>
      <c r="C71" s="31" t="s">
        <v>1183</v>
      </c>
      <c r="D71" s="31" t="s">
        <v>1185</v>
      </c>
      <c r="E71" s="31" t="s">
        <v>530</v>
      </c>
      <c r="F71" s="84">
        <v>139630</v>
      </c>
      <c r="G71" s="32">
        <v>19.579999999999998</v>
      </c>
      <c r="H71" s="32" t="s">
        <v>325</v>
      </c>
    </row>
    <row r="72" spans="1:8" ht="15" customHeight="1">
      <c r="A72" s="83">
        <v>45498</v>
      </c>
      <c r="B72" s="32">
        <v>532911</v>
      </c>
      <c r="C72" s="31" t="s">
        <v>1186</v>
      </c>
      <c r="D72" s="31" t="s">
        <v>1187</v>
      </c>
      <c r="E72" s="31" t="s">
        <v>529</v>
      </c>
      <c r="F72" s="84">
        <v>75000</v>
      </c>
      <c r="G72" s="32">
        <v>11.36</v>
      </c>
      <c r="H72" s="32" t="s">
        <v>325</v>
      </c>
    </row>
    <row r="73" spans="1:8" ht="15" customHeight="1">
      <c r="A73" s="83">
        <v>45498</v>
      </c>
      <c r="B73" s="32">
        <v>511557</v>
      </c>
      <c r="C73" s="31" t="s">
        <v>1073</v>
      </c>
      <c r="D73" s="31" t="s">
        <v>1188</v>
      </c>
      <c r="E73" s="31" t="s">
        <v>530</v>
      </c>
      <c r="F73" s="84">
        <v>1091614</v>
      </c>
      <c r="G73" s="32">
        <v>1.06</v>
      </c>
      <c r="H73" s="32" t="s">
        <v>325</v>
      </c>
    </row>
    <row r="74" spans="1:8" ht="15" customHeight="1">
      <c r="A74" s="83">
        <v>45498</v>
      </c>
      <c r="B74" s="32">
        <v>511557</v>
      </c>
      <c r="C74" s="31" t="s">
        <v>1073</v>
      </c>
      <c r="D74" s="31" t="s">
        <v>1188</v>
      </c>
      <c r="E74" s="31" t="s">
        <v>530</v>
      </c>
      <c r="F74" s="84">
        <v>1110971</v>
      </c>
      <c r="G74" s="32">
        <v>1.06</v>
      </c>
      <c r="H74" s="32" t="s">
        <v>325</v>
      </c>
    </row>
    <row r="75" spans="1:8" ht="15" customHeight="1">
      <c r="A75" s="83">
        <v>45498</v>
      </c>
      <c r="B75" s="32">
        <v>511557</v>
      </c>
      <c r="C75" s="31" t="s">
        <v>1073</v>
      </c>
      <c r="D75" s="31" t="s">
        <v>1189</v>
      </c>
      <c r="E75" s="31" t="s">
        <v>529</v>
      </c>
      <c r="F75" s="84">
        <v>1500000</v>
      </c>
      <c r="G75" s="32">
        <v>1.0900000000000001</v>
      </c>
      <c r="H75" s="32" t="s">
        <v>325</v>
      </c>
    </row>
    <row r="76" spans="1:8" ht="15" customHeight="1">
      <c r="A76" s="83">
        <v>45498</v>
      </c>
      <c r="B76" s="32">
        <v>511557</v>
      </c>
      <c r="C76" s="31" t="s">
        <v>1073</v>
      </c>
      <c r="D76" s="31" t="s">
        <v>1190</v>
      </c>
      <c r="E76" s="31" t="s">
        <v>529</v>
      </c>
      <c r="F76" s="84">
        <v>1178573</v>
      </c>
      <c r="G76" s="32">
        <v>1.06</v>
      </c>
      <c r="H76" s="32" t="s">
        <v>325</v>
      </c>
    </row>
    <row r="77" spans="1:8" ht="15" customHeight="1">
      <c r="A77" s="83">
        <v>45498</v>
      </c>
      <c r="B77" s="32">
        <v>541601</v>
      </c>
      <c r="C77" s="31" t="s">
        <v>1074</v>
      </c>
      <c r="D77" s="31" t="s">
        <v>1191</v>
      </c>
      <c r="E77" s="31" t="s">
        <v>529</v>
      </c>
      <c r="F77" s="84">
        <v>2913317</v>
      </c>
      <c r="G77" s="32">
        <v>4.12</v>
      </c>
      <c r="H77" s="32" t="s">
        <v>325</v>
      </c>
    </row>
    <row r="78" spans="1:8" ht="15" customHeight="1">
      <c r="A78" s="83">
        <v>45498</v>
      </c>
      <c r="B78" s="32">
        <v>541601</v>
      </c>
      <c r="C78" s="31" t="s">
        <v>1074</v>
      </c>
      <c r="D78" s="31" t="s">
        <v>1191</v>
      </c>
      <c r="E78" s="31" t="s">
        <v>530</v>
      </c>
      <c r="F78" s="84">
        <v>8314256</v>
      </c>
      <c r="G78" s="32">
        <v>4.04</v>
      </c>
      <c r="H78" s="32" t="s">
        <v>325</v>
      </c>
    </row>
    <row r="79" spans="1:8" ht="15" customHeight="1">
      <c r="A79" s="83">
        <v>45498</v>
      </c>
      <c r="B79" s="32">
        <v>540065</v>
      </c>
      <c r="C79" s="31" t="s">
        <v>204</v>
      </c>
      <c r="D79" s="31" t="s">
        <v>1192</v>
      </c>
      <c r="E79" s="31" t="s">
        <v>529</v>
      </c>
      <c r="F79" s="84">
        <v>12505200</v>
      </c>
      <c r="G79" s="32">
        <v>228</v>
      </c>
      <c r="H79" s="32" t="s">
        <v>325</v>
      </c>
    </row>
    <row r="80" spans="1:8" ht="15" customHeight="1">
      <c r="A80" s="83">
        <v>45498</v>
      </c>
      <c r="B80" s="32">
        <v>540065</v>
      </c>
      <c r="C80" s="31" t="s">
        <v>204</v>
      </c>
      <c r="D80" s="31" t="s">
        <v>1193</v>
      </c>
      <c r="E80" s="31" t="s">
        <v>529</v>
      </c>
      <c r="F80" s="84">
        <v>7093854</v>
      </c>
      <c r="G80" s="32">
        <v>228</v>
      </c>
      <c r="H80" s="32" t="s">
        <v>325</v>
      </c>
    </row>
    <row r="81" spans="1:8" ht="15" customHeight="1">
      <c r="A81" s="83">
        <v>45498</v>
      </c>
      <c r="B81" s="32">
        <v>540065</v>
      </c>
      <c r="C81" s="31" t="s">
        <v>204</v>
      </c>
      <c r="D81" s="31" t="s">
        <v>1194</v>
      </c>
      <c r="E81" s="31" t="s">
        <v>530</v>
      </c>
      <c r="F81" s="84">
        <v>47840700</v>
      </c>
      <c r="G81" s="32">
        <v>228.08</v>
      </c>
      <c r="H81" s="32" t="s">
        <v>325</v>
      </c>
    </row>
    <row r="82" spans="1:8" ht="15" customHeight="1">
      <c r="A82" s="83">
        <v>45498</v>
      </c>
      <c r="B82" s="32">
        <v>533285</v>
      </c>
      <c r="C82" s="31" t="s">
        <v>1075</v>
      </c>
      <c r="D82" s="31" t="s">
        <v>1076</v>
      </c>
      <c r="E82" s="31" t="s">
        <v>530</v>
      </c>
      <c r="F82" s="84">
        <v>547587</v>
      </c>
      <c r="G82" s="32">
        <v>175</v>
      </c>
      <c r="H82" s="32" t="s">
        <v>325</v>
      </c>
    </row>
    <row r="83" spans="1:8" ht="15" customHeight="1">
      <c r="A83" s="83">
        <v>45498</v>
      </c>
      <c r="B83" s="32">
        <v>543171</v>
      </c>
      <c r="C83" s="31" t="s">
        <v>1195</v>
      </c>
      <c r="D83" s="31" t="s">
        <v>1196</v>
      </c>
      <c r="E83" s="31" t="s">
        <v>529</v>
      </c>
      <c r="F83" s="84">
        <v>900000</v>
      </c>
      <c r="G83" s="32">
        <v>4.8600000000000003</v>
      </c>
      <c r="H83" s="32" t="s">
        <v>325</v>
      </c>
    </row>
    <row r="84" spans="1:8" ht="15" customHeight="1">
      <c r="A84" s="83">
        <v>45498</v>
      </c>
      <c r="B84" s="32">
        <v>531893</v>
      </c>
      <c r="C84" s="31" t="s">
        <v>1050</v>
      </c>
      <c r="D84" s="31" t="s">
        <v>1051</v>
      </c>
      <c r="E84" s="31" t="s">
        <v>530</v>
      </c>
      <c r="F84" s="84">
        <v>3615406</v>
      </c>
      <c r="G84" s="32">
        <v>0.6</v>
      </c>
      <c r="H84" s="32" t="s">
        <v>325</v>
      </c>
    </row>
    <row r="85" spans="1:8" ht="15" customHeight="1">
      <c r="A85" s="83">
        <v>45498</v>
      </c>
      <c r="B85" s="32">
        <v>531893</v>
      </c>
      <c r="C85" s="31" t="s">
        <v>1050</v>
      </c>
      <c r="D85" s="31" t="s">
        <v>1051</v>
      </c>
      <c r="E85" s="31" t="s">
        <v>529</v>
      </c>
      <c r="F85" s="84">
        <v>273190</v>
      </c>
      <c r="G85" s="32">
        <v>0.6</v>
      </c>
      <c r="H85" s="32" t="s">
        <v>325</v>
      </c>
    </row>
    <row r="86" spans="1:8" ht="15" customHeight="1">
      <c r="A86" s="83">
        <v>45498</v>
      </c>
      <c r="B86" s="32">
        <v>539921</v>
      </c>
      <c r="C86" s="31" t="s">
        <v>1197</v>
      </c>
      <c r="D86" s="31" t="s">
        <v>1198</v>
      </c>
      <c r="E86" s="31" t="s">
        <v>530</v>
      </c>
      <c r="F86" s="84">
        <v>1225000</v>
      </c>
      <c r="G86" s="32">
        <v>94.7</v>
      </c>
      <c r="H86" s="32" t="s">
        <v>325</v>
      </c>
    </row>
    <row r="87" spans="1:8" ht="15" customHeight="1">
      <c r="A87" s="83">
        <v>45498</v>
      </c>
      <c r="B87" s="32">
        <v>539921</v>
      </c>
      <c r="C87" s="31" t="s">
        <v>1197</v>
      </c>
      <c r="D87" s="31" t="s">
        <v>1199</v>
      </c>
      <c r="E87" s="31" t="s">
        <v>529</v>
      </c>
      <c r="F87" s="84">
        <v>1225000</v>
      </c>
      <c r="G87" s="32">
        <v>94.7</v>
      </c>
      <c r="H87" s="32" t="s">
        <v>325</v>
      </c>
    </row>
    <row r="88" spans="1:8" ht="15" customHeight="1">
      <c r="A88" s="83">
        <v>45498</v>
      </c>
      <c r="B88" s="32">
        <v>531240</v>
      </c>
      <c r="C88" s="31" t="s">
        <v>1200</v>
      </c>
      <c r="D88" s="31" t="s">
        <v>1201</v>
      </c>
      <c r="E88" s="31" t="s">
        <v>529</v>
      </c>
      <c r="F88" s="84">
        <v>30992</v>
      </c>
      <c r="G88" s="32">
        <v>10.210000000000001</v>
      </c>
      <c r="H88" s="32" t="s">
        <v>325</v>
      </c>
    </row>
    <row r="89" spans="1:8" ht="15" customHeight="1">
      <c r="A89" s="83">
        <v>45498</v>
      </c>
      <c r="B89" s="32">
        <v>531240</v>
      </c>
      <c r="C89" s="31" t="s">
        <v>1200</v>
      </c>
      <c r="D89" s="31" t="s">
        <v>1202</v>
      </c>
      <c r="E89" s="31" t="s">
        <v>530</v>
      </c>
      <c r="F89" s="84">
        <v>29701</v>
      </c>
      <c r="G89" s="32">
        <v>10.210000000000001</v>
      </c>
      <c r="H89" s="32" t="s">
        <v>325</v>
      </c>
    </row>
    <row r="90" spans="1:8" ht="15" customHeight="1">
      <c r="A90" s="83">
        <v>45498</v>
      </c>
      <c r="B90" s="32">
        <v>543970</v>
      </c>
      <c r="C90" s="31" t="s">
        <v>1203</v>
      </c>
      <c r="D90" s="31" t="s">
        <v>1204</v>
      </c>
      <c r="E90" s="31" t="s">
        <v>530</v>
      </c>
      <c r="F90" s="84">
        <v>12000</v>
      </c>
      <c r="G90" s="32">
        <v>61.17</v>
      </c>
      <c r="H90" s="32" t="s">
        <v>325</v>
      </c>
    </row>
    <row r="91" spans="1:8" ht="15" customHeight="1">
      <c r="A91" s="83">
        <v>45498</v>
      </c>
      <c r="B91" s="32">
        <v>539217</v>
      </c>
      <c r="C91" s="31" t="s">
        <v>1036</v>
      </c>
      <c r="D91" s="31" t="s">
        <v>1205</v>
      </c>
      <c r="E91" s="31" t="s">
        <v>530</v>
      </c>
      <c r="F91" s="84">
        <v>13043314</v>
      </c>
      <c r="G91" s="32">
        <v>2.48</v>
      </c>
      <c r="H91" s="32" t="s">
        <v>325</v>
      </c>
    </row>
    <row r="92" spans="1:8" ht="15" customHeight="1">
      <c r="A92" s="83">
        <v>45498</v>
      </c>
      <c r="B92" s="32">
        <v>539217</v>
      </c>
      <c r="C92" s="31" t="s">
        <v>1036</v>
      </c>
      <c r="D92" s="31" t="s">
        <v>1052</v>
      </c>
      <c r="E92" s="31" t="s">
        <v>529</v>
      </c>
      <c r="F92" s="84">
        <v>37156</v>
      </c>
      <c r="G92" s="32">
        <v>2.42</v>
      </c>
      <c r="H92" s="32" t="s">
        <v>325</v>
      </c>
    </row>
    <row r="93" spans="1:8" ht="15" customHeight="1">
      <c r="A93" s="83">
        <v>45498</v>
      </c>
      <c r="B93" s="32">
        <v>539217</v>
      </c>
      <c r="C93" s="31" t="s">
        <v>1036</v>
      </c>
      <c r="D93" s="31" t="s">
        <v>1052</v>
      </c>
      <c r="E93" s="31" t="s">
        <v>530</v>
      </c>
      <c r="F93" s="84">
        <v>5500000</v>
      </c>
      <c r="G93" s="32">
        <v>2.4900000000000002</v>
      </c>
      <c r="H93" s="32" t="s">
        <v>325</v>
      </c>
    </row>
    <row r="94" spans="1:8" ht="15" customHeight="1">
      <c r="A94" s="83">
        <v>45498</v>
      </c>
      <c r="B94" s="32">
        <v>539217</v>
      </c>
      <c r="C94" s="31" t="s">
        <v>1036</v>
      </c>
      <c r="D94" s="31" t="s">
        <v>1077</v>
      </c>
      <c r="E94" s="31" t="s">
        <v>530</v>
      </c>
      <c r="F94" s="84">
        <v>4690848</v>
      </c>
      <c r="G94" s="32">
        <v>2.4900000000000002</v>
      </c>
      <c r="H94" s="32" t="s">
        <v>325</v>
      </c>
    </row>
    <row r="95" spans="1:8" ht="15" customHeight="1">
      <c r="A95" s="83">
        <v>45498</v>
      </c>
      <c r="B95" s="32">
        <v>539217</v>
      </c>
      <c r="C95" s="31" t="s">
        <v>1036</v>
      </c>
      <c r="D95" s="31" t="s">
        <v>1206</v>
      </c>
      <c r="E95" s="31" t="s">
        <v>530</v>
      </c>
      <c r="F95" s="84">
        <v>10692892</v>
      </c>
      <c r="G95" s="32">
        <v>2.4900000000000002</v>
      </c>
      <c r="H95" s="32" t="s">
        <v>325</v>
      </c>
    </row>
    <row r="96" spans="1:8" ht="15" customHeight="1">
      <c r="A96" s="83">
        <v>45498</v>
      </c>
      <c r="B96" s="32">
        <v>540914</v>
      </c>
      <c r="C96" s="31" t="s">
        <v>1053</v>
      </c>
      <c r="D96" s="31" t="s">
        <v>1078</v>
      </c>
      <c r="E96" s="31" t="s">
        <v>530</v>
      </c>
      <c r="F96" s="84">
        <v>85999</v>
      </c>
      <c r="G96" s="32">
        <v>11.43</v>
      </c>
      <c r="H96" s="32" t="s">
        <v>325</v>
      </c>
    </row>
    <row r="97" spans="1:8" ht="15" customHeight="1">
      <c r="A97" s="83">
        <v>45498</v>
      </c>
      <c r="B97" s="32">
        <v>513575</v>
      </c>
      <c r="C97" s="31" t="s">
        <v>1079</v>
      </c>
      <c r="D97" s="31" t="s">
        <v>886</v>
      </c>
      <c r="E97" s="31" t="s">
        <v>530</v>
      </c>
      <c r="F97" s="84">
        <v>40000</v>
      </c>
      <c r="G97" s="32">
        <v>46.58</v>
      </c>
      <c r="H97" s="32" t="s">
        <v>325</v>
      </c>
    </row>
    <row r="98" spans="1:8" ht="15" customHeight="1">
      <c r="A98" s="83">
        <v>45498</v>
      </c>
      <c r="B98" s="32">
        <v>513575</v>
      </c>
      <c r="C98" s="31" t="s">
        <v>1079</v>
      </c>
      <c r="D98" s="31" t="s">
        <v>1207</v>
      </c>
      <c r="E98" s="31" t="s">
        <v>529</v>
      </c>
      <c r="F98" s="84">
        <v>50000</v>
      </c>
      <c r="G98" s="32">
        <v>46.58</v>
      </c>
      <c r="H98" s="32" t="s">
        <v>325</v>
      </c>
    </row>
    <row r="99" spans="1:8" ht="15" customHeight="1">
      <c r="A99" s="83">
        <v>45498</v>
      </c>
      <c r="B99" s="32">
        <v>531499</v>
      </c>
      <c r="C99" s="31" t="s">
        <v>1208</v>
      </c>
      <c r="D99" s="31" t="s">
        <v>1209</v>
      </c>
      <c r="E99" s="31" t="s">
        <v>529</v>
      </c>
      <c r="F99" s="84">
        <v>163000</v>
      </c>
      <c r="G99" s="32">
        <v>8.9499999999999993</v>
      </c>
      <c r="H99" s="32" t="s">
        <v>325</v>
      </c>
    </row>
    <row r="100" spans="1:8" ht="15" customHeight="1">
      <c r="A100" s="83">
        <v>45498</v>
      </c>
      <c r="B100" s="32">
        <v>531499</v>
      </c>
      <c r="C100" s="31" t="s">
        <v>1208</v>
      </c>
      <c r="D100" s="31" t="s">
        <v>1210</v>
      </c>
      <c r="E100" s="31" t="s">
        <v>530</v>
      </c>
      <c r="F100" s="84">
        <v>200000</v>
      </c>
      <c r="G100" s="32">
        <v>8.9499999999999993</v>
      </c>
      <c r="H100" s="32" t="s">
        <v>325</v>
      </c>
    </row>
    <row r="101" spans="1:8" ht="15" customHeight="1">
      <c r="A101" s="83">
        <v>45498</v>
      </c>
      <c r="B101" s="32">
        <v>539040</v>
      </c>
      <c r="C101" s="31" t="s">
        <v>1023</v>
      </c>
      <c r="D101" s="31" t="s">
        <v>1054</v>
      </c>
      <c r="E101" s="31" t="s">
        <v>530</v>
      </c>
      <c r="F101" s="84">
        <v>470918</v>
      </c>
      <c r="G101" s="32">
        <v>22.78</v>
      </c>
      <c r="H101" s="32" t="s">
        <v>325</v>
      </c>
    </row>
    <row r="102" spans="1:8" ht="15" customHeight="1">
      <c r="A102" s="83">
        <v>45498</v>
      </c>
      <c r="B102" s="32">
        <v>512175</v>
      </c>
      <c r="C102" s="31" t="s">
        <v>1211</v>
      </c>
      <c r="D102" s="31" t="s">
        <v>1066</v>
      </c>
      <c r="E102" s="31" t="s">
        <v>529</v>
      </c>
      <c r="F102" s="84">
        <v>331376</v>
      </c>
      <c r="G102" s="32">
        <v>9.82</v>
      </c>
      <c r="H102" s="32" t="s">
        <v>325</v>
      </c>
    </row>
    <row r="103" spans="1:8" ht="15" customHeight="1">
      <c r="A103" s="83">
        <v>45498</v>
      </c>
      <c r="B103" s="32">
        <v>539291</v>
      </c>
      <c r="C103" s="31" t="s">
        <v>1080</v>
      </c>
      <c r="D103" s="31" t="s">
        <v>1049</v>
      </c>
      <c r="E103" s="31" t="s">
        <v>530</v>
      </c>
      <c r="F103" s="84">
        <v>146464</v>
      </c>
      <c r="G103" s="32">
        <v>25.14</v>
      </c>
      <c r="H103" s="32" t="s">
        <v>325</v>
      </c>
    </row>
    <row r="104" spans="1:8" ht="15" customHeight="1">
      <c r="A104" s="83">
        <v>45498</v>
      </c>
      <c r="B104" s="32">
        <v>539291</v>
      </c>
      <c r="C104" s="31" t="s">
        <v>1080</v>
      </c>
      <c r="D104" s="31" t="s">
        <v>1082</v>
      </c>
      <c r="E104" s="31" t="s">
        <v>530</v>
      </c>
      <c r="F104" s="84">
        <v>95198</v>
      </c>
      <c r="G104" s="32">
        <v>25.14</v>
      </c>
      <c r="H104" s="32" t="s">
        <v>325</v>
      </c>
    </row>
    <row r="105" spans="1:8" ht="15" customHeight="1">
      <c r="A105" s="83">
        <v>45498</v>
      </c>
      <c r="B105" s="32">
        <v>539291</v>
      </c>
      <c r="C105" s="31" t="s">
        <v>1080</v>
      </c>
      <c r="D105" s="31" t="s">
        <v>1212</v>
      </c>
      <c r="E105" s="31" t="s">
        <v>530</v>
      </c>
      <c r="F105" s="84">
        <v>88000</v>
      </c>
      <c r="G105" s="32">
        <v>25.14</v>
      </c>
      <c r="H105" s="32" t="s">
        <v>325</v>
      </c>
    </row>
    <row r="106" spans="1:8" ht="15" customHeight="1">
      <c r="A106" s="83">
        <v>45498</v>
      </c>
      <c r="B106" s="32">
        <v>539291</v>
      </c>
      <c r="C106" s="31" t="s">
        <v>1080</v>
      </c>
      <c r="D106" s="31" t="s">
        <v>1081</v>
      </c>
      <c r="E106" s="31" t="s">
        <v>529</v>
      </c>
      <c r="F106" s="84">
        <v>186532</v>
      </c>
      <c r="G106" s="32">
        <v>25.13</v>
      </c>
      <c r="H106" s="32" t="s">
        <v>325</v>
      </c>
    </row>
    <row r="107" spans="1:8" ht="15" customHeight="1">
      <c r="A107" s="83">
        <v>45498</v>
      </c>
      <c r="B107" s="32">
        <v>543545</v>
      </c>
      <c r="C107" s="31" t="s">
        <v>1213</v>
      </c>
      <c r="D107" s="31" t="s">
        <v>1214</v>
      </c>
      <c r="E107" s="31" t="s">
        <v>530</v>
      </c>
      <c r="F107" s="84">
        <v>1002000</v>
      </c>
      <c r="G107" s="32">
        <v>1.71</v>
      </c>
      <c r="H107" s="32" t="s">
        <v>325</v>
      </c>
    </row>
    <row r="108" spans="1:8" ht="15" customHeight="1">
      <c r="A108" s="83">
        <v>45498</v>
      </c>
      <c r="B108" s="32">
        <v>543545</v>
      </c>
      <c r="C108" s="31" t="s">
        <v>1213</v>
      </c>
      <c r="D108" s="31" t="s">
        <v>1215</v>
      </c>
      <c r="E108" s="31" t="s">
        <v>529</v>
      </c>
      <c r="F108" s="84">
        <v>1035400</v>
      </c>
      <c r="G108" s="32">
        <v>1.77</v>
      </c>
      <c r="H108" s="32" t="s">
        <v>325</v>
      </c>
    </row>
    <row r="109" spans="1:8" ht="15" customHeight="1">
      <c r="A109" s="83">
        <v>45498</v>
      </c>
      <c r="B109" s="32">
        <v>538565</v>
      </c>
      <c r="C109" s="31" t="s">
        <v>1083</v>
      </c>
      <c r="D109" s="31" t="s">
        <v>1216</v>
      </c>
      <c r="E109" s="31" t="s">
        <v>530</v>
      </c>
      <c r="F109" s="84">
        <v>40000</v>
      </c>
      <c r="G109" s="32">
        <v>213.28</v>
      </c>
      <c r="H109" s="32" t="s">
        <v>325</v>
      </c>
    </row>
    <row r="110" spans="1:8" ht="15" customHeight="1">
      <c r="A110" s="83">
        <v>45498</v>
      </c>
      <c r="B110" s="32">
        <v>533427</v>
      </c>
      <c r="C110" s="31" t="s">
        <v>1084</v>
      </c>
      <c r="D110" s="31" t="s">
        <v>1217</v>
      </c>
      <c r="E110" s="31" t="s">
        <v>530</v>
      </c>
      <c r="F110" s="84">
        <v>142000</v>
      </c>
      <c r="G110" s="32">
        <v>47.2</v>
      </c>
      <c r="H110" s="32" t="s">
        <v>325</v>
      </c>
    </row>
    <row r="111" spans="1:8" ht="15" customHeight="1">
      <c r="A111" s="83">
        <v>45498</v>
      </c>
      <c r="B111" s="32">
        <v>533427</v>
      </c>
      <c r="C111" s="31" t="s">
        <v>1084</v>
      </c>
      <c r="D111" s="31" t="s">
        <v>1085</v>
      </c>
      <c r="E111" s="31" t="s">
        <v>529</v>
      </c>
      <c r="F111" s="84">
        <v>161379</v>
      </c>
      <c r="G111" s="32">
        <v>46.92</v>
      </c>
      <c r="H111" s="32" t="s">
        <v>325</v>
      </c>
    </row>
    <row r="112" spans="1:8" ht="15" customHeight="1">
      <c r="A112" s="83">
        <v>45498</v>
      </c>
      <c r="B112" s="32">
        <v>533427</v>
      </c>
      <c r="C112" s="31" t="s">
        <v>1084</v>
      </c>
      <c r="D112" s="31" t="s">
        <v>1085</v>
      </c>
      <c r="E112" s="31" t="s">
        <v>530</v>
      </c>
      <c r="F112" s="84">
        <v>114423</v>
      </c>
      <c r="G112" s="32">
        <v>47.09</v>
      </c>
      <c r="H112" s="32" t="s">
        <v>325</v>
      </c>
    </row>
    <row r="113" spans="1:8" ht="15" customHeight="1">
      <c r="A113" s="83">
        <v>45498</v>
      </c>
      <c r="B113" s="32" t="s">
        <v>1055</v>
      </c>
      <c r="C113" s="31" t="s">
        <v>1056</v>
      </c>
      <c r="D113" s="31" t="s">
        <v>979</v>
      </c>
      <c r="E113" s="31" t="s">
        <v>529</v>
      </c>
      <c r="F113" s="84">
        <v>150296</v>
      </c>
      <c r="G113" s="32">
        <v>289.36</v>
      </c>
      <c r="H113" s="32" t="s">
        <v>844</v>
      </c>
    </row>
    <row r="114" spans="1:8" ht="15" customHeight="1">
      <c r="A114" s="83">
        <v>45498</v>
      </c>
      <c r="B114" s="32" t="s">
        <v>1055</v>
      </c>
      <c r="C114" s="31" t="s">
        <v>1056</v>
      </c>
      <c r="D114" s="31" t="s">
        <v>1086</v>
      </c>
      <c r="E114" s="31" t="s">
        <v>529</v>
      </c>
      <c r="F114" s="84">
        <v>87147</v>
      </c>
      <c r="G114" s="32">
        <v>284.69</v>
      </c>
      <c r="H114" s="32" t="s">
        <v>844</v>
      </c>
    </row>
    <row r="115" spans="1:8" ht="15" customHeight="1">
      <c r="A115" s="83">
        <v>45498</v>
      </c>
      <c r="B115" s="32" t="s">
        <v>1055</v>
      </c>
      <c r="C115" s="31" t="s">
        <v>1056</v>
      </c>
      <c r="D115" s="31" t="s">
        <v>1087</v>
      </c>
      <c r="E115" s="31" t="s">
        <v>529</v>
      </c>
      <c r="F115" s="84">
        <v>122037</v>
      </c>
      <c r="G115" s="32">
        <v>295.95999999999998</v>
      </c>
      <c r="H115" s="32" t="s">
        <v>844</v>
      </c>
    </row>
    <row r="116" spans="1:8" ht="15" customHeight="1">
      <c r="A116" s="83">
        <v>45498</v>
      </c>
      <c r="B116" s="32" t="s">
        <v>1218</v>
      </c>
      <c r="C116" s="31" t="s">
        <v>1219</v>
      </c>
      <c r="D116" s="31" t="s">
        <v>1220</v>
      </c>
      <c r="E116" s="31" t="s">
        <v>529</v>
      </c>
      <c r="F116" s="84">
        <v>84000</v>
      </c>
      <c r="G116" s="32">
        <v>25.05</v>
      </c>
      <c r="H116" s="32" t="s">
        <v>844</v>
      </c>
    </row>
    <row r="117" spans="1:8" ht="15" customHeight="1">
      <c r="A117" s="83">
        <v>45498</v>
      </c>
      <c r="B117" s="32" t="s">
        <v>1221</v>
      </c>
      <c r="C117" s="31" t="s">
        <v>1222</v>
      </c>
      <c r="D117" s="31" t="s">
        <v>1223</v>
      </c>
      <c r="E117" s="31" t="s">
        <v>529</v>
      </c>
      <c r="F117" s="84">
        <v>2310496</v>
      </c>
      <c r="G117" s="32">
        <v>1.71</v>
      </c>
      <c r="H117" s="32" t="s">
        <v>844</v>
      </c>
    </row>
    <row r="118" spans="1:8" ht="15" customHeight="1">
      <c r="A118" s="83">
        <v>45498</v>
      </c>
      <c r="B118" s="32" t="s">
        <v>1027</v>
      </c>
      <c r="C118" s="31" t="s">
        <v>1028</v>
      </c>
      <c r="D118" s="31" t="s">
        <v>1089</v>
      </c>
      <c r="E118" s="31" t="s">
        <v>529</v>
      </c>
      <c r="F118" s="84">
        <v>292832</v>
      </c>
      <c r="G118" s="32">
        <v>309.77999999999997</v>
      </c>
      <c r="H118" s="32" t="s">
        <v>844</v>
      </c>
    </row>
    <row r="119" spans="1:8" ht="15" customHeight="1">
      <c r="A119" s="83">
        <v>45498</v>
      </c>
      <c r="B119" s="32" t="s">
        <v>1027</v>
      </c>
      <c r="C119" s="31" t="s">
        <v>1028</v>
      </c>
      <c r="D119" s="31" t="s">
        <v>980</v>
      </c>
      <c r="E119" s="31" t="s">
        <v>529</v>
      </c>
      <c r="F119" s="84">
        <v>268240</v>
      </c>
      <c r="G119" s="32">
        <v>307.60000000000002</v>
      </c>
      <c r="H119" s="32" t="s">
        <v>844</v>
      </c>
    </row>
    <row r="120" spans="1:8" ht="15" customHeight="1">
      <c r="A120" s="83">
        <v>45498</v>
      </c>
      <c r="B120" s="32" t="s">
        <v>1224</v>
      </c>
      <c r="C120" s="31" t="s">
        <v>1225</v>
      </c>
      <c r="D120" s="31" t="s">
        <v>1226</v>
      </c>
      <c r="E120" s="31" t="s">
        <v>529</v>
      </c>
      <c r="F120" s="84">
        <v>53600</v>
      </c>
      <c r="G120" s="32">
        <v>149.08000000000001</v>
      </c>
      <c r="H120" s="32" t="s">
        <v>844</v>
      </c>
    </row>
    <row r="121" spans="1:8" ht="15" customHeight="1">
      <c r="A121" s="83">
        <v>45498</v>
      </c>
      <c r="B121" s="32" t="s">
        <v>1090</v>
      </c>
      <c r="C121" s="31" t="s">
        <v>1091</v>
      </c>
      <c r="D121" s="31" t="s">
        <v>1092</v>
      </c>
      <c r="E121" s="31" t="s">
        <v>529</v>
      </c>
      <c r="F121" s="84">
        <v>960694</v>
      </c>
      <c r="G121" s="32">
        <v>82.81</v>
      </c>
      <c r="H121" s="32" t="s">
        <v>844</v>
      </c>
    </row>
    <row r="122" spans="1:8" ht="15" customHeight="1">
      <c r="A122" s="83">
        <v>45498</v>
      </c>
      <c r="B122" s="32" t="s">
        <v>323</v>
      </c>
      <c r="C122" s="31" t="s">
        <v>1093</v>
      </c>
      <c r="D122" s="31" t="s">
        <v>1089</v>
      </c>
      <c r="E122" s="31" t="s">
        <v>529</v>
      </c>
      <c r="F122" s="84">
        <v>723832</v>
      </c>
      <c r="G122" s="32">
        <v>718.41</v>
      </c>
      <c r="H122" s="32" t="s">
        <v>844</v>
      </c>
    </row>
    <row r="123" spans="1:8" ht="15" customHeight="1">
      <c r="A123" s="83">
        <v>45498</v>
      </c>
      <c r="B123" s="32" t="s">
        <v>1037</v>
      </c>
      <c r="C123" s="31" t="s">
        <v>1038</v>
      </c>
      <c r="D123" s="31" t="s">
        <v>1089</v>
      </c>
      <c r="E123" s="31" t="s">
        <v>529</v>
      </c>
      <c r="F123" s="84">
        <v>222084</v>
      </c>
      <c r="G123" s="32">
        <v>812.25</v>
      </c>
      <c r="H123" s="32" t="s">
        <v>844</v>
      </c>
    </row>
    <row r="124" spans="1:8" ht="15" customHeight="1">
      <c r="A124" s="83">
        <v>45498</v>
      </c>
      <c r="B124" s="32" t="s">
        <v>1037</v>
      </c>
      <c r="C124" s="31" t="s">
        <v>1038</v>
      </c>
      <c r="D124" s="31" t="s">
        <v>888</v>
      </c>
      <c r="E124" s="31" t="s">
        <v>529</v>
      </c>
      <c r="F124" s="84">
        <v>157887</v>
      </c>
      <c r="G124" s="32">
        <v>809.22</v>
      </c>
      <c r="H124" s="32" t="s">
        <v>844</v>
      </c>
    </row>
    <row r="125" spans="1:8" ht="15" customHeight="1">
      <c r="A125" s="83">
        <v>45498</v>
      </c>
      <c r="B125" s="32" t="s">
        <v>1227</v>
      </c>
      <c r="C125" s="31" t="s">
        <v>1228</v>
      </c>
      <c r="D125" s="31" t="s">
        <v>1089</v>
      </c>
      <c r="E125" s="31" t="s">
        <v>529</v>
      </c>
      <c r="F125" s="84">
        <v>671791</v>
      </c>
      <c r="G125" s="32">
        <v>369.87</v>
      </c>
      <c r="H125" s="32" t="s">
        <v>844</v>
      </c>
    </row>
    <row r="126" spans="1:8" ht="15" customHeight="1">
      <c r="A126" s="83">
        <v>45498</v>
      </c>
      <c r="B126" s="32" t="s">
        <v>1229</v>
      </c>
      <c r="C126" s="31" t="s">
        <v>1230</v>
      </c>
      <c r="D126" s="31" t="s">
        <v>1089</v>
      </c>
      <c r="E126" s="31" t="s">
        <v>529</v>
      </c>
      <c r="F126" s="84">
        <v>2206253</v>
      </c>
      <c r="G126" s="32">
        <v>90.29</v>
      </c>
      <c r="H126" s="32" t="s">
        <v>844</v>
      </c>
    </row>
    <row r="127" spans="1:8" ht="15" customHeight="1">
      <c r="A127" s="83">
        <v>45498</v>
      </c>
      <c r="B127" s="32" t="s">
        <v>795</v>
      </c>
      <c r="C127" s="31" t="s">
        <v>1231</v>
      </c>
      <c r="D127" s="31" t="s">
        <v>1089</v>
      </c>
      <c r="E127" s="31" t="s">
        <v>529</v>
      </c>
      <c r="F127" s="84">
        <v>308048</v>
      </c>
      <c r="G127" s="32">
        <v>3366.19</v>
      </c>
      <c r="H127" s="32" t="s">
        <v>844</v>
      </c>
    </row>
    <row r="128" spans="1:8" ht="15" customHeight="1">
      <c r="A128" s="83">
        <v>45498</v>
      </c>
      <c r="B128" s="32" t="s">
        <v>1232</v>
      </c>
      <c r="C128" s="31" t="s">
        <v>1233</v>
      </c>
      <c r="D128" s="31" t="s">
        <v>1089</v>
      </c>
      <c r="E128" s="31" t="s">
        <v>529</v>
      </c>
      <c r="F128" s="84">
        <v>604252</v>
      </c>
      <c r="G128" s="32">
        <v>160.91</v>
      </c>
      <c r="H128" s="32" t="s">
        <v>844</v>
      </c>
    </row>
    <row r="129" spans="1:8" ht="15" customHeight="1">
      <c r="A129" s="83">
        <v>45498</v>
      </c>
      <c r="B129" s="32" t="s">
        <v>1094</v>
      </c>
      <c r="C129" s="31" t="s">
        <v>1095</v>
      </c>
      <c r="D129" s="31" t="s">
        <v>1089</v>
      </c>
      <c r="E129" s="31" t="s">
        <v>529</v>
      </c>
      <c r="F129" s="84">
        <v>11177092</v>
      </c>
      <c r="G129" s="32">
        <v>54.8</v>
      </c>
      <c r="H129" s="32" t="s">
        <v>844</v>
      </c>
    </row>
    <row r="130" spans="1:8" ht="15" customHeight="1">
      <c r="A130" s="83">
        <v>45498</v>
      </c>
      <c r="B130" s="32" t="s">
        <v>1234</v>
      </c>
      <c r="C130" s="31" t="s">
        <v>1235</v>
      </c>
      <c r="D130" s="31" t="s">
        <v>1089</v>
      </c>
      <c r="E130" s="31" t="s">
        <v>529</v>
      </c>
      <c r="F130" s="84">
        <v>860939</v>
      </c>
      <c r="G130" s="32">
        <v>261.20999999999998</v>
      </c>
      <c r="H130" s="32" t="s">
        <v>844</v>
      </c>
    </row>
    <row r="131" spans="1:8" ht="15" customHeight="1">
      <c r="A131" s="83">
        <v>45498</v>
      </c>
      <c r="B131" s="32" t="s">
        <v>1236</v>
      </c>
      <c r="C131" s="31" t="s">
        <v>1237</v>
      </c>
      <c r="D131" s="31" t="s">
        <v>1089</v>
      </c>
      <c r="E131" s="31" t="s">
        <v>529</v>
      </c>
      <c r="F131" s="84">
        <v>18229452</v>
      </c>
      <c r="G131" s="32">
        <v>87.12</v>
      </c>
      <c r="H131" s="32" t="s">
        <v>844</v>
      </c>
    </row>
    <row r="132" spans="1:8" ht="15" customHeight="1">
      <c r="A132" s="83">
        <v>45498</v>
      </c>
      <c r="B132" s="32" t="s">
        <v>1236</v>
      </c>
      <c r="C132" s="31" t="s">
        <v>1237</v>
      </c>
      <c r="D132" s="31" t="s">
        <v>888</v>
      </c>
      <c r="E132" s="31" t="s">
        <v>529</v>
      </c>
      <c r="F132" s="84">
        <v>13880667</v>
      </c>
      <c r="G132" s="32">
        <v>86.77</v>
      </c>
      <c r="H132" s="32" t="s">
        <v>844</v>
      </c>
    </row>
    <row r="133" spans="1:8" ht="15" customHeight="1">
      <c r="A133" s="83">
        <v>45498</v>
      </c>
      <c r="B133" s="32" t="s">
        <v>1238</v>
      </c>
      <c r="C133" s="31" t="s">
        <v>1239</v>
      </c>
      <c r="D133" s="31" t="s">
        <v>1089</v>
      </c>
      <c r="E133" s="31" t="s">
        <v>529</v>
      </c>
      <c r="F133" s="84">
        <v>322104</v>
      </c>
      <c r="G133" s="32">
        <v>88.06</v>
      </c>
      <c r="H133" s="32" t="s">
        <v>844</v>
      </c>
    </row>
    <row r="134" spans="1:8" ht="15" customHeight="1">
      <c r="A134" s="83">
        <v>45498</v>
      </c>
      <c r="B134" s="32" t="s">
        <v>1240</v>
      </c>
      <c r="C134" s="31" t="s">
        <v>1241</v>
      </c>
      <c r="D134" s="31" t="s">
        <v>1242</v>
      </c>
      <c r="E134" s="31" t="s">
        <v>529</v>
      </c>
      <c r="F134" s="84">
        <v>1741990</v>
      </c>
      <c r="G134" s="32">
        <v>39.1</v>
      </c>
      <c r="H134" s="32" t="s">
        <v>844</v>
      </c>
    </row>
    <row r="135" spans="1:8" ht="15" customHeight="1">
      <c r="A135" s="83">
        <v>45498</v>
      </c>
      <c r="B135" s="32" t="s">
        <v>1096</v>
      </c>
      <c r="C135" s="31" t="s">
        <v>1097</v>
      </c>
      <c r="D135" s="31" t="s">
        <v>886</v>
      </c>
      <c r="E135" s="31" t="s">
        <v>529</v>
      </c>
      <c r="F135" s="84">
        <v>181200</v>
      </c>
      <c r="G135" s="32">
        <v>201.05</v>
      </c>
      <c r="H135" s="32" t="s">
        <v>844</v>
      </c>
    </row>
    <row r="136" spans="1:8" ht="15" customHeight="1">
      <c r="A136" s="83">
        <v>45498</v>
      </c>
      <c r="B136" s="32" t="s">
        <v>1243</v>
      </c>
      <c r="C136" s="31" t="s">
        <v>1244</v>
      </c>
      <c r="D136" s="31" t="s">
        <v>1089</v>
      </c>
      <c r="E136" s="31" t="s">
        <v>529</v>
      </c>
      <c r="F136" s="84">
        <v>681654</v>
      </c>
      <c r="G136" s="32">
        <v>83.08</v>
      </c>
      <c r="H136" s="32" t="s">
        <v>844</v>
      </c>
    </row>
    <row r="137" spans="1:8" ht="15" customHeight="1">
      <c r="A137" s="83">
        <v>45498</v>
      </c>
      <c r="B137" s="32" t="s">
        <v>1245</v>
      </c>
      <c r="C137" s="31" t="s">
        <v>1246</v>
      </c>
      <c r="D137" s="31" t="s">
        <v>1089</v>
      </c>
      <c r="E137" s="31" t="s">
        <v>529</v>
      </c>
      <c r="F137" s="84">
        <v>341279</v>
      </c>
      <c r="G137" s="32">
        <v>175.67</v>
      </c>
      <c r="H137" s="32" t="s">
        <v>844</v>
      </c>
    </row>
    <row r="138" spans="1:8" ht="15" customHeight="1">
      <c r="A138" s="83">
        <v>45498</v>
      </c>
      <c r="B138" s="32" t="s">
        <v>1098</v>
      </c>
      <c r="C138" s="31" t="s">
        <v>1099</v>
      </c>
      <c r="D138" s="31" t="s">
        <v>1104</v>
      </c>
      <c r="E138" s="31" t="s">
        <v>529</v>
      </c>
      <c r="F138" s="84">
        <v>68800</v>
      </c>
      <c r="G138" s="32">
        <v>105.54</v>
      </c>
      <c r="H138" s="32" t="s">
        <v>844</v>
      </c>
    </row>
    <row r="139" spans="1:8" ht="15" customHeight="1">
      <c r="A139" s="83">
        <v>45498</v>
      </c>
      <c r="B139" s="32" t="s">
        <v>1098</v>
      </c>
      <c r="C139" s="31" t="s">
        <v>1099</v>
      </c>
      <c r="D139" s="31" t="s">
        <v>1100</v>
      </c>
      <c r="E139" s="31" t="s">
        <v>529</v>
      </c>
      <c r="F139" s="84">
        <v>19200</v>
      </c>
      <c r="G139" s="32">
        <v>99.9</v>
      </c>
      <c r="H139" s="32" t="s">
        <v>844</v>
      </c>
    </row>
    <row r="140" spans="1:8" ht="15" customHeight="1">
      <c r="A140" s="83">
        <v>45498</v>
      </c>
      <c r="B140" s="32" t="s">
        <v>1098</v>
      </c>
      <c r="C140" s="31" t="s">
        <v>1099</v>
      </c>
      <c r="D140" s="31" t="s">
        <v>1247</v>
      </c>
      <c r="E140" s="31" t="s">
        <v>529</v>
      </c>
      <c r="F140" s="84">
        <v>140800</v>
      </c>
      <c r="G140" s="32">
        <v>101.93</v>
      </c>
      <c r="H140" s="32" t="s">
        <v>844</v>
      </c>
    </row>
    <row r="141" spans="1:8" ht="15" customHeight="1">
      <c r="A141" s="83">
        <v>45498</v>
      </c>
      <c r="B141" s="32" t="s">
        <v>1121</v>
      </c>
      <c r="C141" s="31" t="s">
        <v>1122</v>
      </c>
      <c r="D141" s="31" t="s">
        <v>1248</v>
      </c>
      <c r="E141" s="31" t="s">
        <v>529</v>
      </c>
      <c r="F141" s="84">
        <v>49500</v>
      </c>
      <c r="G141" s="32">
        <v>106.29</v>
      </c>
      <c r="H141" s="32" t="s">
        <v>844</v>
      </c>
    </row>
    <row r="142" spans="1:8" ht="15" customHeight="1">
      <c r="A142" s="83">
        <v>45498</v>
      </c>
      <c r="B142" s="32" t="s">
        <v>427</v>
      </c>
      <c r="C142" s="31" t="s">
        <v>1249</v>
      </c>
      <c r="D142" s="31" t="s">
        <v>1089</v>
      </c>
      <c r="E142" s="31" t="s">
        <v>529</v>
      </c>
      <c r="F142" s="84">
        <v>8530849</v>
      </c>
      <c r="G142" s="32">
        <v>115.76</v>
      </c>
      <c r="H142" s="32" t="s">
        <v>844</v>
      </c>
    </row>
    <row r="143" spans="1:8" ht="15" customHeight="1">
      <c r="A143" s="83">
        <v>45498</v>
      </c>
      <c r="B143" s="32" t="s">
        <v>427</v>
      </c>
      <c r="C143" s="31" t="s">
        <v>1249</v>
      </c>
      <c r="D143" s="31" t="s">
        <v>980</v>
      </c>
      <c r="E143" s="31" t="s">
        <v>529</v>
      </c>
      <c r="F143" s="84">
        <v>10213686</v>
      </c>
      <c r="G143" s="32">
        <v>116.82</v>
      </c>
      <c r="H143" s="32" t="s">
        <v>844</v>
      </c>
    </row>
    <row r="144" spans="1:8" ht="15" customHeight="1">
      <c r="A144" s="83">
        <v>45498</v>
      </c>
      <c r="B144" s="32" t="s">
        <v>1101</v>
      </c>
      <c r="C144" s="31" t="s">
        <v>1102</v>
      </c>
      <c r="D144" s="31" t="s">
        <v>1103</v>
      </c>
      <c r="E144" s="31" t="s">
        <v>529</v>
      </c>
      <c r="F144" s="84">
        <v>264800</v>
      </c>
      <c r="G144" s="32">
        <v>217.26</v>
      </c>
      <c r="H144" s="32" t="s">
        <v>844</v>
      </c>
    </row>
    <row r="145" spans="1:8" ht="15" customHeight="1">
      <c r="A145" s="83">
        <v>45498</v>
      </c>
      <c r="B145" s="32" t="s">
        <v>1101</v>
      </c>
      <c r="C145" s="31" t="s">
        <v>1102</v>
      </c>
      <c r="D145" s="31" t="s">
        <v>1250</v>
      </c>
      <c r="E145" s="31" t="s">
        <v>529</v>
      </c>
      <c r="F145" s="84">
        <v>189600</v>
      </c>
      <c r="G145" s="32">
        <v>216.74</v>
      </c>
      <c r="H145" s="32" t="s">
        <v>844</v>
      </c>
    </row>
    <row r="146" spans="1:8" ht="15" customHeight="1">
      <c r="A146" s="83">
        <v>45498</v>
      </c>
      <c r="B146" s="32" t="s">
        <v>1251</v>
      </c>
      <c r="C146" s="31" t="s">
        <v>1252</v>
      </c>
      <c r="D146" s="31" t="s">
        <v>1089</v>
      </c>
      <c r="E146" s="31" t="s">
        <v>529</v>
      </c>
      <c r="F146" s="84">
        <v>528020</v>
      </c>
      <c r="G146" s="32">
        <v>993.61</v>
      </c>
      <c r="H146" s="32" t="s">
        <v>844</v>
      </c>
    </row>
    <row r="147" spans="1:8" ht="15" customHeight="1">
      <c r="A147" s="83">
        <v>45498</v>
      </c>
      <c r="B147" s="32" t="s">
        <v>1253</v>
      </c>
      <c r="C147" s="31" t="s">
        <v>1254</v>
      </c>
      <c r="D147" s="31" t="s">
        <v>1104</v>
      </c>
      <c r="E147" s="31" t="s">
        <v>529</v>
      </c>
      <c r="F147" s="84">
        <v>4021502</v>
      </c>
      <c r="G147" s="32">
        <v>92.44</v>
      </c>
      <c r="H147" s="32" t="s">
        <v>844</v>
      </c>
    </row>
    <row r="148" spans="1:8" ht="15" customHeight="1">
      <c r="A148" s="83">
        <v>45498</v>
      </c>
      <c r="B148" s="32" t="s">
        <v>1253</v>
      </c>
      <c r="C148" s="31" t="s">
        <v>1254</v>
      </c>
      <c r="D148" s="31" t="s">
        <v>1255</v>
      </c>
      <c r="E148" s="31" t="s">
        <v>529</v>
      </c>
      <c r="F148" s="84">
        <v>1628126</v>
      </c>
      <c r="G148" s="32">
        <v>91.56</v>
      </c>
      <c r="H148" s="32" t="s">
        <v>844</v>
      </c>
    </row>
    <row r="149" spans="1:8" ht="15" customHeight="1">
      <c r="A149" s="83">
        <v>45498</v>
      </c>
      <c r="B149" s="32" t="s">
        <v>1040</v>
      </c>
      <c r="C149" s="31" t="s">
        <v>1041</v>
      </c>
      <c r="D149" s="31" t="s">
        <v>1087</v>
      </c>
      <c r="E149" s="31" t="s">
        <v>529</v>
      </c>
      <c r="F149" s="84">
        <v>371231</v>
      </c>
      <c r="G149" s="32">
        <v>90.6</v>
      </c>
      <c r="H149" s="32" t="s">
        <v>844</v>
      </c>
    </row>
    <row r="150" spans="1:8" ht="15" customHeight="1">
      <c r="A150" s="83">
        <v>45498</v>
      </c>
      <c r="B150" s="32" t="s">
        <v>1040</v>
      </c>
      <c r="C150" s="31" t="s">
        <v>1041</v>
      </c>
      <c r="D150" s="31" t="s">
        <v>980</v>
      </c>
      <c r="E150" s="31" t="s">
        <v>529</v>
      </c>
      <c r="F150" s="84">
        <v>740809</v>
      </c>
      <c r="G150" s="32">
        <v>90.6</v>
      </c>
      <c r="H150" s="32" t="s">
        <v>844</v>
      </c>
    </row>
    <row r="151" spans="1:8" ht="15" customHeight="1">
      <c r="A151" s="83">
        <v>45498</v>
      </c>
      <c r="B151" s="32" t="s">
        <v>1040</v>
      </c>
      <c r="C151" s="31" t="s">
        <v>1041</v>
      </c>
      <c r="D151" s="31" t="s">
        <v>1088</v>
      </c>
      <c r="E151" s="31" t="s">
        <v>529</v>
      </c>
      <c r="F151" s="84">
        <v>949706</v>
      </c>
      <c r="G151" s="32">
        <v>90.62</v>
      </c>
      <c r="H151" s="32" t="s">
        <v>844</v>
      </c>
    </row>
    <row r="152" spans="1:8" ht="15" customHeight="1">
      <c r="A152" s="83">
        <v>45498</v>
      </c>
      <c r="B152" s="32" t="s">
        <v>1040</v>
      </c>
      <c r="C152" s="31" t="s">
        <v>1041</v>
      </c>
      <c r="D152" s="31" t="s">
        <v>1256</v>
      </c>
      <c r="E152" s="31" t="s">
        <v>529</v>
      </c>
      <c r="F152" s="84">
        <v>468578</v>
      </c>
      <c r="G152" s="32">
        <v>90.76</v>
      </c>
      <c r="H152" s="32" t="s">
        <v>844</v>
      </c>
    </row>
    <row r="153" spans="1:8" ht="15" customHeight="1">
      <c r="A153" s="83">
        <v>45498</v>
      </c>
      <c r="B153" s="32" t="s">
        <v>1040</v>
      </c>
      <c r="C153" s="31" t="s">
        <v>1041</v>
      </c>
      <c r="D153" s="31" t="s">
        <v>888</v>
      </c>
      <c r="E153" s="31" t="s">
        <v>529</v>
      </c>
      <c r="F153" s="84">
        <v>1107139</v>
      </c>
      <c r="G153" s="32">
        <v>90.43</v>
      </c>
      <c r="H153" s="32" t="s">
        <v>844</v>
      </c>
    </row>
    <row r="154" spans="1:8" ht="15" customHeight="1">
      <c r="A154" s="83">
        <v>45498</v>
      </c>
      <c r="B154" s="32" t="s">
        <v>1040</v>
      </c>
      <c r="C154" s="31" t="s">
        <v>1041</v>
      </c>
      <c r="D154" s="31" t="s">
        <v>1113</v>
      </c>
      <c r="E154" s="31" t="s">
        <v>529</v>
      </c>
      <c r="F154" s="84">
        <v>560680</v>
      </c>
      <c r="G154" s="32">
        <v>90.25</v>
      </c>
      <c r="H154" s="32" t="s">
        <v>844</v>
      </c>
    </row>
    <row r="155" spans="1:8" ht="15" customHeight="1">
      <c r="A155" s="83">
        <v>45498</v>
      </c>
      <c r="B155" s="32" t="s">
        <v>1040</v>
      </c>
      <c r="C155" s="31" t="s">
        <v>1041</v>
      </c>
      <c r="D155" s="31" t="s">
        <v>1089</v>
      </c>
      <c r="E155" s="31" t="s">
        <v>529</v>
      </c>
      <c r="F155" s="84">
        <v>890669</v>
      </c>
      <c r="G155" s="32">
        <v>90.03</v>
      </c>
      <c r="H155" s="32" t="s">
        <v>844</v>
      </c>
    </row>
    <row r="156" spans="1:8" ht="15" customHeight="1">
      <c r="A156" s="83">
        <v>45498</v>
      </c>
      <c r="B156" s="32" t="s">
        <v>1040</v>
      </c>
      <c r="C156" s="31" t="s">
        <v>1041</v>
      </c>
      <c r="D156" s="31" t="s">
        <v>979</v>
      </c>
      <c r="E156" s="31" t="s">
        <v>529</v>
      </c>
      <c r="F156" s="84">
        <v>801400</v>
      </c>
      <c r="G156" s="32">
        <v>90.25</v>
      </c>
      <c r="H156" s="32" t="s">
        <v>844</v>
      </c>
    </row>
    <row r="157" spans="1:8" ht="15" customHeight="1">
      <c r="A157" s="83">
        <v>45498</v>
      </c>
      <c r="B157" s="32" t="s">
        <v>1257</v>
      </c>
      <c r="C157" s="31" t="s">
        <v>1258</v>
      </c>
      <c r="D157" s="31" t="s">
        <v>1089</v>
      </c>
      <c r="E157" s="31" t="s">
        <v>529</v>
      </c>
      <c r="F157" s="84">
        <v>482270</v>
      </c>
      <c r="G157" s="32">
        <v>455.48</v>
      </c>
      <c r="H157" s="32" t="s">
        <v>844</v>
      </c>
    </row>
    <row r="158" spans="1:8" ht="15" customHeight="1">
      <c r="A158" s="83">
        <v>45498</v>
      </c>
      <c r="B158" s="32" t="s">
        <v>1259</v>
      </c>
      <c r="C158" s="31" t="s">
        <v>1260</v>
      </c>
      <c r="D158" s="31" t="s">
        <v>1261</v>
      </c>
      <c r="E158" s="31" t="s">
        <v>529</v>
      </c>
      <c r="F158" s="84">
        <v>311772</v>
      </c>
      <c r="G158" s="32">
        <v>11.52</v>
      </c>
      <c r="H158" s="32" t="s">
        <v>844</v>
      </c>
    </row>
    <row r="159" spans="1:8" ht="15" customHeight="1">
      <c r="A159" s="83">
        <v>45498</v>
      </c>
      <c r="B159" s="32" t="s">
        <v>1057</v>
      </c>
      <c r="C159" s="31" t="s">
        <v>1058</v>
      </c>
      <c r="D159" s="31" t="s">
        <v>1089</v>
      </c>
      <c r="E159" s="31" t="s">
        <v>529</v>
      </c>
      <c r="F159" s="84">
        <v>90385</v>
      </c>
      <c r="G159" s="32">
        <v>1226.52</v>
      </c>
      <c r="H159" s="32" t="s">
        <v>844</v>
      </c>
    </row>
    <row r="160" spans="1:8" ht="15" customHeight="1">
      <c r="A160" s="83">
        <v>45498</v>
      </c>
      <c r="B160" s="32" t="s">
        <v>1105</v>
      </c>
      <c r="C160" s="31" t="s">
        <v>1106</v>
      </c>
      <c r="D160" s="31" t="s">
        <v>1104</v>
      </c>
      <c r="E160" s="31" t="s">
        <v>529</v>
      </c>
      <c r="F160" s="84">
        <v>1600</v>
      </c>
      <c r="G160" s="32">
        <v>194.8</v>
      </c>
      <c r="H160" s="32" t="s">
        <v>844</v>
      </c>
    </row>
    <row r="161" spans="1:8" ht="15" customHeight="1">
      <c r="A161" s="83">
        <v>45498</v>
      </c>
      <c r="B161" s="32" t="s">
        <v>1107</v>
      </c>
      <c r="C161" s="31" t="s">
        <v>1108</v>
      </c>
      <c r="D161" s="31" t="s">
        <v>1089</v>
      </c>
      <c r="E161" s="31" t="s">
        <v>529</v>
      </c>
      <c r="F161" s="84">
        <v>285134</v>
      </c>
      <c r="G161" s="32">
        <v>200.39</v>
      </c>
      <c r="H161" s="32" t="s">
        <v>844</v>
      </c>
    </row>
    <row r="162" spans="1:8" ht="15" customHeight="1">
      <c r="A162" s="83">
        <v>45498</v>
      </c>
      <c r="B162" s="32" t="s">
        <v>1262</v>
      </c>
      <c r="C162" s="31" t="s">
        <v>1263</v>
      </c>
      <c r="D162" s="31" t="s">
        <v>1089</v>
      </c>
      <c r="E162" s="31" t="s">
        <v>529</v>
      </c>
      <c r="F162" s="84">
        <v>266087</v>
      </c>
      <c r="G162" s="32">
        <v>245.25</v>
      </c>
      <c r="H162" s="32" t="s">
        <v>844</v>
      </c>
    </row>
    <row r="163" spans="1:8" ht="15" customHeight="1">
      <c r="A163" s="83">
        <v>45498</v>
      </c>
      <c r="B163" s="32" t="s">
        <v>1110</v>
      </c>
      <c r="C163" s="31" t="s">
        <v>1111</v>
      </c>
      <c r="D163" s="31" t="s">
        <v>886</v>
      </c>
      <c r="E163" s="31" t="s">
        <v>529</v>
      </c>
      <c r="F163" s="84">
        <v>60000</v>
      </c>
      <c r="G163" s="32">
        <v>436.4</v>
      </c>
      <c r="H163" s="32" t="s">
        <v>844</v>
      </c>
    </row>
    <row r="164" spans="1:8" ht="15" customHeight="1">
      <c r="A164" s="83">
        <v>45498</v>
      </c>
      <c r="B164" s="32" t="s">
        <v>1264</v>
      </c>
      <c r="C164" s="31" t="s">
        <v>1265</v>
      </c>
      <c r="D164" s="31" t="s">
        <v>1266</v>
      </c>
      <c r="E164" s="31" t="s">
        <v>529</v>
      </c>
      <c r="F164" s="84">
        <v>100000</v>
      </c>
      <c r="G164" s="32">
        <v>20.95</v>
      </c>
      <c r="H164" s="32" t="s">
        <v>844</v>
      </c>
    </row>
    <row r="165" spans="1:8" ht="15" customHeight="1">
      <c r="A165" s="83">
        <v>45498</v>
      </c>
      <c r="B165" s="32" t="s">
        <v>1264</v>
      </c>
      <c r="C165" s="31" t="s">
        <v>1265</v>
      </c>
      <c r="D165" s="31" t="s">
        <v>1267</v>
      </c>
      <c r="E165" s="31" t="s">
        <v>529</v>
      </c>
      <c r="F165" s="84">
        <v>4</v>
      </c>
      <c r="G165" s="32">
        <v>20.02</v>
      </c>
      <c r="H165" s="32" t="s">
        <v>844</v>
      </c>
    </row>
    <row r="166" spans="1:8" ht="15" customHeight="1">
      <c r="A166" s="83">
        <v>45498</v>
      </c>
      <c r="B166" s="32" t="s">
        <v>1264</v>
      </c>
      <c r="C166" s="31" t="s">
        <v>1265</v>
      </c>
      <c r="D166" s="31" t="s">
        <v>1268</v>
      </c>
      <c r="E166" s="31" t="s">
        <v>529</v>
      </c>
      <c r="F166" s="84">
        <v>248699</v>
      </c>
      <c r="G166" s="32">
        <v>20.64</v>
      </c>
      <c r="H166" s="32" t="s">
        <v>844</v>
      </c>
    </row>
    <row r="167" spans="1:8" ht="15" customHeight="1">
      <c r="A167" s="83">
        <v>45498</v>
      </c>
      <c r="B167" s="32" t="s">
        <v>1269</v>
      </c>
      <c r="C167" s="31" t="s">
        <v>1270</v>
      </c>
      <c r="D167" s="31" t="s">
        <v>979</v>
      </c>
      <c r="E167" s="31" t="s">
        <v>529</v>
      </c>
      <c r="F167" s="84">
        <v>456532</v>
      </c>
      <c r="G167" s="32">
        <v>225.25</v>
      </c>
      <c r="H167" s="32" t="s">
        <v>844</v>
      </c>
    </row>
    <row r="168" spans="1:8" ht="15" customHeight="1">
      <c r="A168" s="83">
        <v>45498</v>
      </c>
      <c r="B168" s="32" t="s">
        <v>1269</v>
      </c>
      <c r="C168" s="31" t="s">
        <v>1270</v>
      </c>
      <c r="D168" s="31" t="s">
        <v>1089</v>
      </c>
      <c r="E168" s="31" t="s">
        <v>529</v>
      </c>
      <c r="F168" s="84">
        <v>665275</v>
      </c>
      <c r="G168" s="32">
        <v>220.77</v>
      </c>
      <c r="H168" s="32" t="s">
        <v>844</v>
      </c>
    </row>
    <row r="169" spans="1:8" ht="15" customHeight="1">
      <c r="A169" s="83">
        <v>45498</v>
      </c>
      <c r="B169" s="32" t="s">
        <v>1269</v>
      </c>
      <c r="C169" s="31" t="s">
        <v>1270</v>
      </c>
      <c r="D169" s="31" t="s">
        <v>1088</v>
      </c>
      <c r="E169" s="31" t="s">
        <v>529</v>
      </c>
      <c r="F169" s="84">
        <v>395504</v>
      </c>
      <c r="G169" s="32">
        <v>225.16</v>
      </c>
      <c r="H169" s="32" t="s">
        <v>844</v>
      </c>
    </row>
    <row r="170" spans="1:8" ht="15" customHeight="1">
      <c r="A170" s="83">
        <v>45498</v>
      </c>
      <c r="B170" s="32" t="s">
        <v>1269</v>
      </c>
      <c r="C170" s="31" t="s">
        <v>1270</v>
      </c>
      <c r="D170" s="31" t="s">
        <v>980</v>
      </c>
      <c r="E170" s="31" t="s">
        <v>529</v>
      </c>
      <c r="F170" s="84">
        <v>398371</v>
      </c>
      <c r="G170" s="32">
        <v>227.8</v>
      </c>
      <c r="H170" s="32" t="s">
        <v>844</v>
      </c>
    </row>
    <row r="171" spans="1:8" ht="15" customHeight="1">
      <c r="A171" s="83">
        <v>45498</v>
      </c>
      <c r="B171" s="32" t="s">
        <v>1271</v>
      </c>
      <c r="C171" s="31" t="s">
        <v>1272</v>
      </c>
      <c r="D171" s="31" t="s">
        <v>888</v>
      </c>
      <c r="E171" s="31" t="s">
        <v>529</v>
      </c>
      <c r="F171" s="84">
        <v>3463714</v>
      </c>
      <c r="G171" s="32">
        <v>34.32</v>
      </c>
      <c r="H171" s="32" t="s">
        <v>844</v>
      </c>
    </row>
    <row r="172" spans="1:8" ht="15" customHeight="1">
      <c r="A172" s="83">
        <v>45498</v>
      </c>
      <c r="B172" s="32" t="s">
        <v>1271</v>
      </c>
      <c r="C172" s="31" t="s">
        <v>1272</v>
      </c>
      <c r="D172" s="31" t="s">
        <v>1089</v>
      </c>
      <c r="E172" s="31" t="s">
        <v>529</v>
      </c>
      <c r="F172" s="84">
        <v>4058991</v>
      </c>
      <c r="G172" s="32">
        <v>34.26</v>
      </c>
      <c r="H172" s="32" t="s">
        <v>844</v>
      </c>
    </row>
    <row r="173" spans="1:8" ht="15" customHeight="1">
      <c r="A173" s="83">
        <v>45498</v>
      </c>
      <c r="B173" s="32" t="s">
        <v>899</v>
      </c>
      <c r="C173" s="31" t="s">
        <v>900</v>
      </c>
      <c r="D173" s="31" t="s">
        <v>1114</v>
      </c>
      <c r="E173" s="31" t="s">
        <v>529</v>
      </c>
      <c r="F173" s="84">
        <v>636341</v>
      </c>
      <c r="G173" s="32">
        <v>48.5</v>
      </c>
      <c r="H173" s="32" t="s">
        <v>844</v>
      </c>
    </row>
    <row r="174" spans="1:8" ht="15" customHeight="1">
      <c r="A174" s="83">
        <v>45498</v>
      </c>
      <c r="B174" s="32" t="s">
        <v>899</v>
      </c>
      <c r="C174" s="31" t="s">
        <v>900</v>
      </c>
      <c r="D174" s="31" t="s">
        <v>1088</v>
      </c>
      <c r="E174" s="31" t="s">
        <v>529</v>
      </c>
      <c r="F174" s="84">
        <v>845199</v>
      </c>
      <c r="G174" s="32">
        <v>48.99</v>
      </c>
      <c r="H174" s="32" t="s">
        <v>844</v>
      </c>
    </row>
    <row r="175" spans="1:8" ht="15" customHeight="1">
      <c r="A175" s="83">
        <v>45498</v>
      </c>
      <c r="B175" s="32" t="s">
        <v>899</v>
      </c>
      <c r="C175" s="31" t="s">
        <v>900</v>
      </c>
      <c r="D175" s="31" t="s">
        <v>888</v>
      </c>
      <c r="E175" s="31" t="s">
        <v>529</v>
      </c>
      <c r="F175" s="84">
        <v>1318543</v>
      </c>
      <c r="G175" s="32">
        <v>48.81</v>
      </c>
      <c r="H175" s="32" t="s">
        <v>844</v>
      </c>
    </row>
    <row r="176" spans="1:8" ht="15" customHeight="1">
      <c r="A176" s="83">
        <v>45498</v>
      </c>
      <c r="B176" s="32" t="s">
        <v>899</v>
      </c>
      <c r="C176" s="31" t="s">
        <v>900</v>
      </c>
      <c r="D176" s="31" t="s">
        <v>1109</v>
      </c>
      <c r="E176" s="31" t="s">
        <v>529</v>
      </c>
      <c r="F176" s="84">
        <v>2118041</v>
      </c>
      <c r="G176" s="32">
        <v>49.02</v>
      </c>
      <c r="H176" s="32" t="s">
        <v>844</v>
      </c>
    </row>
    <row r="177" spans="1:8" ht="15" customHeight="1">
      <c r="A177" s="83">
        <v>45498</v>
      </c>
      <c r="B177" s="32" t="s">
        <v>293</v>
      </c>
      <c r="C177" s="31" t="s">
        <v>1273</v>
      </c>
      <c r="D177" s="31" t="s">
        <v>980</v>
      </c>
      <c r="E177" s="31" t="s">
        <v>529</v>
      </c>
      <c r="F177" s="84">
        <v>10320348</v>
      </c>
      <c r="G177" s="32">
        <v>106.08</v>
      </c>
      <c r="H177" s="32" t="s">
        <v>844</v>
      </c>
    </row>
    <row r="178" spans="1:8" ht="15" customHeight="1">
      <c r="A178" s="83">
        <v>45498</v>
      </c>
      <c r="B178" s="32" t="s">
        <v>1274</v>
      </c>
      <c r="C178" s="31" t="s">
        <v>1275</v>
      </c>
      <c r="D178" s="31" t="s">
        <v>1089</v>
      </c>
      <c r="E178" s="31" t="s">
        <v>529</v>
      </c>
      <c r="F178" s="84">
        <v>1171173</v>
      </c>
      <c r="G178" s="32">
        <v>79.31</v>
      </c>
      <c r="H178" s="32" t="s">
        <v>844</v>
      </c>
    </row>
    <row r="179" spans="1:8" ht="15" customHeight="1">
      <c r="A179" s="83">
        <v>45498</v>
      </c>
      <c r="B179" s="32" t="s">
        <v>1276</v>
      </c>
      <c r="C179" s="31" t="s">
        <v>1277</v>
      </c>
      <c r="D179" s="31" t="s">
        <v>1278</v>
      </c>
      <c r="E179" s="31" t="s">
        <v>529</v>
      </c>
      <c r="F179" s="84">
        <v>100000</v>
      </c>
      <c r="G179" s="32">
        <v>150</v>
      </c>
      <c r="H179" s="32" t="s">
        <v>844</v>
      </c>
    </row>
    <row r="180" spans="1:8" ht="15" customHeight="1">
      <c r="A180" s="83">
        <v>45498</v>
      </c>
      <c r="B180" s="32" t="s">
        <v>1115</v>
      </c>
      <c r="C180" s="31" t="s">
        <v>1116</v>
      </c>
      <c r="D180" s="31" t="s">
        <v>1117</v>
      </c>
      <c r="E180" s="31" t="s">
        <v>529</v>
      </c>
      <c r="F180" s="84">
        <v>35000</v>
      </c>
      <c r="G180" s="32">
        <v>291.33999999999997</v>
      </c>
      <c r="H180" s="32" t="s">
        <v>844</v>
      </c>
    </row>
    <row r="181" spans="1:8" ht="15" customHeight="1">
      <c r="A181" s="83">
        <v>45498</v>
      </c>
      <c r="B181" s="32" t="s">
        <v>1055</v>
      </c>
      <c r="C181" s="31" t="s">
        <v>1056</v>
      </c>
      <c r="D181" s="31" t="s">
        <v>979</v>
      </c>
      <c r="E181" s="31" t="s">
        <v>530</v>
      </c>
      <c r="F181" s="84">
        <v>150296</v>
      </c>
      <c r="G181" s="32">
        <v>289.76</v>
      </c>
      <c r="H181" s="32" t="s">
        <v>844</v>
      </c>
    </row>
    <row r="182" spans="1:8" ht="15" customHeight="1">
      <c r="A182" s="83">
        <v>45498</v>
      </c>
      <c r="B182" s="32" t="s">
        <v>1055</v>
      </c>
      <c r="C182" s="31" t="s">
        <v>1056</v>
      </c>
      <c r="D182" s="31" t="s">
        <v>1279</v>
      </c>
      <c r="E182" s="31" t="s">
        <v>530</v>
      </c>
      <c r="F182" s="84">
        <v>70000</v>
      </c>
      <c r="G182" s="32">
        <v>276.2</v>
      </c>
      <c r="H182" s="32" t="s">
        <v>844</v>
      </c>
    </row>
    <row r="183" spans="1:8" ht="15" customHeight="1">
      <c r="A183" s="83">
        <v>45498</v>
      </c>
      <c r="B183" s="32" t="s">
        <v>1055</v>
      </c>
      <c r="C183" s="31" t="s">
        <v>1056</v>
      </c>
      <c r="D183" s="31" t="s">
        <v>1087</v>
      </c>
      <c r="E183" s="31" t="s">
        <v>530</v>
      </c>
      <c r="F183" s="84">
        <v>136616</v>
      </c>
      <c r="G183" s="32">
        <v>302.35000000000002</v>
      </c>
      <c r="H183" s="32" t="s">
        <v>844</v>
      </c>
    </row>
    <row r="184" spans="1:8" ht="15" customHeight="1">
      <c r="A184" s="83">
        <v>45498</v>
      </c>
      <c r="B184" s="32" t="s">
        <v>1055</v>
      </c>
      <c r="C184" s="31" t="s">
        <v>1056</v>
      </c>
      <c r="D184" s="31" t="s">
        <v>1086</v>
      </c>
      <c r="E184" s="31" t="s">
        <v>530</v>
      </c>
      <c r="F184" s="84">
        <v>87147</v>
      </c>
      <c r="G184" s="32">
        <v>284.77999999999997</v>
      </c>
      <c r="H184" s="32" t="s">
        <v>844</v>
      </c>
    </row>
    <row r="185" spans="1:8" ht="15" customHeight="1">
      <c r="A185" s="83">
        <v>45498</v>
      </c>
      <c r="B185" s="32" t="s">
        <v>1218</v>
      </c>
      <c r="C185" s="31" t="s">
        <v>1219</v>
      </c>
      <c r="D185" s="31" t="s">
        <v>1280</v>
      </c>
      <c r="E185" s="31" t="s">
        <v>530</v>
      </c>
      <c r="F185" s="84">
        <v>36000</v>
      </c>
      <c r="G185" s="32">
        <v>25.05</v>
      </c>
      <c r="H185" s="32" t="s">
        <v>844</v>
      </c>
    </row>
    <row r="186" spans="1:8" ht="15" customHeight="1">
      <c r="A186" s="83">
        <v>45498</v>
      </c>
      <c r="B186" s="32" t="s">
        <v>1221</v>
      </c>
      <c r="C186" s="31" t="s">
        <v>1222</v>
      </c>
      <c r="D186" s="31" t="s">
        <v>1223</v>
      </c>
      <c r="E186" s="31" t="s">
        <v>530</v>
      </c>
      <c r="F186" s="84">
        <v>1884189</v>
      </c>
      <c r="G186" s="32">
        <v>1.71</v>
      </c>
      <c r="H186" s="32" t="s">
        <v>844</v>
      </c>
    </row>
    <row r="187" spans="1:8" ht="15" customHeight="1">
      <c r="A187" s="83">
        <v>45498</v>
      </c>
      <c r="B187" s="32" t="s">
        <v>1221</v>
      </c>
      <c r="C187" s="31" t="s">
        <v>1222</v>
      </c>
      <c r="D187" s="31" t="s">
        <v>1281</v>
      </c>
      <c r="E187" s="31" t="s">
        <v>530</v>
      </c>
      <c r="F187" s="84">
        <v>2330000</v>
      </c>
      <c r="G187" s="32">
        <v>1.71</v>
      </c>
      <c r="H187" s="32" t="s">
        <v>844</v>
      </c>
    </row>
    <row r="188" spans="1:8" ht="15" customHeight="1">
      <c r="A188" s="83">
        <v>45498</v>
      </c>
      <c r="B188" s="32" t="s">
        <v>1027</v>
      </c>
      <c r="C188" s="31" t="s">
        <v>1028</v>
      </c>
      <c r="D188" s="31" t="s">
        <v>980</v>
      </c>
      <c r="E188" s="31" t="s">
        <v>530</v>
      </c>
      <c r="F188" s="84">
        <v>268240</v>
      </c>
      <c r="G188" s="32">
        <v>307.56</v>
      </c>
      <c r="H188" s="32" t="s">
        <v>844</v>
      </c>
    </row>
    <row r="189" spans="1:8" ht="15" customHeight="1">
      <c r="A189" s="83">
        <v>45498</v>
      </c>
      <c r="B189" s="32" t="s">
        <v>1027</v>
      </c>
      <c r="C189" s="31" t="s">
        <v>1028</v>
      </c>
      <c r="D189" s="31" t="s">
        <v>1089</v>
      </c>
      <c r="E189" s="31" t="s">
        <v>530</v>
      </c>
      <c r="F189" s="84">
        <v>292832</v>
      </c>
      <c r="G189" s="32">
        <v>310.35000000000002</v>
      </c>
      <c r="H189" s="32" t="s">
        <v>844</v>
      </c>
    </row>
    <row r="190" spans="1:8" ht="15" customHeight="1">
      <c r="A190" s="83">
        <v>45498</v>
      </c>
      <c r="B190" s="32" t="s">
        <v>1090</v>
      </c>
      <c r="C190" s="31" t="s">
        <v>1091</v>
      </c>
      <c r="D190" s="31" t="s">
        <v>1092</v>
      </c>
      <c r="E190" s="31" t="s">
        <v>530</v>
      </c>
      <c r="F190" s="84">
        <v>962194</v>
      </c>
      <c r="G190" s="32">
        <v>82.47</v>
      </c>
      <c r="H190" s="32" t="s">
        <v>844</v>
      </c>
    </row>
    <row r="191" spans="1:8" ht="15" customHeight="1">
      <c r="A191" s="83">
        <v>45498</v>
      </c>
      <c r="B191" s="32" t="s">
        <v>323</v>
      </c>
      <c r="C191" s="31" t="s">
        <v>1093</v>
      </c>
      <c r="D191" s="31" t="s">
        <v>1089</v>
      </c>
      <c r="E191" s="31" t="s">
        <v>530</v>
      </c>
      <c r="F191" s="84">
        <v>723832</v>
      </c>
      <c r="G191" s="32">
        <v>718.67</v>
      </c>
      <c r="H191" s="32" t="s">
        <v>844</v>
      </c>
    </row>
    <row r="192" spans="1:8" ht="15" customHeight="1">
      <c r="A192" s="83">
        <v>45498</v>
      </c>
      <c r="B192" s="32" t="s">
        <v>1037</v>
      </c>
      <c r="C192" s="31" t="s">
        <v>1038</v>
      </c>
      <c r="D192" s="31" t="s">
        <v>888</v>
      </c>
      <c r="E192" s="31" t="s">
        <v>530</v>
      </c>
      <c r="F192" s="84">
        <v>183059</v>
      </c>
      <c r="G192" s="32">
        <v>811.71</v>
      </c>
      <c r="H192" s="32" t="s">
        <v>844</v>
      </c>
    </row>
    <row r="193" spans="1:8" ht="15" customHeight="1">
      <c r="A193" s="83">
        <v>45498</v>
      </c>
      <c r="B193" s="32" t="s">
        <v>1037</v>
      </c>
      <c r="C193" s="31" t="s">
        <v>1038</v>
      </c>
      <c r="D193" s="31" t="s">
        <v>1089</v>
      </c>
      <c r="E193" s="31" t="s">
        <v>530</v>
      </c>
      <c r="F193" s="84">
        <v>222084</v>
      </c>
      <c r="G193" s="32">
        <v>812.84</v>
      </c>
      <c r="H193" s="32" t="s">
        <v>844</v>
      </c>
    </row>
    <row r="194" spans="1:8" ht="15" customHeight="1">
      <c r="A194" s="83">
        <v>45498</v>
      </c>
      <c r="B194" s="32" t="s">
        <v>1227</v>
      </c>
      <c r="C194" s="31" t="s">
        <v>1228</v>
      </c>
      <c r="D194" s="31" t="s">
        <v>1089</v>
      </c>
      <c r="E194" s="31" t="s">
        <v>530</v>
      </c>
      <c r="F194" s="84">
        <v>671791</v>
      </c>
      <c r="G194" s="32">
        <v>370.41</v>
      </c>
      <c r="H194" s="32" t="s">
        <v>844</v>
      </c>
    </row>
    <row r="195" spans="1:8" ht="15" customHeight="1">
      <c r="A195" s="83">
        <v>45498</v>
      </c>
      <c r="B195" s="32" t="s">
        <v>1229</v>
      </c>
      <c r="C195" s="31" t="s">
        <v>1230</v>
      </c>
      <c r="D195" s="31" t="s">
        <v>1089</v>
      </c>
      <c r="E195" s="31" t="s">
        <v>530</v>
      </c>
      <c r="F195" s="84">
        <v>2206253</v>
      </c>
      <c r="G195" s="32">
        <v>90.38</v>
      </c>
      <c r="H195" s="32" t="s">
        <v>844</v>
      </c>
    </row>
    <row r="196" spans="1:8" ht="15" customHeight="1">
      <c r="A196" s="83">
        <v>45498</v>
      </c>
      <c r="B196" s="32" t="s">
        <v>795</v>
      </c>
      <c r="C196" s="31" t="s">
        <v>1231</v>
      </c>
      <c r="D196" s="31" t="s">
        <v>1089</v>
      </c>
      <c r="E196" s="31" t="s">
        <v>530</v>
      </c>
      <c r="F196" s="84">
        <v>308048</v>
      </c>
      <c r="G196" s="32">
        <v>3368.36</v>
      </c>
      <c r="H196" s="32" t="s">
        <v>844</v>
      </c>
    </row>
    <row r="197" spans="1:8" ht="15" customHeight="1">
      <c r="A197" s="83">
        <v>45498</v>
      </c>
      <c r="B197" s="32" t="s">
        <v>1232</v>
      </c>
      <c r="C197" s="31" t="s">
        <v>1233</v>
      </c>
      <c r="D197" s="31" t="s">
        <v>1089</v>
      </c>
      <c r="E197" s="31" t="s">
        <v>530</v>
      </c>
      <c r="F197" s="84">
        <v>604252</v>
      </c>
      <c r="G197" s="32">
        <v>160.93</v>
      </c>
      <c r="H197" s="32" t="s">
        <v>844</v>
      </c>
    </row>
    <row r="198" spans="1:8" ht="15" customHeight="1">
      <c r="A198" s="83">
        <v>45498</v>
      </c>
      <c r="B198" s="32" t="s">
        <v>1118</v>
      </c>
      <c r="C198" s="31" t="s">
        <v>1119</v>
      </c>
      <c r="D198" s="31" t="s">
        <v>1120</v>
      </c>
      <c r="E198" s="31" t="s">
        <v>530</v>
      </c>
      <c r="F198" s="84">
        <v>1856970</v>
      </c>
      <c r="G198" s="32">
        <v>7.26</v>
      </c>
      <c r="H198" s="32" t="s">
        <v>844</v>
      </c>
    </row>
    <row r="199" spans="1:8" ht="15" customHeight="1">
      <c r="A199" s="83">
        <v>45498</v>
      </c>
      <c r="B199" s="32" t="s">
        <v>1094</v>
      </c>
      <c r="C199" s="31" t="s">
        <v>1095</v>
      </c>
      <c r="D199" s="31" t="s">
        <v>1089</v>
      </c>
      <c r="E199" s="31" t="s">
        <v>530</v>
      </c>
      <c r="F199" s="84">
        <v>11177092</v>
      </c>
      <c r="G199" s="32">
        <v>54.82</v>
      </c>
      <c r="H199" s="32" t="s">
        <v>844</v>
      </c>
    </row>
    <row r="200" spans="1:8" ht="15" customHeight="1">
      <c r="A200" s="83">
        <v>45498</v>
      </c>
      <c r="B200" s="32" t="s">
        <v>1234</v>
      </c>
      <c r="C200" s="31" t="s">
        <v>1235</v>
      </c>
      <c r="D200" s="31" t="s">
        <v>1089</v>
      </c>
      <c r="E200" s="31" t="s">
        <v>530</v>
      </c>
      <c r="F200" s="84">
        <v>860939</v>
      </c>
      <c r="G200" s="32">
        <v>261.23</v>
      </c>
      <c r="H200" s="32" t="s">
        <v>844</v>
      </c>
    </row>
    <row r="201" spans="1:8" ht="15" customHeight="1">
      <c r="A201" s="83">
        <v>45498</v>
      </c>
      <c r="B201" s="32" t="s">
        <v>1236</v>
      </c>
      <c r="C201" s="31" t="s">
        <v>1237</v>
      </c>
      <c r="D201" s="31" t="s">
        <v>1089</v>
      </c>
      <c r="E201" s="31" t="s">
        <v>530</v>
      </c>
      <c r="F201" s="84">
        <v>18229452</v>
      </c>
      <c r="G201" s="32">
        <v>87.15</v>
      </c>
      <c r="H201" s="32" t="s">
        <v>844</v>
      </c>
    </row>
    <row r="202" spans="1:8" ht="15" customHeight="1">
      <c r="A202" s="83">
        <v>45498</v>
      </c>
      <c r="B202" s="32" t="s">
        <v>1236</v>
      </c>
      <c r="C202" s="31" t="s">
        <v>1237</v>
      </c>
      <c r="D202" s="31" t="s">
        <v>888</v>
      </c>
      <c r="E202" s="31" t="s">
        <v>530</v>
      </c>
      <c r="F202" s="84">
        <v>13739766</v>
      </c>
      <c r="G202" s="32">
        <v>86.68</v>
      </c>
      <c r="H202" s="32" t="s">
        <v>844</v>
      </c>
    </row>
    <row r="203" spans="1:8" ht="15" customHeight="1">
      <c r="A203" s="83">
        <v>45498</v>
      </c>
      <c r="B203" s="32" t="s">
        <v>1238</v>
      </c>
      <c r="C203" s="31" t="s">
        <v>1239</v>
      </c>
      <c r="D203" s="31" t="s">
        <v>1089</v>
      </c>
      <c r="E203" s="31" t="s">
        <v>530</v>
      </c>
      <c r="F203" s="84">
        <v>322104</v>
      </c>
      <c r="G203" s="32">
        <v>88</v>
      </c>
      <c r="H203" s="32" t="s">
        <v>844</v>
      </c>
    </row>
    <row r="204" spans="1:8" ht="15" customHeight="1">
      <c r="A204" s="83">
        <v>45498</v>
      </c>
      <c r="B204" s="32" t="s">
        <v>1240</v>
      </c>
      <c r="C204" s="31" t="s">
        <v>1241</v>
      </c>
      <c r="D204" s="31" t="s">
        <v>1242</v>
      </c>
      <c r="E204" s="31" t="s">
        <v>530</v>
      </c>
      <c r="F204" s="84">
        <v>1741990</v>
      </c>
      <c r="G204" s="32">
        <v>39.47</v>
      </c>
      <c r="H204" s="32" t="s">
        <v>844</v>
      </c>
    </row>
    <row r="205" spans="1:8" ht="15" customHeight="1">
      <c r="A205" s="83">
        <v>45498</v>
      </c>
      <c r="B205" s="32" t="s">
        <v>1243</v>
      </c>
      <c r="C205" s="31" t="s">
        <v>1244</v>
      </c>
      <c r="D205" s="31" t="s">
        <v>1089</v>
      </c>
      <c r="E205" s="31" t="s">
        <v>530</v>
      </c>
      <c r="F205" s="84">
        <v>681654</v>
      </c>
      <c r="G205" s="32">
        <v>83.1</v>
      </c>
      <c r="H205" s="32" t="s">
        <v>844</v>
      </c>
    </row>
    <row r="206" spans="1:8" ht="15" customHeight="1">
      <c r="A206" s="83">
        <v>45498</v>
      </c>
      <c r="B206" s="32" t="s">
        <v>1245</v>
      </c>
      <c r="C206" s="31" t="s">
        <v>1246</v>
      </c>
      <c r="D206" s="31" t="s">
        <v>1089</v>
      </c>
      <c r="E206" s="31" t="s">
        <v>530</v>
      </c>
      <c r="F206" s="84">
        <v>341279</v>
      </c>
      <c r="G206" s="32">
        <v>176.22</v>
      </c>
      <c r="H206" s="32" t="s">
        <v>844</v>
      </c>
    </row>
    <row r="207" spans="1:8" ht="15" customHeight="1">
      <c r="A207" s="83">
        <v>45498</v>
      </c>
      <c r="B207" s="32" t="s">
        <v>1029</v>
      </c>
      <c r="C207" s="31" t="s">
        <v>1030</v>
      </c>
      <c r="D207" s="31" t="s">
        <v>1039</v>
      </c>
      <c r="E207" s="31" t="s">
        <v>530</v>
      </c>
      <c r="F207" s="84">
        <v>350000</v>
      </c>
      <c r="G207" s="32">
        <v>8.15</v>
      </c>
      <c r="H207" s="32" t="s">
        <v>844</v>
      </c>
    </row>
    <row r="208" spans="1:8" ht="15" customHeight="1">
      <c r="A208" s="83">
        <v>45498</v>
      </c>
      <c r="B208" s="32" t="s">
        <v>1098</v>
      </c>
      <c r="C208" s="31" t="s">
        <v>1099</v>
      </c>
      <c r="D208" s="31" t="s">
        <v>1100</v>
      </c>
      <c r="E208" s="31" t="s">
        <v>530</v>
      </c>
      <c r="F208" s="84">
        <v>104000</v>
      </c>
      <c r="G208" s="32">
        <v>101.88</v>
      </c>
      <c r="H208" s="32" t="s">
        <v>844</v>
      </c>
    </row>
    <row r="209" spans="1:8" ht="15" customHeight="1">
      <c r="A209" s="83">
        <v>45498</v>
      </c>
      <c r="B209" s="32" t="s">
        <v>427</v>
      </c>
      <c r="C209" s="31" t="s">
        <v>1249</v>
      </c>
      <c r="D209" s="31" t="s">
        <v>980</v>
      </c>
      <c r="E209" s="31" t="s">
        <v>530</v>
      </c>
      <c r="F209" s="84">
        <v>10213686</v>
      </c>
      <c r="G209" s="32">
        <v>116.87</v>
      </c>
      <c r="H209" s="32" t="s">
        <v>844</v>
      </c>
    </row>
    <row r="210" spans="1:8" ht="15" customHeight="1">
      <c r="A210" s="83">
        <v>45498</v>
      </c>
      <c r="B210" s="32" t="s">
        <v>427</v>
      </c>
      <c r="C210" s="31" t="s">
        <v>1249</v>
      </c>
      <c r="D210" s="31" t="s">
        <v>1089</v>
      </c>
      <c r="E210" s="31" t="s">
        <v>530</v>
      </c>
      <c r="F210" s="84">
        <v>8549745</v>
      </c>
      <c r="G210" s="32">
        <v>115.92</v>
      </c>
      <c r="H210" s="32" t="s">
        <v>844</v>
      </c>
    </row>
    <row r="211" spans="1:8" ht="15" customHeight="1">
      <c r="A211" s="83">
        <v>45498</v>
      </c>
      <c r="B211" s="32" t="s">
        <v>1101</v>
      </c>
      <c r="C211" s="31" t="s">
        <v>1102</v>
      </c>
      <c r="D211" s="31" t="s">
        <v>1250</v>
      </c>
      <c r="E211" s="31" t="s">
        <v>530</v>
      </c>
      <c r="F211" s="84">
        <v>189600</v>
      </c>
      <c r="G211" s="32">
        <v>217.07</v>
      </c>
      <c r="H211" s="32" t="s">
        <v>844</v>
      </c>
    </row>
    <row r="212" spans="1:8" ht="15" customHeight="1">
      <c r="A212" s="83">
        <v>45498</v>
      </c>
      <c r="B212" s="32" t="s">
        <v>1101</v>
      </c>
      <c r="C212" s="31" t="s">
        <v>1102</v>
      </c>
      <c r="D212" s="31" t="s">
        <v>1103</v>
      </c>
      <c r="E212" s="31" t="s">
        <v>530</v>
      </c>
      <c r="F212" s="84">
        <v>264800</v>
      </c>
      <c r="G212" s="32">
        <v>218</v>
      </c>
      <c r="H212" s="32" t="s">
        <v>844</v>
      </c>
    </row>
    <row r="213" spans="1:8" ht="15" customHeight="1">
      <c r="A213" s="83">
        <v>45498</v>
      </c>
      <c r="B213" s="32" t="s">
        <v>1251</v>
      </c>
      <c r="C213" s="31" t="s">
        <v>1252</v>
      </c>
      <c r="D213" s="31" t="s">
        <v>1089</v>
      </c>
      <c r="E213" s="31" t="s">
        <v>530</v>
      </c>
      <c r="F213" s="84">
        <v>528020</v>
      </c>
      <c r="G213" s="32">
        <v>993.41</v>
      </c>
      <c r="H213" s="32" t="s">
        <v>844</v>
      </c>
    </row>
    <row r="214" spans="1:8" ht="15" customHeight="1">
      <c r="A214" s="83">
        <v>45498</v>
      </c>
      <c r="B214" s="32" t="s">
        <v>1253</v>
      </c>
      <c r="C214" s="31" t="s">
        <v>1254</v>
      </c>
      <c r="D214" s="31" t="s">
        <v>1255</v>
      </c>
      <c r="E214" s="31" t="s">
        <v>530</v>
      </c>
      <c r="F214" s="84">
        <v>2128140</v>
      </c>
      <c r="G214" s="32">
        <v>92.28</v>
      </c>
      <c r="H214" s="32" t="s">
        <v>844</v>
      </c>
    </row>
    <row r="215" spans="1:8" ht="15" customHeight="1">
      <c r="A215" s="83">
        <v>45498</v>
      </c>
      <c r="B215" s="32" t="s">
        <v>1253</v>
      </c>
      <c r="C215" s="31" t="s">
        <v>1254</v>
      </c>
      <c r="D215" s="31" t="s">
        <v>1104</v>
      </c>
      <c r="E215" s="31" t="s">
        <v>530</v>
      </c>
      <c r="F215" s="84">
        <v>2538988</v>
      </c>
      <c r="G215" s="32">
        <v>92.44</v>
      </c>
      <c r="H215" s="32" t="s">
        <v>844</v>
      </c>
    </row>
    <row r="216" spans="1:8" ht="15" customHeight="1">
      <c r="A216" s="83">
        <v>45498</v>
      </c>
      <c r="B216" s="32" t="s">
        <v>1040</v>
      </c>
      <c r="C216" s="31" t="s">
        <v>1041</v>
      </c>
      <c r="D216" s="31" t="s">
        <v>980</v>
      </c>
      <c r="E216" s="31" t="s">
        <v>530</v>
      </c>
      <c r="F216" s="84">
        <v>738500</v>
      </c>
      <c r="G216" s="32">
        <v>90.64</v>
      </c>
      <c r="H216" s="32" t="s">
        <v>844</v>
      </c>
    </row>
    <row r="217" spans="1:8" ht="15" customHeight="1">
      <c r="A217" s="83">
        <v>45498</v>
      </c>
      <c r="B217" s="32" t="s">
        <v>1040</v>
      </c>
      <c r="C217" s="31" t="s">
        <v>1041</v>
      </c>
      <c r="D217" s="31" t="s">
        <v>1087</v>
      </c>
      <c r="E217" s="31" t="s">
        <v>530</v>
      </c>
      <c r="F217" s="84">
        <v>630535</v>
      </c>
      <c r="G217" s="32">
        <v>91.33</v>
      </c>
      <c r="H217" s="32" t="s">
        <v>844</v>
      </c>
    </row>
    <row r="218" spans="1:8" ht="15" customHeight="1">
      <c r="A218" s="83">
        <v>45498</v>
      </c>
      <c r="B218" s="32" t="s">
        <v>1040</v>
      </c>
      <c r="C218" s="31" t="s">
        <v>1041</v>
      </c>
      <c r="D218" s="31" t="s">
        <v>979</v>
      </c>
      <c r="E218" s="31" t="s">
        <v>530</v>
      </c>
      <c r="F218" s="84">
        <v>801400</v>
      </c>
      <c r="G218" s="32">
        <v>90.31</v>
      </c>
      <c r="H218" s="32" t="s">
        <v>844</v>
      </c>
    </row>
    <row r="219" spans="1:8" ht="15" customHeight="1">
      <c r="A219" s="83">
        <v>45498</v>
      </c>
      <c r="B219" s="32" t="s">
        <v>1040</v>
      </c>
      <c r="C219" s="31" t="s">
        <v>1041</v>
      </c>
      <c r="D219" s="31" t="s">
        <v>1089</v>
      </c>
      <c r="E219" s="31" t="s">
        <v>530</v>
      </c>
      <c r="F219" s="84">
        <v>889859</v>
      </c>
      <c r="G219" s="32">
        <v>90.46</v>
      </c>
      <c r="H219" s="32" t="s">
        <v>844</v>
      </c>
    </row>
    <row r="220" spans="1:8" ht="15" customHeight="1">
      <c r="A220" s="83">
        <v>45498</v>
      </c>
      <c r="B220" s="32" t="s">
        <v>1040</v>
      </c>
      <c r="C220" s="31" t="s">
        <v>1041</v>
      </c>
      <c r="D220" s="31" t="s">
        <v>1088</v>
      </c>
      <c r="E220" s="31" t="s">
        <v>530</v>
      </c>
      <c r="F220" s="84">
        <v>993810</v>
      </c>
      <c r="G220" s="32">
        <v>90.66</v>
      </c>
      <c r="H220" s="32" t="s">
        <v>844</v>
      </c>
    </row>
    <row r="221" spans="1:8" ht="15" customHeight="1">
      <c r="A221" s="83">
        <v>45498</v>
      </c>
      <c r="B221" s="32" t="s">
        <v>1040</v>
      </c>
      <c r="C221" s="31" t="s">
        <v>1041</v>
      </c>
      <c r="D221" s="31" t="s">
        <v>1113</v>
      </c>
      <c r="E221" s="31" t="s">
        <v>530</v>
      </c>
      <c r="F221" s="84">
        <v>588092</v>
      </c>
      <c r="G221" s="32">
        <v>90.27</v>
      </c>
      <c r="H221" s="32" t="s">
        <v>844</v>
      </c>
    </row>
    <row r="222" spans="1:8" ht="15" customHeight="1">
      <c r="A222" s="83">
        <v>45498</v>
      </c>
      <c r="B222" s="32" t="s">
        <v>1040</v>
      </c>
      <c r="C222" s="31" t="s">
        <v>1041</v>
      </c>
      <c r="D222" s="31" t="s">
        <v>888</v>
      </c>
      <c r="E222" s="31" t="s">
        <v>530</v>
      </c>
      <c r="F222" s="84">
        <v>1137058</v>
      </c>
      <c r="G222" s="32">
        <v>90.52</v>
      </c>
      <c r="H222" s="32" t="s">
        <v>844</v>
      </c>
    </row>
    <row r="223" spans="1:8" ht="15" customHeight="1">
      <c r="A223" s="83">
        <v>45498</v>
      </c>
      <c r="B223" s="32" t="s">
        <v>1040</v>
      </c>
      <c r="C223" s="31" t="s">
        <v>1041</v>
      </c>
      <c r="D223" s="31" t="s">
        <v>1256</v>
      </c>
      <c r="E223" s="31" t="s">
        <v>530</v>
      </c>
      <c r="F223" s="84">
        <v>468578</v>
      </c>
      <c r="G223" s="32">
        <v>90.96</v>
      </c>
      <c r="H223" s="32" t="s">
        <v>844</v>
      </c>
    </row>
    <row r="224" spans="1:8" ht="15" customHeight="1">
      <c r="A224" s="83">
        <v>45498</v>
      </c>
      <c r="B224" s="32" t="s">
        <v>1257</v>
      </c>
      <c r="C224" s="31" t="s">
        <v>1258</v>
      </c>
      <c r="D224" s="31" t="s">
        <v>1089</v>
      </c>
      <c r="E224" s="31" t="s">
        <v>530</v>
      </c>
      <c r="F224" s="84">
        <v>482270</v>
      </c>
      <c r="G224" s="32">
        <v>455.38</v>
      </c>
      <c r="H224" s="32" t="s">
        <v>844</v>
      </c>
    </row>
    <row r="225" spans="1:8" ht="15" customHeight="1">
      <c r="A225" s="83">
        <v>45498</v>
      </c>
      <c r="B225" s="32" t="s">
        <v>1259</v>
      </c>
      <c r="C225" s="31" t="s">
        <v>1260</v>
      </c>
      <c r="D225" s="31" t="s">
        <v>1261</v>
      </c>
      <c r="E225" s="31" t="s">
        <v>530</v>
      </c>
      <c r="F225" s="84">
        <v>311772</v>
      </c>
      <c r="G225" s="32">
        <v>11.59</v>
      </c>
      <c r="H225" s="32" t="s">
        <v>844</v>
      </c>
    </row>
    <row r="226" spans="1:8" ht="15" customHeight="1">
      <c r="A226" s="83">
        <v>45498</v>
      </c>
      <c r="B226" s="32" t="s">
        <v>1057</v>
      </c>
      <c r="C226" s="31" t="s">
        <v>1058</v>
      </c>
      <c r="D226" s="31" t="s">
        <v>1089</v>
      </c>
      <c r="E226" s="31" t="s">
        <v>530</v>
      </c>
      <c r="F226" s="84">
        <v>90385</v>
      </c>
      <c r="G226" s="32">
        <v>1224.74</v>
      </c>
      <c r="H226" s="32" t="s">
        <v>844</v>
      </c>
    </row>
    <row r="227" spans="1:8" ht="15" customHeight="1">
      <c r="A227" s="83">
        <v>45498</v>
      </c>
      <c r="B227" s="32" t="s">
        <v>1105</v>
      </c>
      <c r="C227" s="31" t="s">
        <v>1106</v>
      </c>
      <c r="D227" s="31" t="s">
        <v>1104</v>
      </c>
      <c r="E227" s="31" t="s">
        <v>530</v>
      </c>
      <c r="F227" s="84">
        <v>108800</v>
      </c>
      <c r="G227" s="32">
        <v>194.11</v>
      </c>
      <c r="H227" s="32" t="s">
        <v>844</v>
      </c>
    </row>
    <row r="228" spans="1:8" ht="15" customHeight="1">
      <c r="A228" s="83">
        <v>45498</v>
      </c>
      <c r="B228" s="32" t="s">
        <v>1107</v>
      </c>
      <c r="C228" s="31" t="s">
        <v>1108</v>
      </c>
      <c r="D228" s="31" t="s">
        <v>1089</v>
      </c>
      <c r="E228" s="31" t="s">
        <v>530</v>
      </c>
      <c r="F228" s="84">
        <v>285134</v>
      </c>
      <c r="G228" s="32">
        <v>200.17</v>
      </c>
      <c r="H228" s="32" t="s">
        <v>844</v>
      </c>
    </row>
    <row r="229" spans="1:8" ht="15" customHeight="1">
      <c r="A229" s="83">
        <v>45498</v>
      </c>
      <c r="B229" s="32" t="s">
        <v>1262</v>
      </c>
      <c r="C229" s="31" t="s">
        <v>1263</v>
      </c>
      <c r="D229" s="31" t="s">
        <v>1089</v>
      </c>
      <c r="E229" s="31" t="s">
        <v>530</v>
      </c>
      <c r="F229" s="84">
        <v>266087</v>
      </c>
      <c r="G229" s="32">
        <v>245.66</v>
      </c>
      <c r="H229" s="32" t="s">
        <v>844</v>
      </c>
    </row>
    <row r="230" spans="1:8" ht="15" customHeight="1">
      <c r="A230" s="83">
        <v>45498</v>
      </c>
      <c r="B230" s="32" t="s">
        <v>1059</v>
      </c>
      <c r="C230" s="31" t="s">
        <v>1060</v>
      </c>
      <c r="D230" s="31" t="s">
        <v>1112</v>
      </c>
      <c r="E230" s="31" t="s">
        <v>530</v>
      </c>
      <c r="F230" s="84">
        <v>62000</v>
      </c>
      <c r="G230" s="32">
        <v>73.39</v>
      </c>
      <c r="H230" s="32" t="s">
        <v>844</v>
      </c>
    </row>
    <row r="231" spans="1:8" ht="15" customHeight="1">
      <c r="A231" s="83">
        <v>45498</v>
      </c>
      <c r="B231" s="32" t="s">
        <v>1264</v>
      </c>
      <c r="C231" s="31" t="s">
        <v>1265</v>
      </c>
      <c r="D231" s="31" t="s">
        <v>1267</v>
      </c>
      <c r="E231" s="31" t="s">
        <v>530</v>
      </c>
      <c r="F231" s="84">
        <v>53000</v>
      </c>
      <c r="G231" s="32">
        <v>20.84</v>
      </c>
      <c r="H231" s="32" t="s">
        <v>844</v>
      </c>
    </row>
    <row r="232" spans="1:8" ht="15" customHeight="1">
      <c r="A232" s="83">
        <v>45498</v>
      </c>
      <c r="B232" s="32" t="s">
        <v>1264</v>
      </c>
      <c r="C232" s="31" t="s">
        <v>1265</v>
      </c>
      <c r="D232" s="31" t="s">
        <v>1268</v>
      </c>
      <c r="E232" s="31" t="s">
        <v>530</v>
      </c>
      <c r="F232" s="84">
        <v>133699</v>
      </c>
      <c r="G232" s="32">
        <v>20.77</v>
      </c>
      <c r="H232" s="32" t="s">
        <v>844</v>
      </c>
    </row>
    <row r="233" spans="1:8" ht="15" customHeight="1">
      <c r="A233" s="83">
        <v>45498</v>
      </c>
      <c r="B233" s="32" t="s">
        <v>1264</v>
      </c>
      <c r="C233" s="31" t="s">
        <v>1265</v>
      </c>
      <c r="D233" s="31" t="s">
        <v>1266</v>
      </c>
      <c r="E233" s="31" t="s">
        <v>530</v>
      </c>
      <c r="F233" s="84">
        <v>131198</v>
      </c>
      <c r="G233" s="32">
        <v>20.82</v>
      </c>
      <c r="H233" s="32" t="s">
        <v>844</v>
      </c>
    </row>
    <row r="234" spans="1:8" ht="15" customHeight="1">
      <c r="A234" s="83">
        <v>45498</v>
      </c>
      <c r="B234" s="32" t="s">
        <v>1264</v>
      </c>
      <c r="C234" s="31" t="s">
        <v>1265</v>
      </c>
      <c r="D234" s="31" t="s">
        <v>1282</v>
      </c>
      <c r="E234" s="31" t="s">
        <v>530</v>
      </c>
      <c r="F234" s="84">
        <v>85000</v>
      </c>
      <c r="G234" s="32">
        <v>20.5</v>
      </c>
      <c r="H234" s="32" t="s">
        <v>844</v>
      </c>
    </row>
    <row r="235" spans="1:8" ht="15" customHeight="1">
      <c r="A235" s="83">
        <v>45498</v>
      </c>
      <c r="B235" s="32" t="s">
        <v>1269</v>
      </c>
      <c r="C235" s="31" t="s">
        <v>1270</v>
      </c>
      <c r="D235" s="31" t="s">
        <v>979</v>
      </c>
      <c r="E235" s="31" t="s">
        <v>530</v>
      </c>
      <c r="F235" s="84">
        <v>457044</v>
      </c>
      <c r="G235" s="32">
        <v>225.42</v>
      </c>
      <c r="H235" s="32" t="s">
        <v>844</v>
      </c>
    </row>
    <row r="236" spans="1:8" ht="15" customHeight="1">
      <c r="A236" s="83">
        <v>45498</v>
      </c>
      <c r="B236" s="32" t="s">
        <v>1269</v>
      </c>
      <c r="C236" s="31" t="s">
        <v>1270</v>
      </c>
      <c r="D236" s="31" t="s">
        <v>980</v>
      </c>
      <c r="E236" s="31" t="s">
        <v>530</v>
      </c>
      <c r="F236" s="84">
        <v>398371</v>
      </c>
      <c r="G236" s="32">
        <v>228.09</v>
      </c>
      <c r="H236" s="32" t="s">
        <v>844</v>
      </c>
    </row>
    <row r="237" spans="1:8" ht="15" customHeight="1">
      <c r="A237" s="83">
        <v>45498</v>
      </c>
      <c r="B237" s="32" t="s">
        <v>1269</v>
      </c>
      <c r="C237" s="31" t="s">
        <v>1270</v>
      </c>
      <c r="D237" s="31" t="s">
        <v>1089</v>
      </c>
      <c r="E237" s="31" t="s">
        <v>530</v>
      </c>
      <c r="F237" s="84">
        <v>665275</v>
      </c>
      <c r="G237" s="32">
        <v>220.99</v>
      </c>
      <c r="H237" s="32" t="s">
        <v>844</v>
      </c>
    </row>
    <row r="238" spans="1:8" ht="15" customHeight="1">
      <c r="A238" s="83">
        <v>45498</v>
      </c>
      <c r="B238" s="32" t="s">
        <v>1269</v>
      </c>
      <c r="C238" s="31" t="s">
        <v>1270</v>
      </c>
      <c r="D238" s="31" t="s">
        <v>1088</v>
      </c>
      <c r="E238" s="31" t="s">
        <v>530</v>
      </c>
      <c r="F238" s="84">
        <v>421010</v>
      </c>
      <c r="G238" s="32">
        <v>227.39</v>
      </c>
      <c r="H238" s="32" t="s">
        <v>844</v>
      </c>
    </row>
    <row r="239" spans="1:8" ht="15" customHeight="1">
      <c r="A239" s="83">
        <v>45498</v>
      </c>
      <c r="B239" s="32" t="s">
        <v>1271</v>
      </c>
      <c r="C239" s="31" t="s">
        <v>1272</v>
      </c>
      <c r="D239" s="31" t="s">
        <v>888</v>
      </c>
      <c r="E239" s="31" t="s">
        <v>530</v>
      </c>
      <c r="F239" s="84">
        <v>3347260</v>
      </c>
      <c r="G239" s="32">
        <v>34.28</v>
      </c>
      <c r="H239" s="32" t="s">
        <v>844</v>
      </c>
    </row>
    <row r="240" spans="1:8" ht="15" customHeight="1">
      <c r="A240" s="83">
        <v>45498</v>
      </c>
      <c r="B240" s="32" t="s">
        <v>1271</v>
      </c>
      <c r="C240" s="31" t="s">
        <v>1272</v>
      </c>
      <c r="D240" s="31" t="s">
        <v>1089</v>
      </c>
      <c r="E240" s="31" t="s">
        <v>530</v>
      </c>
      <c r="F240" s="84">
        <v>4058991</v>
      </c>
      <c r="G240" s="32">
        <v>34.270000000000003</v>
      </c>
      <c r="H240" s="32" t="s">
        <v>844</v>
      </c>
    </row>
    <row r="241" spans="1:8" ht="15" customHeight="1">
      <c r="A241" s="83">
        <v>45498</v>
      </c>
      <c r="B241" s="32" t="s">
        <v>1283</v>
      </c>
      <c r="C241" s="31" t="s">
        <v>1284</v>
      </c>
      <c r="D241" s="31" t="s">
        <v>1285</v>
      </c>
      <c r="E241" s="31" t="s">
        <v>530</v>
      </c>
      <c r="F241" s="84">
        <v>117606</v>
      </c>
      <c r="G241" s="32">
        <v>79</v>
      </c>
      <c r="H241" s="32" t="s">
        <v>844</v>
      </c>
    </row>
    <row r="242" spans="1:8" ht="15" customHeight="1">
      <c r="A242" s="83">
        <v>45498</v>
      </c>
      <c r="B242" s="32" t="s">
        <v>899</v>
      </c>
      <c r="C242" s="31" t="s">
        <v>900</v>
      </c>
      <c r="D242" s="31" t="s">
        <v>1109</v>
      </c>
      <c r="E242" s="31" t="s">
        <v>530</v>
      </c>
      <c r="F242" s="84">
        <v>2118041</v>
      </c>
      <c r="G242" s="32">
        <v>49.02</v>
      </c>
      <c r="H242" s="32" t="s">
        <v>844</v>
      </c>
    </row>
    <row r="243" spans="1:8" ht="15" customHeight="1">
      <c r="A243" s="83">
        <v>45498</v>
      </c>
      <c r="B243" s="32" t="s">
        <v>899</v>
      </c>
      <c r="C243" s="31" t="s">
        <v>900</v>
      </c>
      <c r="D243" s="31" t="s">
        <v>1114</v>
      </c>
      <c r="E243" s="31" t="s">
        <v>530</v>
      </c>
      <c r="F243" s="84">
        <v>636341</v>
      </c>
      <c r="G243" s="32">
        <v>48.57</v>
      </c>
      <c r="H243" s="32" t="s">
        <v>844</v>
      </c>
    </row>
    <row r="244" spans="1:8" ht="15" customHeight="1">
      <c r="A244" s="83">
        <v>45498</v>
      </c>
      <c r="B244" s="32" t="s">
        <v>899</v>
      </c>
      <c r="C244" s="31" t="s">
        <v>900</v>
      </c>
      <c r="D244" s="31" t="s">
        <v>888</v>
      </c>
      <c r="E244" s="31" t="s">
        <v>530</v>
      </c>
      <c r="F244" s="84">
        <v>1451707</v>
      </c>
      <c r="G244" s="32">
        <v>48.82</v>
      </c>
      <c r="H244" s="32" t="s">
        <v>844</v>
      </c>
    </row>
    <row r="245" spans="1:8" ht="15" customHeight="1">
      <c r="A245" s="83">
        <v>45498</v>
      </c>
      <c r="B245" s="32" t="s">
        <v>899</v>
      </c>
      <c r="C245" s="31" t="s">
        <v>900</v>
      </c>
      <c r="D245" s="31" t="s">
        <v>1088</v>
      </c>
      <c r="E245" s="31" t="s">
        <v>530</v>
      </c>
      <c r="F245" s="84">
        <v>846766</v>
      </c>
      <c r="G245" s="32">
        <v>48.27</v>
      </c>
      <c r="H245" s="32" t="s">
        <v>844</v>
      </c>
    </row>
    <row r="246" spans="1:8" ht="15" customHeight="1">
      <c r="A246" s="83">
        <v>45498</v>
      </c>
      <c r="B246" s="32" t="s">
        <v>293</v>
      </c>
      <c r="C246" s="31" t="s">
        <v>1273</v>
      </c>
      <c r="D246" s="31" t="s">
        <v>980</v>
      </c>
      <c r="E246" s="31" t="s">
        <v>530</v>
      </c>
      <c r="F246" s="84">
        <v>10320348</v>
      </c>
      <c r="G246" s="32">
        <v>106.14</v>
      </c>
      <c r="H246" s="32" t="s">
        <v>844</v>
      </c>
    </row>
    <row r="247" spans="1:8" ht="15" customHeight="1">
      <c r="A247" s="83">
        <v>45498</v>
      </c>
      <c r="B247" s="32" t="s">
        <v>1274</v>
      </c>
      <c r="C247" s="31" t="s">
        <v>1275</v>
      </c>
      <c r="D247" s="31" t="s">
        <v>1089</v>
      </c>
      <c r="E247" s="31" t="s">
        <v>530</v>
      </c>
      <c r="F247" s="84">
        <v>1171173</v>
      </c>
      <c r="G247" s="32">
        <v>79.290000000000006</v>
      </c>
      <c r="H247" s="32" t="s">
        <v>844</v>
      </c>
    </row>
    <row r="248" spans="1:8" ht="15" customHeight="1">
      <c r="A248" s="83">
        <v>45498</v>
      </c>
      <c r="B248" s="32" t="s">
        <v>1115</v>
      </c>
      <c r="C248" s="31" t="s">
        <v>1116</v>
      </c>
      <c r="D248" s="31" t="s">
        <v>1123</v>
      </c>
      <c r="E248" s="31" t="s">
        <v>530</v>
      </c>
      <c r="F248" s="84">
        <v>35000</v>
      </c>
      <c r="G248" s="32">
        <v>291.33999999999997</v>
      </c>
      <c r="H248" s="32" t="s">
        <v>844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1"/>
  <sheetViews>
    <sheetView zoomScale="70" zoomScaleNormal="70" workbookViewId="0">
      <selection activeCell="L12" sqref="L12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42" bestFit="1" customWidth="1"/>
    <col min="5" max="5" width="8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305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993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45499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531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521</v>
      </c>
      <c r="C9" s="93"/>
      <c r="D9" s="94" t="s">
        <v>532</v>
      </c>
      <c r="E9" s="93" t="s">
        <v>533</v>
      </c>
      <c r="F9" s="93" t="s">
        <v>534</v>
      </c>
      <c r="G9" s="93" t="s">
        <v>535</v>
      </c>
      <c r="H9" s="93" t="s">
        <v>536</v>
      </c>
      <c r="I9" s="93" t="s">
        <v>537</v>
      </c>
      <c r="J9" s="92" t="s">
        <v>538</v>
      </c>
      <c r="K9" s="93" t="s">
        <v>539</v>
      </c>
      <c r="L9" s="95" t="s">
        <v>540</v>
      </c>
      <c r="M9" s="95" t="s">
        <v>541</v>
      </c>
      <c r="N9" s="93" t="s">
        <v>542</v>
      </c>
      <c r="O9" s="238" t="s">
        <v>543</v>
      </c>
      <c r="P9" s="195" t="s">
        <v>544</v>
      </c>
      <c r="Q9" s="195" t="s">
        <v>812</v>
      </c>
      <c r="R9" s="1"/>
      <c r="S9" s="1"/>
      <c r="T9" s="1"/>
      <c r="U9" s="1"/>
      <c r="V9" s="1"/>
      <c r="W9" s="1"/>
      <c r="X9" s="1"/>
    </row>
    <row r="10" spans="1:26" ht="15" customHeight="1">
      <c r="A10" s="315">
        <v>1</v>
      </c>
      <c r="B10" s="265">
        <v>45419</v>
      </c>
      <c r="C10" s="316"/>
      <c r="D10" s="317" t="s">
        <v>154</v>
      </c>
      <c r="E10" s="318" t="s">
        <v>846</v>
      </c>
      <c r="F10" s="248">
        <v>429.5</v>
      </c>
      <c r="G10" s="249">
        <v>408.5</v>
      </c>
      <c r="H10" s="248">
        <v>454</v>
      </c>
      <c r="I10" s="248" t="s">
        <v>845</v>
      </c>
      <c r="J10" s="247" t="s">
        <v>967</v>
      </c>
      <c r="K10" s="247">
        <f t="shared" ref="K10" si="0">H10-F10</f>
        <v>24.5</v>
      </c>
      <c r="L10" s="261">
        <f t="shared" ref="L10" si="1">(F10*-0.3)/100</f>
        <v>-1.2885</v>
      </c>
      <c r="M10" s="262">
        <f t="shared" ref="M10" si="2">(K10+L10)/F10</f>
        <v>5.4043073341094296E-2</v>
      </c>
      <c r="N10" s="247" t="s">
        <v>547</v>
      </c>
      <c r="O10" s="263">
        <v>45482</v>
      </c>
      <c r="P10" s="264"/>
      <c r="Q10" s="228"/>
      <c r="R10" s="54" t="s">
        <v>847</v>
      </c>
    </row>
    <row r="11" spans="1:26" ht="15" customHeight="1">
      <c r="A11" s="334">
        <v>2</v>
      </c>
      <c r="B11" s="265">
        <v>45449</v>
      </c>
      <c r="C11" s="333"/>
      <c r="D11" s="317" t="s">
        <v>220</v>
      </c>
      <c r="E11" s="318" t="s">
        <v>545</v>
      </c>
      <c r="F11" s="248">
        <v>1100</v>
      </c>
      <c r="G11" s="249">
        <v>1045</v>
      </c>
      <c r="H11" s="248">
        <v>1163</v>
      </c>
      <c r="I11" s="248" t="s">
        <v>892</v>
      </c>
      <c r="J11" s="247" t="s">
        <v>977</v>
      </c>
      <c r="K11" s="247">
        <f t="shared" ref="K11" si="3">H11-F11</f>
        <v>63</v>
      </c>
      <c r="L11" s="261">
        <f t="shared" ref="L11" si="4">(F11*-0.3)/100</f>
        <v>-3.3</v>
      </c>
      <c r="M11" s="262">
        <f t="shared" ref="M11" si="5">(K11+L11)/F11</f>
        <v>5.4272727272727278E-2</v>
      </c>
      <c r="N11" s="247" t="s">
        <v>547</v>
      </c>
      <c r="O11" s="263">
        <v>45481</v>
      </c>
      <c r="P11" s="264"/>
      <c r="Q11" s="330"/>
      <c r="R11" s="331" t="s">
        <v>847</v>
      </c>
      <c r="S11" s="332"/>
      <c r="T11" s="332"/>
      <c r="U11" s="332"/>
      <c r="V11" s="332"/>
      <c r="W11" s="332"/>
      <c r="X11" s="332"/>
    </row>
    <row r="12" spans="1:26" ht="15" customHeight="1">
      <c r="A12" s="315">
        <v>3</v>
      </c>
      <c r="B12" s="265">
        <v>45450</v>
      </c>
      <c r="C12" s="316"/>
      <c r="D12" s="317" t="s">
        <v>221</v>
      </c>
      <c r="E12" s="318" t="s">
        <v>846</v>
      </c>
      <c r="F12" s="248">
        <v>952</v>
      </c>
      <c r="G12" s="249">
        <v>887</v>
      </c>
      <c r="H12" s="248">
        <v>1015.5</v>
      </c>
      <c r="I12" s="248" t="s">
        <v>889</v>
      </c>
      <c r="J12" s="247" t="s">
        <v>1016</v>
      </c>
      <c r="K12" s="247">
        <f t="shared" ref="K12:K13" si="6">H12-F12</f>
        <v>63.5</v>
      </c>
      <c r="L12" s="261">
        <f t="shared" ref="L12" si="7">(F12*-0.3)/100</f>
        <v>-2.8559999999999999</v>
      </c>
      <c r="M12" s="262">
        <f t="shared" ref="M12:M13" si="8">(K12+L12)/F12</f>
        <v>6.3701680672268904E-2</v>
      </c>
      <c r="N12" s="247" t="s">
        <v>547</v>
      </c>
      <c r="O12" s="263">
        <v>45481</v>
      </c>
      <c r="P12" s="264"/>
      <c r="Q12" s="228"/>
      <c r="R12" s="54" t="s">
        <v>848</v>
      </c>
    </row>
    <row r="13" spans="1:26" ht="15" customHeight="1">
      <c r="A13" s="353">
        <v>4</v>
      </c>
      <c r="B13" s="354">
        <v>45462</v>
      </c>
      <c r="C13" s="355"/>
      <c r="D13" s="356" t="s">
        <v>139</v>
      </c>
      <c r="E13" s="357" t="s">
        <v>846</v>
      </c>
      <c r="F13" s="290">
        <v>118</v>
      </c>
      <c r="G13" s="291">
        <v>112</v>
      </c>
      <c r="H13" s="290">
        <v>112.5</v>
      </c>
      <c r="I13" s="290" t="s">
        <v>1017</v>
      </c>
      <c r="J13" s="292" t="s">
        <v>1046</v>
      </c>
      <c r="K13" s="292">
        <f t="shared" si="6"/>
        <v>-5.5</v>
      </c>
      <c r="L13" s="358">
        <f>(F13*-0.3)/100</f>
        <v>-0.35399999999999998</v>
      </c>
      <c r="M13" s="359">
        <f t="shared" si="8"/>
        <v>-4.9610169491525427E-2</v>
      </c>
      <c r="N13" s="292" t="s">
        <v>557</v>
      </c>
      <c r="O13" s="360">
        <v>45496</v>
      </c>
      <c r="P13" s="361"/>
      <c r="Q13" s="228"/>
      <c r="R13" s="54" t="s">
        <v>847</v>
      </c>
    </row>
    <row r="14" spans="1:26" ht="15" customHeight="1">
      <c r="A14" s="315">
        <v>5</v>
      </c>
      <c r="B14" s="265">
        <v>45463</v>
      </c>
      <c r="C14" s="316"/>
      <c r="D14" s="317" t="s">
        <v>92</v>
      </c>
      <c r="E14" s="318" t="s">
        <v>545</v>
      </c>
      <c r="F14" s="248">
        <v>468</v>
      </c>
      <c r="G14" s="249">
        <v>448</v>
      </c>
      <c r="H14" s="248">
        <v>492</v>
      </c>
      <c r="I14" s="248" t="s">
        <v>893</v>
      </c>
      <c r="J14" s="247" t="s">
        <v>959</v>
      </c>
      <c r="K14" s="247">
        <f t="shared" ref="K14:K15" si="9">H14-F14</f>
        <v>24</v>
      </c>
      <c r="L14" s="261">
        <f t="shared" ref="L14" si="10">(F14*-0.3)/100</f>
        <v>-1.4040000000000001</v>
      </c>
      <c r="M14" s="262">
        <f t="shared" ref="M14:M15" si="11">(K14+L14)/F14</f>
        <v>4.8282051282051285E-2</v>
      </c>
      <c r="N14" s="247" t="s">
        <v>547</v>
      </c>
      <c r="O14" s="263">
        <v>45478</v>
      </c>
      <c r="P14" s="264"/>
      <c r="Q14" s="228"/>
      <c r="R14" s="54" t="s">
        <v>847</v>
      </c>
    </row>
    <row r="15" spans="1:26" ht="15" customHeight="1">
      <c r="A15" s="353">
        <v>6</v>
      </c>
      <c r="B15" s="354">
        <v>45463</v>
      </c>
      <c r="C15" s="355"/>
      <c r="D15" s="356" t="s">
        <v>385</v>
      </c>
      <c r="E15" s="357" t="s">
        <v>545</v>
      </c>
      <c r="F15" s="290">
        <v>3370</v>
      </c>
      <c r="G15" s="291">
        <v>3180</v>
      </c>
      <c r="H15" s="290">
        <v>3180</v>
      </c>
      <c r="I15" s="290" t="s">
        <v>894</v>
      </c>
      <c r="J15" s="292" t="s">
        <v>1045</v>
      </c>
      <c r="K15" s="292">
        <f t="shared" si="9"/>
        <v>-190</v>
      </c>
      <c r="L15" s="358">
        <f>(F15*-0.3)/100</f>
        <v>-10.11</v>
      </c>
      <c r="M15" s="359">
        <f t="shared" si="11"/>
        <v>-5.937982195845698E-2</v>
      </c>
      <c r="N15" s="292" t="s">
        <v>557</v>
      </c>
      <c r="O15" s="360">
        <v>45496</v>
      </c>
      <c r="P15" s="361"/>
      <c r="Q15" s="228"/>
      <c r="R15" s="54" t="s">
        <v>847</v>
      </c>
    </row>
    <row r="16" spans="1:26" ht="15" customHeight="1">
      <c r="A16" s="315">
        <v>7</v>
      </c>
      <c r="B16" s="265">
        <v>45464</v>
      </c>
      <c r="C16" s="316"/>
      <c r="D16" s="317" t="s">
        <v>93</v>
      </c>
      <c r="E16" s="318" t="s">
        <v>545</v>
      </c>
      <c r="F16" s="248">
        <v>5450</v>
      </c>
      <c r="G16" s="249">
        <v>5145</v>
      </c>
      <c r="H16" s="248">
        <v>5802.5</v>
      </c>
      <c r="I16" s="248" t="s">
        <v>895</v>
      </c>
      <c r="J16" s="247" t="s">
        <v>943</v>
      </c>
      <c r="K16" s="247">
        <f t="shared" ref="K16" si="12">H16-F16</f>
        <v>352.5</v>
      </c>
      <c r="L16" s="261">
        <f t="shared" ref="L16" si="13">(F16*-0.3)/100</f>
        <v>-16.350000000000001</v>
      </c>
      <c r="M16" s="262">
        <f t="shared" ref="M16" si="14">(K16+L16)/F16</f>
        <v>6.1678899082568801E-2</v>
      </c>
      <c r="N16" s="247" t="s">
        <v>547</v>
      </c>
      <c r="O16" s="263">
        <v>45477</v>
      </c>
      <c r="P16" s="264"/>
      <c r="Q16" s="228"/>
      <c r="R16" s="54" t="s">
        <v>847</v>
      </c>
    </row>
    <row r="17" spans="1:18" ht="15" customHeight="1">
      <c r="A17" s="187">
        <v>8</v>
      </c>
      <c r="B17" s="184">
        <v>45468</v>
      </c>
      <c r="C17" s="188"/>
      <c r="D17" s="192" t="s">
        <v>390</v>
      </c>
      <c r="E17" s="189" t="s">
        <v>545</v>
      </c>
      <c r="F17" s="183" t="s">
        <v>896</v>
      </c>
      <c r="G17" s="185">
        <v>795</v>
      </c>
      <c r="H17" s="183"/>
      <c r="I17" s="183" t="s">
        <v>897</v>
      </c>
      <c r="J17" s="185" t="s">
        <v>546</v>
      </c>
      <c r="K17" s="185"/>
      <c r="L17" s="186"/>
      <c r="M17" s="190"/>
      <c r="N17" s="185"/>
      <c r="O17" s="191"/>
      <c r="P17" s="186">
        <f>VLOOKUP(D17,'MidCap Intra'!$B$11:$C$571,2,0)</f>
        <v>817</v>
      </c>
      <c r="Q17" s="228"/>
      <c r="R17" s="54" t="s">
        <v>847</v>
      </c>
    </row>
    <row r="18" spans="1:18" ht="15" customHeight="1">
      <c r="A18" s="315">
        <v>9</v>
      </c>
      <c r="B18" s="265">
        <v>45469</v>
      </c>
      <c r="C18" s="316"/>
      <c r="D18" s="317" t="s">
        <v>298</v>
      </c>
      <c r="E18" s="318" t="s">
        <v>545</v>
      </c>
      <c r="F18" s="248">
        <v>1550</v>
      </c>
      <c r="G18" s="249">
        <v>1480</v>
      </c>
      <c r="H18" s="248">
        <v>1635</v>
      </c>
      <c r="I18" s="248" t="s">
        <v>901</v>
      </c>
      <c r="J18" s="247" t="s">
        <v>1125</v>
      </c>
      <c r="K18" s="247">
        <f t="shared" ref="K18" si="15">H18-F18</f>
        <v>85</v>
      </c>
      <c r="L18" s="261">
        <f t="shared" ref="L18" si="16">(F18*-0.3)/100</f>
        <v>-4.6500000000000004</v>
      </c>
      <c r="M18" s="262">
        <f t="shared" ref="M18" si="17">(K18+L18)/F18</f>
        <v>5.1838709677419353E-2</v>
      </c>
      <c r="N18" s="247" t="s">
        <v>547</v>
      </c>
      <c r="O18" s="263">
        <v>45498</v>
      </c>
      <c r="P18" s="264"/>
      <c r="Q18" s="228"/>
      <c r="R18" s="54" t="s">
        <v>847</v>
      </c>
    </row>
    <row r="19" spans="1:18" ht="15" customHeight="1">
      <c r="A19" s="187">
        <v>10</v>
      </c>
      <c r="B19" s="184">
        <v>45470</v>
      </c>
      <c r="C19" s="188"/>
      <c r="D19" s="192" t="s">
        <v>65</v>
      </c>
      <c r="E19" s="189" t="s">
        <v>545</v>
      </c>
      <c r="F19" s="183" t="s">
        <v>902</v>
      </c>
      <c r="G19" s="185">
        <v>8900</v>
      </c>
      <c r="H19" s="183"/>
      <c r="I19" s="183" t="s">
        <v>903</v>
      </c>
      <c r="J19" s="185" t="s">
        <v>546</v>
      </c>
      <c r="K19" s="185"/>
      <c r="L19" s="186"/>
      <c r="M19" s="190"/>
      <c r="N19" s="185"/>
      <c r="O19" s="191"/>
      <c r="P19" s="186">
        <f>VLOOKUP(D19,'MidCap Intra'!$B$11:$C$571,2,0)</f>
        <v>9278.25</v>
      </c>
      <c r="Q19" s="228"/>
      <c r="R19" s="54" t="s">
        <v>847</v>
      </c>
    </row>
    <row r="20" spans="1:18" ht="15" customHeight="1">
      <c r="A20" s="315">
        <v>11</v>
      </c>
      <c r="B20" s="265">
        <v>45470</v>
      </c>
      <c r="C20" s="316"/>
      <c r="D20" s="317" t="s">
        <v>904</v>
      </c>
      <c r="E20" s="318" t="s">
        <v>545</v>
      </c>
      <c r="F20" s="248">
        <v>144.5</v>
      </c>
      <c r="G20" s="249">
        <v>135</v>
      </c>
      <c r="H20" s="248">
        <v>155</v>
      </c>
      <c r="I20" s="248" t="s">
        <v>905</v>
      </c>
      <c r="J20" s="247" t="s">
        <v>930</v>
      </c>
      <c r="K20" s="247">
        <f t="shared" ref="K20" si="18">H20-F20</f>
        <v>10.5</v>
      </c>
      <c r="L20" s="261">
        <f t="shared" ref="L20" si="19">(F20*-0.3)/100</f>
        <v>-0.4335</v>
      </c>
      <c r="M20" s="262">
        <f t="shared" ref="M20" si="20">(K20+L20)/F20</f>
        <v>6.9664359861591696E-2</v>
      </c>
      <c r="N20" s="247" t="s">
        <v>547</v>
      </c>
      <c r="O20" s="263">
        <v>45475</v>
      </c>
      <c r="P20" s="264"/>
      <c r="Q20" s="228"/>
      <c r="R20" s="54" t="s">
        <v>848</v>
      </c>
    </row>
    <row r="21" spans="1:18" ht="15" customHeight="1">
      <c r="A21" s="315">
        <v>12</v>
      </c>
      <c r="B21" s="265">
        <v>45470</v>
      </c>
      <c r="C21" s="316"/>
      <c r="D21" s="317" t="s">
        <v>149</v>
      </c>
      <c r="E21" s="318" t="s">
        <v>545</v>
      </c>
      <c r="F21" s="248">
        <v>1560</v>
      </c>
      <c r="G21" s="249">
        <v>1470</v>
      </c>
      <c r="H21" s="248">
        <v>1642.5</v>
      </c>
      <c r="I21" s="248" t="s">
        <v>908</v>
      </c>
      <c r="J21" s="247" t="s">
        <v>768</v>
      </c>
      <c r="K21" s="247">
        <f t="shared" ref="K21" si="21">H21-F21</f>
        <v>82.5</v>
      </c>
      <c r="L21" s="261">
        <f t="shared" ref="L21" si="22">(F21*-0.3)/100</f>
        <v>-4.68</v>
      </c>
      <c r="M21" s="262">
        <f t="shared" ref="M21" si="23">(K21+L21)/F21</f>
        <v>4.9884615384615381E-2</v>
      </c>
      <c r="N21" s="247" t="s">
        <v>547</v>
      </c>
      <c r="O21" s="263">
        <v>45477</v>
      </c>
      <c r="P21" s="264"/>
      <c r="Q21" s="228"/>
      <c r="R21" s="54" t="s">
        <v>847</v>
      </c>
    </row>
    <row r="22" spans="1:18" ht="15" customHeight="1">
      <c r="A22" s="315">
        <v>13</v>
      </c>
      <c r="B22" s="265">
        <v>45474</v>
      </c>
      <c r="C22" s="316"/>
      <c r="D22" s="317" t="s">
        <v>142</v>
      </c>
      <c r="E22" s="318" t="s">
        <v>545</v>
      </c>
      <c r="F22" s="248">
        <v>507</v>
      </c>
      <c r="G22" s="249">
        <v>468</v>
      </c>
      <c r="H22" s="248">
        <v>536</v>
      </c>
      <c r="I22" s="248" t="s">
        <v>913</v>
      </c>
      <c r="J22" s="247" t="s">
        <v>929</v>
      </c>
      <c r="K22" s="247">
        <f t="shared" ref="K22" si="24">H22-F22</f>
        <v>29</v>
      </c>
      <c r="L22" s="261">
        <f t="shared" ref="L22" si="25">(F22*-0.3)/100</f>
        <v>-1.5209999999999999</v>
      </c>
      <c r="M22" s="262">
        <f t="shared" ref="M22" si="26">(K22+L22)/F22</f>
        <v>5.419921104536489E-2</v>
      </c>
      <c r="N22" s="247" t="s">
        <v>547</v>
      </c>
      <c r="O22" s="263">
        <v>45475</v>
      </c>
      <c r="P22" s="264"/>
      <c r="Q22" s="228"/>
      <c r="R22" s="54" t="s">
        <v>847</v>
      </c>
    </row>
    <row r="23" spans="1:18" ht="15" customHeight="1">
      <c r="A23" s="187">
        <v>14</v>
      </c>
      <c r="B23" s="184">
        <v>45474</v>
      </c>
      <c r="C23" s="188"/>
      <c r="D23" s="192" t="s">
        <v>206</v>
      </c>
      <c r="E23" s="189" t="s">
        <v>545</v>
      </c>
      <c r="F23" s="183" t="s">
        <v>914</v>
      </c>
      <c r="G23" s="185">
        <v>2940</v>
      </c>
      <c r="H23" s="183"/>
      <c r="I23" s="183" t="s">
        <v>915</v>
      </c>
      <c r="J23" s="185" t="s">
        <v>546</v>
      </c>
      <c r="K23" s="185"/>
      <c r="L23" s="186"/>
      <c r="M23" s="190"/>
      <c r="N23" s="185"/>
      <c r="O23" s="191"/>
      <c r="P23" s="186">
        <f>VLOOKUP(D23,'MidCap Intra'!$B$11:$C$571,2,0)</f>
        <v>2984.8</v>
      </c>
      <c r="Q23" s="228"/>
      <c r="R23" s="54" t="s">
        <v>847</v>
      </c>
    </row>
    <row r="24" spans="1:18" ht="15" customHeight="1">
      <c r="A24" s="315">
        <v>15</v>
      </c>
      <c r="B24" s="265">
        <v>45475</v>
      </c>
      <c r="C24" s="316"/>
      <c r="D24" s="317" t="s">
        <v>345</v>
      </c>
      <c r="E24" s="318" t="s">
        <v>545</v>
      </c>
      <c r="F24" s="248">
        <v>215</v>
      </c>
      <c r="G24" s="249">
        <v>200</v>
      </c>
      <c r="H24" s="248">
        <v>228.5</v>
      </c>
      <c r="I24" s="248" t="s">
        <v>923</v>
      </c>
      <c r="J24" s="247" t="s">
        <v>935</v>
      </c>
      <c r="K24" s="247">
        <f t="shared" ref="K24" si="27">H24-F24</f>
        <v>13.5</v>
      </c>
      <c r="L24" s="261">
        <f t="shared" ref="L24" si="28">(F24*-0.3)/100</f>
        <v>-0.64500000000000002</v>
      </c>
      <c r="M24" s="262">
        <f t="shared" ref="M24" si="29">(K24+L24)/F24</f>
        <v>5.9790697674418608E-2</v>
      </c>
      <c r="N24" s="247" t="s">
        <v>547</v>
      </c>
      <c r="O24" s="263">
        <v>45476</v>
      </c>
      <c r="P24" s="264"/>
      <c r="Q24" s="228"/>
      <c r="R24" s="54" t="s">
        <v>847</v>
      </c>
    </row>
    <row r="25" spans="1:18" ht="15" customHeight="1">
      <c r="A25" s="315">
        <v>16</v>
      </c>
      <c r="B25" s="265">
        <v>45475</v>
      </c>
      <c r="C25" s="316"/>
      <c r="D25" s="317" t="s">
        <v>442</v>
      </c>
      <c r="E25" s="318" t="s">
        <v>545</v>
      </c>
      <c r="F25" s="248">
        <v>257</v>
      </c>
      <c r="G25" s="249">
        <v>238</v>
      </c>
      <c r="H25" s="248">
        <v>271.5</v>
      </c>
      <c r="I25" s="248" t="s">
        <v>924</v>
      </c>
      <c r="J25" s="247" t="s">
        <v>963</v>
      </c>
      <c r="K25" s="247">
        <f t="shared" ref="K25" si="30">H25-F25</f>
        <v>14.5</v>
      </c>
      <c r="L25" s="261">
        <f t="shared" ref="L25" si="31">(F25*-0.3)/100</f>
        <v>-0.77099999999999991</v>
      </c>
      <c r="M25" s="262">
        <f t="shared" ref="M25" si="32">(K25+L25)/F25</f>
        <v>5.3420233463035018E-2</v>
      </c>
      <c r="N25" s="247" t="s">
        <v>547</v>
      </c>
      <c r="O25" s="263">
        <v>45481</v>
      </c>
      <c r="P25" s="264"/>
      <c r="Q25" s="228"/>
      <c r="R25" s="54" t="s">
        <v>849</v>
      </c>
    </row>
    <row r="26" spans="1:18" ht="15" customHeight="1">
      <c r="A26" s="315">
        <v>17</v>
      </c>
      <c r="B26" s="265">
        <v>45477</v>
      </c>
      <c r="C26" s="316"/>
      <c r="D26" s="317" t="s">
        <v>370</v>
      </c>
      <c r="E26" s="318" t="s">
        <v>545</v>
      </c>
      <c r="F26" s="248">
        <v>496</v>
      </c>
      <c r="G26" s="249">
        <v>468</v>
      </c>
      <c r="H26" s="248">
        <v>521.5</v>
      </c>
      <c r="I26" s="248" t="s">
        <v>941</v>
      </c>
      <c r="J26" s="247" t="s">
        <v>958</v>
      </c>
      <c r="K26" s="247">
        <f t="shared" ref="K26" si="33">H26-F26</f>
        <v>25.5</v>
      </c>
      <c r="L26" s="261">
        <f t="shared" ref="L26" si="34">(F26*-0.3)/100</f>
        <v>-1.4879999999999998</v>
      </c>
      <c r="M26" s="262">
        <f t="shared" ref="M26" si="35">(K26+L26)/F26</f>
        <v>4.8411290322580645E-2</v>
      </c>
      <c r="N26" s="247" t="s">
        <v>547</v>
      </c>
      <c r="O26" s="263">
        <v>45478</v>
      </c>
      <c r="P26" s="264"/>
      <c r="Q26" s="228"/>
      <c r="R26" s="54" t="s">
        <v>847</v>
      </c>
    </row>
    <row r="27" spans="1:18" ht="15" customHeight="1">
      <c r="A27" s="315">
        <v>18</v>
      </c>
      <c r="B27" s="265">
        <v>45477</v>
      </c>
      <c r="C27" s="316"/>
      <c r="D27" s="317" t="s">
        <v>86</v>
      </c>
      <c r="E27" s="318" t="s">
        <v>846</v>
      </c>
      <c r="F27" s="248">
        <v>700</v>
      </c>
      <c r="G27" s="249">
        <v>666</v>
      </c>
      <c r="H27" s="248">
        <v>748.5</v>
      </c>
      <c r="I27" s="248" t="s">
        <v>940</v>
      </c>
      <c r="J27" s="247" t="s">
        <v>1018</v>
      </c>
      <c r="K27" s="247">
        <f t="shared" ref="K27" si="36">H27-F27</f>
        <v>48.5</v>
      </c>
      <c r="L27" s="261">
        <f t="shared" ref="L27" si="37">(F27*-0.3)/100</f>
        <v>-2.1</v>
      </c>
      <c r="M27" s="262">
        <f t="shared" ref="M27" si="38">(K27+L27)/F27</f>
        <v>6.6285714285714281E-2</v>
      </c>
      <c r="N27" s="247" t="s">
        <v>547</v>
      </c>
      <c r="O27" s="263">
        <v>45488</v>
      </c>
      <c r="P27" s="264"/>
      <c r="Q27" s="228"/>
      <c r="R27" s="54" t="s">
        <v>847</v>
      </c>
    </row>
    <row r="28" spans="1:18" ht="15" customHeight="1">
      <c r="A28" s="315">
        <v>19</v>
      </c>
      <c r="B28" s="265">
        <v>45478</v>
      </c>
      <c r="C28" s="316"/>
      <c r="D28" s="317" t="s">
        <v>386</v>
      </c>
      <c r="E28" s="318" t="s">
        <v>545</v>
      </c>
      <c r="F28" s="248">
        <v>223</v>
      </c>
      <c r="G28" s="249">
        <v>214</v>
      </c>
      <c r="H28" s="248">
        <v>238</v>
      </c>
      <c r="I28" s="248" t="s">
        <v>945</v>
      </c>
      <c r="J28" s="247" t="s">
        <v>996</v>
      </c>
      <c r="K28" s="247">
        <f t="shared" ref="K28:K29" si="39">H28-F28</f>
        <v>15</v>
      </c>
      <c r="L28" s="261">
        <f t="shared" ref="L28" si="40">(F28*-0.3)/100</f>
        <v>-0.66899999999999993</v>
      </c>
      <c r="M28" s="262">
        <f t="shared" ref="M28:M29" si="41">(K28+L28)/F28</f>
        <v>6.4264573991031387E-2</v>
      </c>
      <c r="N28" s="247" t="s">
        <v>547</v>
      </c>
      <c r="O28" s="263">
        <v>45484</v>
      </c>
      <c r="P28" s="264"/>
      <c r="Q28" s="228"/>
      <c r="R28" s="54" t="s">
        <v>847</v>
      </c>
    </row>
    <row r="29" spans="1:18" ht="15" customHeight="1">
      <c r="A29" s="315">
        <v>20</v>
      </c>
      <c r="B29" s="265">
        <v>45478</v>
      </c>
      <c r="C29" s="316"/>
      <c r="D29" s="317" t="s">
        <v>890</v>
      </c>
      <c r="E29" s="318" t="s">
        <v>846</v>
      </c>
      <c r="F29" s="248">
        <v>1250</v>
      </c>
      <c r="G29" s="249">
        <v>1185</v>
      </c>
      <c r="H29" s="248">
        <v>1317</v>
      </c>
      <c r="I29" s="248" t="s">
        <v>952</v>
      </c>
      <c r="J29" s="247" t="s">
        <v>640</v>
      </c>
      <c r="K29" s="247">
        <f t="shared" si="39"/>
        <v>67</v>
      </c>
      <c r="L29" s="261">
        <f>(F29*-0.3)/100</f>
        <v>-3.75</v>
      </c>
      <c r="M29" s="262">
        <f t="shared" si="41"/>
        <v>5.0599999999999999E-2</v>
      </c>
      <c r="N29" s="247" t="s">
        <v>547</v>
      </c>
      <c r="O29" s="263">
        <v>45489</v>
      </c>
      <c r="P29" s="264"/>
      <c r="Q29" s="228"/>
      <c r="R29" s="54" t="s">
        <v>847</v>
      </c>
    </row>
    <row r="30" spans="1:18" ht="15" customHeight="1">
      <c r="A30" s="315">
        <v>21</v>
      </c>
      <c r="B30" s="265">
        <v>45481</v>
      </c>
      <c r="C30" s="316"/>
      <c r="D30" s="317" t="s">
        <v>498</v>
      </c>
      <c r="E30" s="318" t="s">
        <v>545</v>
      </c>
      <c r="F30" s="248">
        <v>270</v>
      </c>
      <c r="G30" s="249">
        <v>251</v>
      </c>
      <c r="H30" s="248">
        <v>288.5</v>
      </c>
      <c r="I30" s="248" t="s">
        <v>972</v>
      </c>
      <c r="J30" s="247" t="s">
        <v>976</v>
      </c>
      <c r="K30" s="247">
        <f t="shared" ref="K30" si="42">H30-F30</f>
        <v>18.5</v>
      </c>
      <c r="L30" s="261">
        <f>(F30*-0.03)/100</f>
        <v>-8.1000000000000003E-2</v>
      </c>
      <c r="M30" s="262">
        <f t="shared" ref="M30" si="43">(K30+L30)/F30</f>
        <v>6.8218518518518526E-2</v>
      </c>
      <c r="N30" s="247" t="s">
        <v>547</v>
      </c>
      <c r="O30" s="263">
        <v>45481</v>
      </c>
      <c r="P30" s="264"/>
      <c r="Q30" s="228"/>
      <c r="R30" s="54" t="s">
        <v>848</v>
      </c>
    </row>
    <row r="31" spans="1:18" ht="15" customHeight="1">
      <c r="A31" s="315">
        <v>22</v>
      </c>
      <c r="B31" s="265">
        <v>45481</v>
      </c>
      <c r="C31" s="316"/>
      <c r="D31" s="317" t="s">
        <v>176</v>
      </c>
      <c r="E31" s="318" t="s">
        <v>545</v>
      </c>
      <c r="F31" s="248">
        <v>1660</v>
      </c>
      <c r="G31" s="249">
        <v>1530</v>
      </c>
      <c r="H31" s="248">
        <v>1735</v>
      </c>
      <c r="I31" s="248" t="s">
        <v>973</v>
      </c>
      <c r="J31" s="247" t="s">
        <v>1000</v>
      </c>
      <c r="K31" s="247">
        <f t="shared" ref="K31:K32" si="44">H31-F31</f>
        <v>75</v>
      </c>
      <c r="L31" s="261">
        <f>(F31*-0.03)/100</f>
        <v>-0.498</v>
      </c>
      <c r="M31" s="262">
        <f t="shared" ref="M31:M32" si="45">(K31+L31)/F31</f>
        <v>4.4880722891566263E-2</v>
      </c>
      <c r="N31" s="247" t="s">
        <v>547</v>
      </c>
      <c r="O31" s="263">
        <v>45488</v>
      </c>
      <c r="P31" s="264"/>
      <c r="Q31" s="228"/>
      <c r="R31" s="54" t="s">
        <v>847</v>
      </c>
    </row>
    <row r="32" spans="1:18" ht="15" customHeight="1">
      <c r="A32" s="353">
        <v>23</v>
      </c>
      <c r="B32" s="354">
        <v>45481</v>
      </c>
      <c r="C32" s="355"/>
      <c r="D32" s="356" t="s">
        <v>861</v>
      </c>
      <c r="E32" s="357" t="s">
        <v>545</v>
      </c>
      <c r="F32" s="290">
        <v>420</v>
      </c>
      <c r="G32" s="291">
        <v>398</v>
      </c>
      <c r="H32" s="290">
        <v>398</v>
      </c>
      <c r="I32" s="290" t="s">
        <v>975</v>
      </c>
      <c r="J32" s="292" t="s">
        <v>1026</v>
      </c>
      <c r="K32" s="292">
        <f t="shared" si="44"/>
        <v>-22</v>
      </c>
      <c r="L32" s="358">
        <f>(F32*-0.3)/100</f>
        <v>-1.26</v>
      </c>
      <c r="M32" s="359">
        <f t="shared" si="45"/>
        <v>-5.5380952380952385E-2</v>
      </c>
      <c r="N32" s="292" t="s">
        <v>557</v>
      </c>
      <c r="O32" s="360">
        <v>45492</v>
      </c>
      <c r="P32" s="361"/>
      <c r="Q32" s="228"/>
      <c r="R32" s="54" t="s">
        <v>847</v>
      </c>
    </row>
    <row r="33" spans="1:18" ht="15" customHeight="1">
      <c r="A33" s="315">
        <v>24</v>
      </c>
      <c r="B33" s="265">
        <v>45481</v>
      </c>
      <c r="C33" s="316"/>
      <c r="D33" s="317" t="s">
        <v>112</v>
      </c>
      <c r="E33" s="318" t="s">
        <v>545</v>
      </c>
      <c r="F33" s="248">
        <v>225</v>
      </c>
      <c r="G33" s="249">
        <v>217</v>
      </c>
      <c r="H33" s="248">
        <v>233</v>
      </c>
      <c r="I33" s="248" t="s">
        <v>945</v>
      </c>
      <c r="J33" s="247" t="s">
        <v>998</v>
      </c>
      <c r="K33" s="247">
        <f t="shared" ref="K33" si="46">H33-F33</f>
        <v>8</v>
      </c>
      <c r="L33" s="261">
        <f>(F33*-0.3)/100</f>
        <v>-0.67500000000000004</v>
      </c>
      <c r="M33" s="262">
        <f t="shared" ref="M33" si="47">(K33+L33)/F33</f>
        <v>3.255555555555556E-2</v>
      </c>
      <c r="N33" s="247" t="s">
        <v>547</v>
      </c>
      <c r="O33" s="263">
        <v>45485</v>
      </c>
      <c r="P33" s="264"/>
      <c r="Q33" s="228"/>
      <c r="R33" s="54" t="s">
        <v>847</v>
      </c>
    </row>
    <row r="34" spans="1:18" ht="15" customHeight="1">
      <c r="A34" s="315">
        <v>25</v>
      </c>
      <c r="B34" s="265">
        <v>45482</v>
      </c>
      <c r="C34" s="316"/>
      <c r="D34" s="317" t="s">
        <v>498</v>
      </c>
      <c r="E34" s="318" t="s">
        <v>545</v>
      </c>
      <c r="F34" s="248">
        <v>268.5</v>
      </c>
      <c r="G34" s="249">
        <v>252.5</v>
      </c>
      <c r="H34" s="248">
        <v>288.5</v>
      </c>
      <c r="I34" s="248" t="s">
        <v>972</v>
      </c>
      <c r="J34" s="247" t="s">
        <v>995</v>
      </c>
      <c r="K34" s="247">
        <f t="shared" ref="K34" si="48">H34-F34</f>
        <v>20</v>
      </c>
      <c r="L34" s="261">
        <f>(F34*-0.3)/100</f>
        <v>-0.80549999999999999</v>
      </c>
      <c r="M34" s="262">
        <f t="shared" ref="M34" si="49">(K34+L34)/F34</f>
        <v>7.1487895716945998E-2</v>
      </c>
      <c r="N34" s="247" t="s">
        <v>547</v>
      </c>
      <c r="O34" s="263">
        <v>45484</v>
      </c>
      <c r="P34" s="264"/>
      <c r="Q34" s="228"/>
      <c r="R34" s="54" t="s">
        <v>848</v>
      </c>
    </row>
    <row r="35" spans="1:18" ht="15" customHeight="1">
      <c r="A35" s="187">
        <v>26</v>
      </c>
      <c r="B35" s="184">
        <v>45483</v>
      </c>
      <c r="C35" s="188"/>
      <c r="D35" s="192" t="s">
        <v>477</v>
      </c>
      <c r="E35" s="189" t="s">
        <v>545</v>
      </c>
      <c r="F35" s="183" t="s">
        <v>981</v>
      </c>
      <c r="G35" s="185">
        <v>645</v>
      </c>
      <c r="H35" s="183"/>
      <c r="I35" s="183" t="s">
        <v>982</v>
      </c>
      <c r="J35" s="185" t="s">
        <v>546</v>
      </c>
      <c r="K35" s="185"/>
      <c r="L35" s="186"/>
      <c r="M35" s="190"/>
      <c r="N35" s="185"/>
      <c r="O35" s="191"/>
      <c r="P35" s="186">
        <f>VLOOKUP(D35,'MidCap Intra'!$B$11:$C$571,2,0)</f>
        <v>684.75</v>
      </c>
      <c r="Q35" s="228"/>
      <c r="R35" s="54" t="s">
        <v>847</v>
      </c>
    </row>
    <row r="36" spans="1:18" ht="15" customHeight="1">
      <c r="A36" s="353">
        <v>27</v>
      </c>
      <c r="B36" s="354">
        <v>45484</v>
      </c>
      <c r="C36" s="355"/>
      <c r="D36" s="356" t="s">
        <v>79</v>
      </c>
      <c r="E36" s="357" t="s">
        <v>545</v>
      </c>
      <c r="F36" s="290">
        <v>327.5</v>
      </c>
      <c r="G36" s="291">
        <v>310</v>
      </c>
      <c r="H36" s="290">
        <v>309</v>
      </c>
      <c r="I36" s="290" t="s">
        <v>997</v>
      </c>
      <c r="J36" s="292" t="s">
        <v>1021</v>
      </c>
      <c r="K36" s="292">
        <f t="shared" ref="K36:K37" si="50">H36-F36</f>
        <v>-18.5</v>
      </c>
      <c r="L36" s="358">
        <f>(F36*-0.3)/100</f>
        <v>-0.98250000000000004</v>
      </c>
      <c r="M36" s="359">
        <f t="shared" ref="M36:M37" si="51">(K36+L36)/F36</f>
        <v>-5.9488549618320619E-2</v>
      </c>
      <c r="N36" s="292" t="s">
        <v>557</v>
      </c>
      <c r="O36" s="360">
        <v>45491</v>
      </c>
      <c r="P36" s="361"/>
      <c r="Q36" s="228"/>
      <c r="R36" s="54" t="s">
        <v>848</v>
      </c>
    </row>
    <row r="37" spans="1:18" ht="15" customHeight="1">
      <c r="A37" s="315">
        <v>28</v>
      </c>
      <c r="B37" s="265">
        <v>45485</v>
      </c>
      <c r="C37" s="316"/>
      <c r="D37" s="317" t="s">
        <v>829</v>
      </c>
      <c r="E37" s="318" t="s">
        <v>545</v>
      </c>
      <c r="F37" s="248">
        <v>837.5</v>
      </c>
      <c r="G37" s="249">
        <v>790</v>
      </c>
      <c r="H37" s="248">
        <v>878</v>
      </c>
      <c r="I37" s="248" t="s">
        <v>897</v>
      </c>
      <c r="J37" s="247" t="s">
        <v>1129</v>
      </c>
      <c r="K37" s="247">
        <f t="shared" si="50"/>
        <v>40.5</v>
      </c>
      <c r="L37" s="261">
        <f>(F37*-0.3)/100</f>
        <v>-2.5125000000000002</v>
      </c>
      <c r="M37" s="262">
        <f t="shared" si="51"/>
        <v>4.5358208955223876E-2</v>
      </c>
      <c r="N37" s="247" t="s">
        <v>547</v>
      </c>
      <c r="O37" s="263">
        <v>45498</v>
      </c>
      <c r="P37" s="264"/>
      <c r="Q37" s="228"/>
    </row>
    <row r="38" spans="1:18" ht="15" customHeight="1">
      <c r="A38" s="315">
        <v>29</v>
      </c>
      <c r="B38" s="265">
        <v>45485</v>
      </c>
      <c r="C38" s="316"/>
      <c r="D38" s="317" t="s">
        <v>862</v>
      </c>
      <c r="E38" s="318" t="s">
        <v>545</v>
      </c>
      <c r="F38" s="248">
        <v>570</v>
      </c>
      <c r="G38" s="249">
        <v>535</v>
      </c>
      <c r="H38" s="248">
        <v>615</v>
      </c>
      <c r="I38" s="248" t="s">
        <v>999</v>
      </c>
      <c r="J38" s="247" t="s">
        <v>1001</v>
      </c>
      <c r="K38" s="247">
        <f t="shared" ref="K38" si="52">H38-F38</f>
        <v>45</v>
      </c>
      <c r="L38" s="261">
        <f>(F38*-0.3)/100</f>
        <v>-1.71</v>
      </c>
      <c r="M38" s="262">
        <f t="shared" ref="M38" si="53">(K38+L38)/F38</f>
        <v>7.5947368421052625E-2</v>
      </c>
      <c r="N38" s="247" t="s">
        <v>547</v>
      </c>
      <c r="O38" s="263">
        <v>45488</v>
      </c>
      <c r="P38" s="264"/>
      <c r="Q38" s="228"/>
    </row>
    <row r="39" spans="1:18" ht="15" customHeight="1">
      <c r="A39" s="187">
        <v>30</v>
      </c>
      <c r="B39" s="184">
        <v>45488</v>
      </c>
      <c r="C39" s="188"/>
      <c r="D39" s="192" t="s">
        <v>237</v>
      </c>
      <c r="E39" s="189" t="s">
        <v>545</v>
      </c>
      <c r="F39" s="183" t="s">
        <v>1002</v>
      </c>
      <c r="G39" s="185">
        <v>1100</v>
      </c>
      <c r="H39" s="183"/>
      <c r="I39" s="183" t="s">
        <v>1003</v>
      </c>
      <c r="J39" s="185" t="s">
        <v>546</v>
      </c>
      <c r="K39" s="185"/>
      <c r="L39" s="186"/>
      <c r="M39" s="190"/>
      <c r="N39" s="185"/>
      <c r="O39" s="191"/>
      <c r="P39" s="186"/>
      <c r="Q39" s="228"/>
    </row>
    <row r="40" spans="1:18" ht="15" customHeight="1">
      <c r="A40" s="315">
        <v>31</v>
      </c>
      <c r="B40" s="265">
        <v>45488</v>
      </c>
      <c r="C40" s="316"/>
      <c r="D40" s="317" t="s">
        <v>500</v>
      </c>
      <c r="E40" s="318" t="s">
        <v>545</v>
      </c>
      <c r="F40" s="248">
        <v>3860</v>
      </c>
      <c r="G40" s="249">
        <v>3700</v>
      </c>
      <c r="H40" s="248">
        <v>4050</v>
      </c>
      <c r="I40" s="248" t="s">
        <v>1004</v>
      </c>
      <c r="J40" s="247" t="s">
        <v>1124</v>
      </c>
      <c r="K40" s="247">
        <f t="shared" ref="K40" si="54">H40-F40</f>
        <v>190</v>
      </c>
      <c r="L40" s="261">
        <f>(F40*-0.3)/100</f>
        <v>-11.58</v>
      </c>
      <c r="M40" s="262">
        <f t="shared" ref="M40" si="55">(K40+L40)/F40</f>
        <v>4.6222797927461139E-2</v>
      </c>
      <c r="N40" s="247" t="s">
        <v>547</v>
      </c>
      <c r="O40" s="263">
        <v>45498</v>
      </c>
      <c r="P40" s="264"/>
      <c r="Q40" s="228"/>
    </row>
    <row r="41" spans="1:18" ht="15" customHeight="1">
      <c r="A41" s="315">
        <v>32</v>
      </c>
      <c r="B41" s="265">
        <v>45489</v>
      </c>
      <c r="C41" s="316"/>
      <c r="D41" s="317" t="s">
        <v>86</v>
      </c>
      <c r="E41" s="318" t="s">
        <v>545</v>
      </c>
      <c r="F41" s="248">
        <v>709.5</v>
      </c>
      <c r="G41" s="249">
        <v>680</v>
      </c>
      <c r="H41" s="248">
        <v>726</v>
      </c>
      <c r="I41" s="248" t="s">
        <v>1009</v>
      </c>
      <c r="J41" s="247" t="s">
        <v>1047</v>
      </c>
      <c r="K41" s="247">
        <f t="shared" ref="K41" si="56">H41-F41</f>
        <v>16.5</v>
      </c>
      <c r="L41" s="261">
        <f>(F41*-0.3)/100</f>
        <v>-2.1284999999999998</v>
      </c>
      <c r="M41" s="262">
        <f t="shared" ref="M41" si="57">(K41+L41)/F41</f>
        <v>2.0255813953488373E-2</v>
      </c>
      <c r="N41" s="247" t="s">
        <v>547</v>
      </c>
      <c r="O41" s="263">
        <v>45496</v>
      </c>
      <c r="P41" s="264"/>
      <c r="Q41" s="228"/>
    </row>
    <row r="42" spans="1:18" ht="15" customHeight="1">
      <c r="A42" s="315">
        <v>33</v>
      </c>
      <c r="B42" s="265">
        <v>45491</v>
      </c>
      <c r="C42" s="316"/>
      <c r="D42" s="317" t="s">
        <v>439</v>
      </c>
      <c r="E42" s="318" t="s">
        <v>545</v>
      </c>
      <c r="F42" s="248">
        <v>176.5</v>
      </c>
      <c r="G42" s="249">
        <v>166</v>
      </c>
      <c r="H42" s="248">
        <v>185.75</v>
      </c>
      <c r="I42" s="248" t="s">
        <v>1020</v>
      </c>
      <c r="J42" s="247" t="s">
        <v>1034</v>
      </c>
      <c r="K42" s="247">
        <f t="shared" ref="K42" si="58">H42-F42</f>
        <v>9.25</v>
      </c>
      <c r="L42" s="261">
        <f>(F42*-0.3)/100</f>
        <v>-0.52949999999999997</v>
      </c>
      <c r="M42" s="262">
        <f t="shared" ref="M42" si="59">(K42+L42)/F42</f>
        <v>4.9407932011331444E-2</v>
      </c>
      <c r="N42" s="247" t="s">
        <v>547</v>
      </c>
      <c r="O42" s="263">
        <v>45495</v>
      </c>
      <c r="P42" s="264"/>
      <c r="Q42" s="228"/>
    </row>
    <row r="43" spans="1:18" ht="15" customHeight="1">
      <c r="A43" s="187">
        <v>34</v>
      </c>
      <c r="B43" s="184">
        <v>45492</v>
      </c>
      <c r="C43" s="188"/>
      <c r="D43" s="192" t="s">
        <v>67</v>
      </c>
      <c r="E43" s="189" t="s">
        <v>545</v>
      </c>
      <c r="F43" s="183" t="s">
        <v>1024</v>
      </c>
      <c r="G43" s="185">
        <v>1560</v>
      </c>
      <c r="H43" s="183"/>
      <c r="I43" s="183" t="s">
        <v>1025</v>
      </c>
      <c r="J43" s="185" t="s">
        <v>546</v>
      </c>
      <c r="K43" s="185"/>
      <c r="L43" s="186"/>
      <c r="M43" s="190"/>
      <c r="N43" s="185"/>
      <c r="O43" s="191"/>
      <c r="P43" s="186"/>
      <c r="Q43" s="228"/>
    </row>
    <row r="44" spans="1:18" ht="15" customHeight="1">
      <c r="A44" s="187">
        <v>35</v>
      </c>
      <c r="B44" s="184">
        <v>45495</v>
      </c>
      <c r="C44" s="188"/>
      <c r="D44" s="192" t="s">
        <v>498</v>
      </c>
      <c r="E44" s="189" t="s">
        <v>545</v>
      </c>
      <c r="F44" s="183" t="s">
        <v>1031</v>
      </c>
      <c r="G44" s="185">
        <v>251</v>
      </c>
      <c r="H44" s="183"/>
      <c r="I44" s="183" t="s">
        <v>972</v>
      </c>
      <c r="J44" s="185" t="s">
        <v>546</v>
      </c>
      <c r="K44" s="185"/>
      <c r="L44" s="186"/>
      <c r="M44" s="190"/>
      <c r="N44" s="185"/>
      <c r="O44" s="191"/>
      <c r="P44" s="186"/>
      <c r="Q44" s="228"/>
    </row>
    <row r="45" spans="1:18" ht="15" customHeight="1">
      <c r="A45" s="187">
        <v>36</v>
      </c>
      <c r="B45" s="184">
        <v>45497</v>
      </c>
      <c r="C45" s="188"/>
      <c r="D45" s="192" t="s">
        <v>188</v>
      </c>
      <c r="E45" s="189" t="s">
        <v>545</v>
      </c>
      <c r="F45" s="183" t="s">
        <v>1061</v>
      </c>
      <c r="G45" s="185">
        <v>1575</v>
      </c>
      <c r="H45" s="183"/>
      <c r="I45" s="183" t="s">
        <v>1062</v>
      </c>
      <c r="J45" s="185" t="s">
        <v>546</v>
      </c>
      <c r="K45" s="185"/>
      <c r="L45" s="186"/>
      <c r="M45" s="190"/>
      <c r="N45" s="185"/>
      <c r="O45" s="191"/>
      <c r="P45" s="186"/>
      <c r="Q45" s="228"/>
    </row>
    <row r="46" spans="1:18" ht="15" customHeight="1">
      <c r="A46" s="187">
        <v>37</v>
      </c>
      <c r="B46" s="184">
        <v>45498</v>
      </c>
      <c r="C46" s="188"/>
      <c r="D46" s="192" t="s">
        <v>184</v>
      </c>
      <c r="E46" s="189" t="s">
        <v>545</v>
      </c>
      <c r="F46" s="183" t="s">
        <v>1126</v>
      </c>
      <c r="G46" s="185">
        <v>2330</v>
      </c>
      <c r="H46" s="183"/>
      <c r="I46" s="183" t="s">
        <v>1127</v>
      </c>
      <c r="J46" s="185" t="s">
        <v>546</v>
      </c>
      <c r="K46" s="185"/>
      <c r="L46" s="186"/>
      <c r="M46" s="190"/>
      <c r="N46" s="185"/>
      <c r="O46" s="191"/>
      <c r="P46" s="186"/>
      <c r="Q46" s="228"/>
    </row>
    <row r="47" spans="1:18" ht="15" customHeight="1">
      <c r="A47" s="315">
        <v>38</v>
      </c>
      <c r="B47" s="265">
        <v>45498</v>
      </c>
      <c r="C47" s="316"/>
      <c r="D47" s="317" t="s">
        <v>220</v>
      </c>
      <c r="E47" s="318" t="s">
        <v>545</v>
      </c>
      <c r="F47" s="248">
        <v>1210</v>
      </c>
      <c r="G47" s="249">
        <v>1150</v>
      </c>
      <c r="H47" s="248">
        <v>1226</v>
      </c>
      <c r="I47" s="248" t="s">
        <v>1128</v>
      </c>
      <c r="J47" s="247" t="s">
        <v>1132</v>
      </c>
      <c r="K47" s="247">
        <f t="shared" ref="K47" si="60">H47-F47</f>
        <v>16</v>
      </c>
      <c r="L47" s="261">
        <f>(F47*-0.03)/100</f>
        <v>-0.36299999999999999</v>
      </c>
      <c r="M47" s="262">
        <f t="shared" ref="M47" si="61">(K47+L47)/F47</f>
        <v>1.2923140495867768E-2</v>
      </c>
      <c r="N47" s="247" t="s">
        <v>547</v>
      </c>
      <c r="O47" s="263">
        <v>45498</v>
      </c>
      <c r="P47" s="264"/>
      <c r="Q47" s="228"/>
    </row>
    <row r="48" spans="1:18" ht="15" customHeight="1">
      <c r="A48" s="187"/>
      <c r="B48" s="184"/>
      <c r="C48" s="188"/>
      <c r="D48" s="192"/>
      <c r="E48" s="189"/>
      <c r="F48" s="183"/>
      <c r="G48" s="185"/>
      <c r="H48" s="183"/>
      <c r="I48" s="183"/>
      <c r="J48" s="185"/>
      <c r="K48" s="185"/>
      <c r="L48" s="186"/>
      <c r="M48" s="190"/>
      <c r="N48" s="185"/>
      <c r="O48" s="191"/>
      <c r="P48" s="186"/>
      <c r="Q48" s="228"/>
    </row>
    <row r="49" spans="1:38" ht="15" customHeight="1">
      <c r="A49" s="281"/>
      <c r="B49" s="281"/>
      <c r="C49" s="188"/>
      <c r="D49" s="192"/>
      <c r="E49" s="189"/>
      <c r="F49" s="183"/>
      <c r="G49" s="185"/>
      <c r="H49" s="183"/>
      <c r="I49" s="183"/>
      <c r="J49" s="185"/>
      <c r="K49" s="185"/>
      <c r="L49" s="186"/>
      <c r="M49" s="190"/>
      <c r="N49" s="185"/>
      <c r="O49" s="191"/>
      <c r="P49" s="186"/>
      <c r="Q49" s="228"/>
    </row>
    <row r="50" spans="1:38" ht="15" customHeight="1">
      <c r="G50" s="54"/>
      <c r="H50" s="54"/>
      <c r="I50" s="54"/>
      <c r="J50" s="54"/>
      <c r="K50" s="54"/>
      <c r="L50" s="54"/>
      <c r="M50" s="54"/>
      <c r="N50" s="54"/>
      <c r="O50" s="54"/>
      <c r="P50" s="54"/>
    </row>
    <row r="51" spans="1:38" ht="14.25" customHeight="1">
      <c r="A51" s="96"/>
      <c r="B51" s="97"/>
      <c r="C51" s="98"/>
      <c r="D51" s="99"/>
      <c r="E51" s="100"/>
      <c r="F51" s="100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102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</row>
    <row r="52" spans="1:38" ht="12" customHeight="1">
      <c r="A52" s="103" t="s">
        <v>548</v>
      </c>
      <c r="B52" s="104"/>
      <c r="C52" s="105"/>
      <c r="E52" s="106"/>
      <c r="F52" s="106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</row>
    <row r="53" spans="1:38" ht="12" customHeight="1">
      <c r="A53" s="107" t="s">
        <v>549</v>
      </c>
      <c r="B53" s="103"/>
      <c r="C53" s="103"/>
      <c r="D53" s="103"/>
      <c r="E53" s="37"/>
      <c r="F53" s="108" t="s">
        <v>550</v>
      </c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</row>
    <row r="54" spans="1:38" ht="12" customHeight="1">
      <c r="A54" s="103" t="s">
        <v>551</v>
      </c>
      <c r="B54" s="103"/>
      <c r="C54" s="103"/>
      <c r="D54" s="103" t="s">
        <v>552</v>
      </c>
      <c r="E54" s="6"/>
      <c r="F54" s="108" t="s">
        <v>553</v>
      </c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</row>
    <row r="55" spans="1:38" ht="12" customHeight="1">
      <c r="A55" s="103"/>
      <c r="B55" s="103"/>
      <c r="C55" s="103"/>
      <c r="D55" s="103"/>
      <c r="E55" s="6"/>
      <c r="F55" s="6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</row>
    <row r="56" spans="1:38" ht="12" customHeight="1">
      <c r="A56" s="196"/>
      <c r="B56" s="196"/>
      <c r="C56" s="196"/>
      <c r="D56" s="196"/>
      <c r="E56" s="197"/>
      <c r="F56" s="197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</row>
    <row r="57" spans="1:38" ht="14.25" customHeight="1">
      <c r="A57" s="103"/>
      <c r="B57" s="103"/>
      <c r="C57" s="103"/>
      <c r="D57" s="103"/>
      <c r="E57" s="6"/>
      <c r="F57" s="6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</row>
    <row r="58" spans="1:38" ht="12.75" customHeight="1">
      <c r="A58" s="115" t="s">
        <v>558</v>
      </c>
      <c r="B58" s="115"/>
      <c r="C58" s="115"/>
      <c r="D58" s="115"/>
      <c r="E58" s="6"/>
      <c r="F58" s="6"/>
      <c r="G58" s="54"/>
      <c r="H58" s="54"/>
      <c r="I58" s="54"/>
      <c r="J58" s="54"/>
      <c r="K58" s="54"/>
      <c r="L58" s="54"/>
      <c r="M58" s="54"/>
      <c r="N58" s="54"/>
      <c r="O58" s="54"/>
      <c r="P58" s="54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</row>
    <row r="59" spans="1:38" ht="38.25" customHeight="1">
      <c r="A59" s="93" t="s">
        <v>16</v>
      </c>
      <c r="B59" s="93" t="s">
        <v>521</v>
      </c>
      <c r="C59" s="93"/>
      <c r="D59" s="94" t="s">
        <v>532</v>
      </c>
      <c r="E59" s="93" t="s">
        <v>533</v>
      </c>
      <c r="F59" s="93" t="s">
        <v>534</v>
      </c>
      <c r="G59" s="93" t="s">
        <v>554</v>
      </c>
      <c r="H59" s="93" t="s">
        <v>536</v>
      </c>
      <c r="I59" s="193" t="s">
        <v>537</v>
      </c>
      <c r="J59" s="195" t="s">
        <v>538</v>
      </c>
      <c r="K59" s="194" t="s">
        <v>559</v>
      </c>
      <c r="L59" s="95" t="s">
        <v>540</v>
      </c>
      <c r="M59" s="116" t="s">
        <v>560</v>
      </c>
      <c r="N59" s="93" t="s">
        <v>561</v>
      </c>
      <c r="O59" s="92" t="s">
        <v>542</v>
      </c>
      <c r="P59" s="260" t="s">
        <v>543</v>
      </c>
      <c r="Q59" s="230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</row>
    <row r="60" spans="1:38" ht="12.75" customHeight="1">
      <c r="A60" s="248">
        <v>1</v>
      </c>
      <c r="B60" s="287">
        <v>45472</v>
      </c>
      <c r="C60" s="288"/>
      <c r="D60" s="288" t="s">
        <v>906</v>
      </c>
      <c r="E60" s="248" t="s">
        <v>556</v>
      </c>
      <c r="F60" s="248">
        <v>3917.5</v>
      </c>
      <c r="G60" s="248">
        <v>3848</v>
      </c>
      <c r="H60" s="248">
        <v>3974</v>
      </c>
      <c r="I60" s="249" t="s">
        <v>907</v>
      </c>
      <c r="J60" s="304" t="s">
        <v>922</v>
      </c>
      <c r="K60" s="303">
        <f t="shared" ref="K60" si="62">H60-F60</f>
        <v>56.5</v>
      </c>
      <c r="L60" s="305">
        <f t="shared" ref="L60:L61" si="63">(H60*N60)*0.03%</f>
        <v>208.63499999999999</v>
      </c>
      <c r="M60" s="306">
        <f t="shared" ref="M60:M61" si="64">(K60*N60)-L60</f>
        <v>9678.8649999999998</v>
      </c>
      <c r="N60" s="303">
        <v>175</v>
      </c>
      <c r="O60" s="307" t="s">
        <v>547</v>
      </c>
      <c r="P60" s="308">
        <v>45474</v>
      </c>
      <c r="Q60" s="226"/>
      <c r="R60" s="54" t="s">
        <v>847</v>
      </c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118"/>
      <c r="AK60" s="118"/>
      <c r="AL60" s="118"/>
    </row>
    <row r="61" spans="1:38" ht="12.75" customHeight="1">
      <c r="A61" s="290">
        <v>2</v>
      </c>
      <c r="B61" s="295">
        <v>45474</v>
      </c>
      <c r="C61" s="289"/>
      <c r="D61" s="289" t="s">
        <v>911</v>
      </c>
      <c r="E61" s="290" t="s">
        <v>817</v>
      </c>
      <c r="F61" s="290">
        <v>24130</v>
      </c>
      <c r="G61" s="290">
        <v>24310</v>
      </c>
      <c r="H61" s="290">
        <v>24310</v>
      </c>
      <c r="I61" s="291" t="s">
        <v>912</v>
      </c>
      <c r="J61" s="309" t="s">
        <v>933</v>
      </c>
      <c r="K61" s="310">
        <f>F61-H61</f>
        <v>-180</v>
      </c>
      <c r="L61" s="311">
        <f t="shared" si="63"/>
        <v>182.32499999999999</v>
      </c>
      <c r="M61" s="312">
        <f t="shared" si="64"/>
        <v>-4682.3249999999998</v>
      </c>
      <c r="N61" s="310">
        <v>25</v>
      </c>
      <c r="O61" s="313" t="s">
        <v>557</v>
      </c>
      <c r="P61" s="314">
        <v>45476</v>
      </c>
      <c r="Q61" s="226"/>
      <c r="R61" s="54" t="s">
        <v>849</v>
      </c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118"/>
      <c r="AK61" s="118"/>
      <c r="AL61" s="118"/>
    </row>
    <row r="62" spans="1:38" ht="12.75" customHeight="1">
      <c r="A62" s="319">
        <v>3</v>
      </c>
      <c r="B62" s="320">
        <v>45474</v>
      </c>
      <c r="C62" s="321"/>
      <c r="D62" s="321" t="s">
        <v>919</v>
      </c>
      <c r="E62" s="319" t="s">
        <v>556</v>
      </c>
      <c r="F62" s="319">
        <v>716</v>
      </c>
      <c r="G62" s="319">
        <v>704</v>
      </c>
      <c r="H62" s="319">
        <v>716</v>
      </c>
      <c r="I62" s="322" t="s">
        <v>920</v>
      </c>
      <c r="J62" s="323" t="s">
        <v>934</v>
      </c>
      <c r="K62" s="324">
        <f t="shared" ref="K62" si="65">H62-F62</f>
        <v>0</v>
      </c>
      <c r="L62" s="325">
        <f t="shared" ref="L62" si="66">(H62*N62)*0.03%</f>
        <v>214.79999999999998</v>
      </c>
      <c r="M62" s="326">
        <f t="shared" ref="M62" si="67">(K62*N62)-L62</f>
        <v>-214.79999999999998</v>
      </c>
      <c r="N62" s="324">
        <v>1000</v>
      </c>
      <c r="O62" s="327" t="s">
        <v>557</v>
      </c>
      <c r="P62" s="328">
        <v>45476</v>
      </c>
      <c r="Q62" s="226"/>
      <c r="R62" s="54" t="s">
        <v>849</v>
      </c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118"/>
      <c r="AK62" s="118"/>
      <c r="AL62" s="118"/>
    </row>
    <row r="63" spans="1:38" ht="12.75" customHeight="1">
      <c r="A63" s="290">
        <v>4</v>
      </c>
      <c r="B63" s="295">
        <v>45474</v>
      </c>
      <c r="C63" s="289"/>
      <c r="D63" s="289" t="s">
        <v>898</v>
      </c>
      <c r="E63" s="290" t="s">
        <v>556</v>
      </c>
      <c r="F63" s="290">
        <v>2840</v>
      </c>
      <c r="G63" s="290">
        <v>2802</v>
      </c>
      <c r="H63" s="290">
        <v>2802</v>
      </c>
      <c r="I63" s="291" t="s">
        <v>921</v>
      </c>
      <c r="J63" s="309" t="s">
        <v>925</v>
      </c>
      <c r="K63" s="310">
        <f t="shared" ref="K63:K64" si="68">H63-F63</f>
        <v>-38</v>
      </c>
      <c r="L63" s="311">
        <f t="shared" ref="L63:L64" si="69">(H63*N63)*0.03%</f>
        <v>252.17999999999998</v>
      </c>
      <c r="M63" s="312">
        <f t="shared" ref="M63:M64" si="70">(K63*N63)-L63</f>
        <v>-11652.18</v>
      </c>
      <c r="N63" s="310">
        <v>300</v>
      </c>
      <c r="O63" s="313" t="s">
        <v>557</v>
      </c>
      <c r="P63" s="314">
        <v>45475</v>
      </c>
      <c r="Q63" s="226"/>
      <c r="R63" s="54" t="s">
        <v>849</v>
      </c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118"/>
      <c r="AK63" s="118"/>
      <c r="AL63" s="118"/>
    </row>
    <row r="64" spans="1:38" ht="12.75" customHeight="1">
      <c r="A64" s="248">
        <v>5</v>
      </c>
      <c r="B64" s="287">
        <v>45478</v>
      </c>
      <c r="C64" s="288"/>
      <c r="D64" s="288" t="s">
        <v>948</v>
      </c>
      <c r="E64" s="248" t="s">
        <v>556</v>
      </c>
      <c r="F64" s="248">
        <v>1512</v>
      </c>
      <c r="G64" s="248">
        <v>1495</v>
      </c>
      <c r="H64" s="248">
        <v>1526</v>
      </c>
      <c r="I64" s="329" t="s">
        <v>949</v>
      </c>
      <c r="J64" s="304" t="s">
        <v>961</v>
      </c>
      <c r="K64" s="303">
        <f t="shared" si="68"/>
        <v>14</v>
      </c>
      <c r="L64" s="305">
        <f t="shared" si="69"/>
        <v>297.57</v>
      </c>
      <c r="M64" s="306">
        <f t="shared" si="70"/>
        <v>8802.43</v>
      </c>
      <c r="N64" s="303">
        <v>650</v>
      </c>
      <c r="O64" s="307" t="s">
        <v>547</v>
      </c>
      <c r="P64" s="308">
        <v>45481</v>
      </c>
      <c r="Q64" s="226"/>
      <c r="R64" s="54" t="s">
        <v>847</v>
      </c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118"/>
      <c r="AK64" s="118"/>
      <c r="AL64" s="118"/>
    </row>
    <row r="65" spans="1:38" ht="12.75" customHeight="1">
      <c r="A65" s="248">
        <v>6</v>
      </c>
      <c r="B65" s="287">
        <v>45478</v>
      </c>
      <c r="C65" s="288"/>
      <c r="D65" s="288" t="s">
        <v>950</v>
      </c>
      <c r="E65" s="248" t="s">
        <v>556</v>
      </c>
      <c r="F65" s="248">
        <v>2398</v>
      </c>
      <c r="G65" s="248">
        <v>2370</v>
      </c>
      <c r="H65" s="248">
        <v>2422.5</v>
      </c>
      <c r="I65" s="249" t="s">
        <v>951</v>
      </c>
      <c r="J65" s="304" t="s">
        <v>967</v>
      </c>
      <c r="K65" s="303">
        <f t="shared" ref="K65:K66" si="71">H65-F65</f>
        <v>24.5</v>
      </c>
      <c r="L65" s="305">
        <f t="shared" ref="L65:L66" si="72">(H65*N65)*0.03%</f>
        <v>272.53125</v>
      </c>
      <c r="M65" s="306">
        <f t="shared" ref="M65:M66" si="73">(K65*N65)-L65</f>
        <v>8914.96875</v>
      </c>
      <c r="N65" s="303">
        <v>375</v>
      </c>
      <c r="O65" s="307" t="s">
        <v>547</v>
      </c>
      <c r="P65" s="308">
        <v>45481</v>
      </c>
      <c r="Q65" s="226"/>
      <c r="R65" s="54" t="s">
        <v>849</v>
      </c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118"/>
      <c r="AK65" s="118"/>
      <c r="AL65" s="118"/>
    </row>
    <row r="66" spans="1:38" ht="12.75" customHeight="1">
      <c r="A66" s="290">
        <v>7</v>
      </c>
      <c r="B66" s="295">
        <v>45481</v>
      </c>
      <c r="C66" s="289"/>
      <c r="D66" s="289" t="s">
        <v>964</v>
      </c>
      <c r="E66" s="290" t="s">
        <v>556</v>
      </c>
      <c r="F66" s="290">
        <v>4555</v>
      </c>
      <c r="G66" s="290">
        <v>4495</v>
      </c>
      <c r="H66" s="290">
        <v>4502.5</v>
      </c>
      <c r="I66" s="290" t="s">
        <v>965</v>
      </c>
      <c r="J66" s="309" t="s">
        <v>968</v>
      </c>
      <c r="K66" s="310">
        <f t="shared" si="71"/>
        <v>-52.5</v>
      </c>
      <c r="L66" s="311">
        <f t="shared" si="72"/>
        <v>270.14999999999998</v>
      </c>
      <c r="M66" s="312">
        <f t="shared" si="73"/>
        <v>-10770.15</v>
      </c>
      <c r="N66" s="310">
        <v>200</v>
      </c>
      <c r="O66" s="313" t="s">
        <v>557</v>
      </c>
      <c r="P66" s="314">
        <v>45481</v>
      </c>
      <c r="Q66" s="226"/>
      <c r="R66" s="54" t="s">
        <v>849</v>
      </c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118"/>
      <c r="AK66" s="118"/>
      <c r="AL66" s="118"/>
    </row>
    <row r="67" spans="1:38" ht="12.75" customHeight="1">
      <c r="A67" s="290">
        <v>8</v>
      </c>
      <c r="B67" s="295">
        <v>45481</v>
      </c>
      <c r="C67" s="289"/>
      <c r="D67" s="289" t="s">
        <v>948</v>
      </c>
      <c r="E67" s="290" t="s">
        <v>556</v>
      </c>
      <c r="F67" s="290">
        <v>1511</v>
      </c>
      <c r="G67" s="290">
        <v>1496</v>
      </c>
      <c r="H67" s="290">
        <v>1496</v>
      </c>
      <c r="I67" s="290" t="s">
        <v>966</v>
      </c>
      <c r="J67" s="309" t="s">
        <v>974</v>
      </c>
      <c r="K67" s="310">
        <f t="shared" ref="K67" si="74">H67-F67</f>
        <v>-15</v>
      </c>
      <c r="L67" s="311">
        <f t="shared" ref="L67" si="75">(H67*N67)*0.03%</f>
        <v>291.71999999999997</v>
      </c>
      <c r="M67" s="312">
        <f t="shared" ref="M67" si="76">(K67*N67)-L67</f>
        <v>-10041.719999999999</v>
      </c>
      <c r="N67" s="310">
        <v>650</v>
      </c>
      <c r="O67" s="313" t="s">
        <v>557</v>
      </c>
      <c r="P67" s="314">
        <v>45481</v>
      </c>
      <c r="Q67" s="226"/>
      <c r="R67" s="54" t="s">
        <v>847</v>
      </c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118"/>
      <c r="AK67" s="118"/>
      <c r="AL67" s="118"/>
    </row>
    <row r="68" spans="1:38" ht="12.75" customHeight="1">
      <c r="A68" s="335">
        <v>9</v>
      </c>
      <c r="B68" s="336">
        <v>45481</v>
      </c>
      <c r="C68" s="337"/>
      <c r="D68" s="337" t="s">
        <v>969</v>
      </c>
      <c r="E68" s="335" t="s">
        <v>556</v>
      </c>
      <c r="F68" s="335">
        <v>2377</v>
      </c>
      <c r="G68" s="335">
        <v>2349</v>
      </c>
      <c r="H68" s="335">
        <v>2349</v>
      </c>
      <c r="I68" s="335" t="s">
        <v>970</v>
      </c>
      <c r="J68" s="338" t="s">
        <v>971</v>
      </c>
      <c r="K68" s="339">
        <f t="shared" ref="K68:K69" si="77">H68-F68</f>
        <v>-28</v>
      </c>
      <c r="L68" s="340">
        <f t="shared" ref="L68:L69" si="78">(H68*N68)*0.03%</f>
        <v>258.62489999999997</v>
      </c>
      <c r="M68" s="341">
        <f t="shared" ref="M68:M69" si="79">(K68*N68)-L68</f>
        <v>-10534.624900000001</v>
      </c>
      <c r="N68" s="339">
        <v>367</v>
      </c>
      <c r="O68" s="342" t="s">
        <v>557</v>
      </c>
      <c r="P68" s="343">
        <v>45481</v>
      </c>
      <c r="Q68" s="226"/>
      <c r="R68" s="54" t="s">
        <v>849</v>
      </c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118"/>
      <c r="AK68" s="118"/>
      <c r="AL68" s="118"/>
    </row>
    <row r="69" spans="1:38" ht="12.75" customHeight="1">
      <c r="A69" s="248">
        <v>10</v>
      </c>
      <c r="B69" s="287">
        <v>45483</v>
      </c>
      <c r="C69" s="288"/>
      <c r="D69" s="288" t="s">
        <v>983</v>
      </c>
      <c r="E69" s="248" t="s">
        <v>556</v>
      </c>
      <c r="F69" s="248">
        <v>2601</v>
      </c>
      <c r="G69" s="248">
        <v>2568</v>
      </c>
      <c r="H69" s="248">
        <v>2630</v>
      </c>
      <c r="I69" s="248" t="s">
        <v>984</v>
      </c>
      <c r="J69" s="284" t="s">
        <v>929</v>
      </c>
      <c r="K69" s="247">
        <f t="shared" si="77"/>
        <v>29</v>
      </c>
      <c r="L69" s="285">
        <f t="shared" si="78"/>
        <v>236.7</v>
      </c>
      <c r="M69" s="286">
        <f t="shared" si="79"/>
        <v>8463.2999999999993</v>
      </c>
      <c r="N69" s="247">
        <v>300</v>
      </c>
      <c r="O69" s="284" t="s">
        <v>547</v>
      </c>
      <c r="P69" s="287">
        <v>45485</v>
      </c>
      <c r="Q69" s="226"/>
      <c r="R69" s="54" t="s">
        <v>848</v>
      </c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118"/>
      <c r="AK69" s="118"/>
      <c r="AL69" s="118"/>
    </row>
    <row r="70" spans="1:38" ht="12.75" customHeight="1">
      <c r="A70" s="344">
        <v>11</v>
      </c>
      <c r="B70" s="345">
        <v>45483</v>
      </c>
      <c r="C70" s="346"/>
      <c r="D70" s="346" t="s">
        <v>987</v>
      </c>
      <c r="E70" s="344" t="s">
        <v>556</v>
      </c>
      <c r="F70" s="344">
        <v>448.5</v>
      </c>
      <c r="G70" s="344">
        <v>442</v>
      </c>
      <c r="H70" s="344">
        <v>453.5</v>
      </c>
      <c r="I70" s="344" t="s">
        <v>988</v>
      </c>
      <c r="J70" s="304" t="s">
        <v>989</v>
      </c>
      <c r="K70" s="347">
        <f t="shared" ref="K70" si="80">H70-F70</f>
        <v>5</v>
      </c>
      <c r="L70" s="348">
        <f t="shared" ref="L70" si="81">(H70*N70)*0.03%</f>
        <v>217.67999999999998</v>
      </c>
      <c r="M70" s="349">
        <f t="shared" ref="M70" si="82">(K70*N70)-L70</f>
        <v>7782.32</v>
      </c>
      <c r="N70" s="347">
        <v>1600</v>
      </c>
      <c r="O70" s="350" t="s">
        <v>547</v>
      </c>
      <c r="P70" s="351">
        <v>45483</v>
      </c>
      <c r="Q70" s="226"/>
      <c r="R70" s="54" t="s">
        <v>847</v>
      </c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118"/>
      <c r="AK70" s="118"/>
      <c r="AL70" s="118"/>
    </row>
    <row r="71" spans="1:38" ht="12.75" customHeight="1">
      <c r="A71" s="248">
        <v>12</v>
      </c>
      <c r="B71" s="287">
        <v>45483</v>
      </c>
      <c r="C71" s="288"/>
      <c r="D71" s="288" t="s">
        <v>911</v>
      </c>
      <c r="E71" s="248" t="s">
        <v>556</v>
      </c>
      <c r="F71" s="248">
        <v>24260</v>
      </c>
      <c r="G71" s="248">
        <v>24170</v>
      </c>
      <c r="H71" s="248">
        <v>24330</v>
      </c>
      <c r="I71" s="248" t="s">
        <v>986</v>
      </c>
      <c r="J71" s="304" t="s">
        <v>728</v>
      </c>
      <c r="K71" s="303">
        <f t="shared" ref="K71:K72" si="83">H71-F71</f>
        <v>70</v>
      </c>
      <c r="L71" s="305">
        <f t="shared" ref="L71:L72" si="84">(H71*N71)*0.03%</f>
        <v>182.47499999999999</v>
      </c>
      <c r="M71" s="306">
        <f t="shared" ref="M71:M72" si="85">(K71*N71)-L71</f>
        <v>1567.5250000000001</v>
      </c>
      <c r="N71" s="303">
        <v>25</v>
      </c>
      <c r="O71" s="307" t="s">
        <v>547</v>
      </c>
      <c r="P71" s="308">
        <v>45483</v>
      </c>
      <c r="Q71" s="226"/>
      <c r="R71" s="54" t="s">
        <v>847</v>
      </c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118"/>
      <c r="AK71" s="118"/>
      <c r="AL71" s="118"/>
    </row>
    <row r="72" spans="1:38" ht="12.75" customHeight="1">
      <c r="A72" s="290">
        <v>13</v>
      </c>
      <c r="B72" s="295">
        <v>45483</v>
      </c>
      <c r="C72" s="289"/>
      <c r="D72" s="289" t="s">
        <v>1010</v>
      </c>
      <c r="E72" s="290" t="s">
        <v>556</v>
      </c>
      <c r="F72" s="290">
        <v>40625</v>
      </c>
      <c r="G72" s="290">
        <v>39900</v>
      </c>
      <c r="H72" s="290">
        <v>39875</v>
      </c>
      <c r="I72" s="291" t="s">
        <v>1011</v>
      </c>
      <c r="J72" s="338" t="s">
        <v>1022</v>
      </c>
      <c r="K72" s="339">
        <f t="shared" si="83"/>
        <v>-750</v>
      </c>
      <c r="L72" s="340">
        <f t="shared" si="84"/>
        <v>179.43749999999997</v>
      </c>
      <c r="M72" s="341">
        <f t="shared" si="85"/>
        <v>-11429.4375</v>
      </c>
      <c r="N72" s="339">
        <v>15</v>
      </c>
      <c r="O72" s="342" t="s">
        <v>557</v>
      </c>
      <c r="P72" s="343">
        <v>45491</v>
      </c>
      <c r="Q72" s="226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118"/>
      <c r="AK72" s="118"/>
      <c r="AL72" s="118"/>
    </row>
    <row r="73" spans="1:38" ht="12.75" customHeight="1">
      <c r="A73" s="183"/>
      <c r="B73" s="231"/>
      <c r="C73" s="227"/>
      <c r="D73" s="227"/>
      <c r="E73" s="183"/>
      <c r="F73" s="183"/>
      <c r="G73" s="183"/>
      <c r="H73" s="183"/>
      <c r="I73" s="185"/>
      <c r="J73" s="185"/>
      <c r="K73" s="183"/>
      <c r="L73" s="186"/>
      <c r="M73" s="273"/>
      <c r="N73" s="183"/>
      <c r="O73" s="185"/>
      <c r="P73" s="231"/>
      <c r="Q73" s="226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118"/>
      <c r="AK73" s="118"/>
      <c r="AL73" s="118"/>
    </row>
    <row r="74" spans="1:38" ht="12.75" customHeight="1">
      <c r="A74" s="183"/>
      <c r="B74" s="231"/>
      <c r="C74" s="227"/>
      <c r="D74" s="227"/>
      <c r="E74" s="183"/>
      <c r="F74" s="183"/>
      <c r="G74" s="183"/>
      <c r="H74" s="183"/>
      <c r="I74" s="185"/>
      <c r="J74" s="185"/>
      <c r="K74" s="183"/>
      <c r="L74" s="186"/>
      <c r="M74" s="273"/>
      <c r="N74" s="183"/>
      <c r="O74" s="185"/>
      <c r="P74" s="231"/>
      <c r="Q74" s="226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118"/>
      <c r="AK74" s="118"/>
      <c r="AL74" s="118"/>
    </row>
    <row r="75" spans="1:38" s="268" customFormat="1" ht="12.75" customHeight="1">
      <c r="A75" s="183"/>
      <c r="B75" s="231"/>
      <c r="C75" s="227"/>
      <c r="D75" s="227"/>
      <c r="E75" s="183"/>
      <c r="F75" s="183"/>
      <c r="G75" s="183"/>
      <c r="H75" s="183"/>
      <c r="I75" s="185"/>
      <c r="J75" s="185"/>
      <c r="K75" s="183"/>
      <c r="L75" s="186"/>
      <c r="M75" s="273"/>
      <c r="N75" s="183"/>
      <c r="O75" s="185"/>
      <c r="P75" s="231"/>
      <c r="Q75" s="226"/>
      <c r="R75" s="266"/>
      <c r="S75" s="266"/>
      <c r="T75" s="266"/>
      <c r="U75" s="266"/>
      <c r="V75" s="266"/>
      <c r="W75" s="266"/>
      <c r="X75" s="266"/>
      <c r="Y75" s="266"/>
      <c r="Z75" s="266"/>
      <c r="AA75" s="266"/>
      <c r="AB75" s="266"/>
      <c r="AC75" s="266"/>
      <c r="AD75" s="266"/>
      <c r="AE75" s="266"/>
      <c r="AF75" s="266"/>
      <c r="AG75" s="266"/>
      <c r="AH75" s="266"/>
      <c r="AI75" s="266"/>
      <c r="AJ75" s="267"/>
      <c r="AK75" s="267"/>
      <c r="AL75" s="267"/>
    </row>
    <row r="76" spans="1:38" s="268" customFormat="1" ht="15" customHeight="1">
      <c r="A76" s="267"/>
      <c r="B76" s="226"/>
      <c r="C76" s="269"/>
      <c r="D76" s="269"/>
      <c r="E76" s="267"/>
      <c r="F76" s="267"/>
      <c r="G76" s="267"/>
      <c r="H76" s="267"/>
      <c r="I76" s="270"/>
      <c r="J76" s="270"/>
      <c r="K76" s="267"/>
      <c r="L76" s="271"/>
      <c r="M76" s="272"/>
      <c r="N76" s="267"/>
      <c r="O76" s="270"/>
      <c r="P76" s="226"/>
      <c r="R76" s="266"/>
      <c r="S76" s="266"/>
      <c r="T76" s="266"/>
      <c r="U76" s="266"/>
      <c r="V76" s="266"/>
      <c r="W76" s="266"/>
      <c r="X76" s="266"/>
      <c r="Y76" s="266"/>
      <c r="Z76" s="266"/>
      <c r="AA76" s="266"/>
      <c r="AB76" s="266"/>
      <c r="AC76" s="266"/>
      <c r="AD76" s="266"/>
      <c r="AE76" s="266"/>
      <c r="AF76" s="266"/>
      <c r="AG76" s="266"/>
      <c r="AH76" s="266"/>
      <c r="AI76" s="266"/>
    </row>
    <row r="77" spans="1:38" ht="12.75" customHeight="1">
      <c r="A77" s="118"/>
      <c r="B77" s="120"/>
      <c r="C77" s="117"/>
      <c r="D77" s="117"/>
      <c r="E77" s="118"/>
      <c r="F77" s="118"/>
      <c r="G77" s="118"/>
      <c r="H77" s="121"/>
      <c r="I77" s="121"/>
      <c r="J77" s="121"/>
      <c r="K77" s="117"/>
      <c r="L77" s="118"/>
      <c r="M77" s="118"/>
      <c r="N77" s="118"/>
      <c r="O77" s="121"/>
      <c r="P77" s="121"/>
      <c r="Q77" s="121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118"/>
      <c r="AK77" s="118"/>
      <c r="AL77" s="118"/>
    </row>
    <row r="78" spans="1:38" ht="13.8">
      <c r="A78" s="122" t="s">
        <v>562</v>
      </c>
      <c r="B78" s="122"/>
      <c r="C78" s="122"/>
      <c r="D78" s="122"/>
      <c r="E78" s="123"/>
      <c r="F78" s="101"/>
      <c r="G78" s="101"/>
      <c r="H78" s="101"/>
      <c r="I78" s="101"/>
      <c r="J78" s="1"/>
      <c r="K78" s="6"/>
      <c r="L78" s="6"/>
      <c r="M78" s="6"/>
      <c r="N78" s="1"/>
      <c r="O78" s="1"/>
      <c r="P78" s="37"/>
      <c r="Q78" s="37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37"/>
      <c r="AK78" s="37"/>
      <c r="AL78" s="37"/>
    </row>
    <row r="79" spans="1:38" ht="39.6">
      <c r="A79" s="93" t="s">
        <v>16</v>
      </c>
      <c r="B79" s="93" t="s">
        <v>521</v>
      </c>
      <c r="C79" s="93"/>
      <c r="D79" s="94" t="s">
        <v>532</v>
      </c>
      <c r="E79" s="93" t="s">
        <v>533</v>
      </c>
      <c r="F79" s="93" t="s">
        <v>534</v>
      </c>
      <c r="G79" s="93" t="s">
        <v>554</v>
      </c>
      <c r="H79" s="93" t="s">
        <v>536</v>
      </c>
      <c r="I79" s="93" t="s">
        <v>537</v>
      </c>
      <c r="J79" s="92" t="s">
        <v>538</v>
      </c>
      <c r="K79" s="92" t="s">
        <v>563</v>
      </c>
      <c r="L79" s="95" t="s">
        <v>540</v>
      </c>
      <c r="M79" s="116" t="s">
        <v>560</v>
      </c>
      <c r="N79" s="93" t="s">
        <v>561</v>
      </c>
      <c r="O79" s="93" t="s">
        <v>542</v>
      </c>
      <c r="P79" s="94" t="s">
        <v>543</v>
      </c>
      <c r="Q79" s="229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37"/>
      <c r="AK79" s="37"/>
      <c r="AL79" s="37"/>
    </row>
    <row r="80" spans="1:38" ht="12.75" customHeight="1">
      <c r="A80" s="248">
        <v>1</v>
      </c>
      <c r="B80" s="287">
        <v>45471</v>
      </c>
      <c r="C80" s="288"/>
      <c r="D80" s="288" t="s">
        <v>910</v>
      </c>
      <c r="E80" s="248" t="s">
        <v>817</v>
      </c>
      <c r="F80" s="248">
        <v>96</v>
      </c>
      <c r="G80" s="248">
        <v>130</v>
      </c>
      <c r="H80" s="248">
        <v>74</v>
      </c>
      <c r="I80" s="249" t="s">
        <v>909</v>
      </c>
      <c r="J80" s="284" t="s">
        <v>931</v>
      </c>
      <c r="K80" s="247">
        <f>F80-H80</f>
        <v>22</v>
      </c>
      <c r="L80" s="285">
        <v>50</v>
      </c>
      <c r="M80" s="286">
        <f t="shared" ref="M80" si="86">(K80*N80)-L80</f>
        <v>500</v>
      </c>
      <c r="N80" s="247">
        <v>25</v>
      </c>
      <c r="O80" s="284" t="s">
        <v>547</v>
      </c>
      <c r="P80" s="287">
        <v>45475</v>
      </c>
      <c r="Q80" s="226"/>
      <c r="R80" s="54" t="s">
        <v>849</v>
      </c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  <c r="AE80" s="54"/>
      <c r="AF80" s="37"/>
      <c r="AG80" s="119"/>
      <c r="AH80" s="117"/>
      <c r="AI80" s="117"/>
      <c r="AJ80" s="118"/>
      <c r="AK80" s="118"/>
      <c r="AL80" s="118"/>
    </row>
    <row r="81" spans="1:38" ht="12.75" customHeight="1">
      <c r="A81" s="290">
        <v>2</v>
      </c>
      <c r="B81" s="295">
        <v>45474</v>
      </c>
      <c r="C81" s="289"/>
      <c r="D81" s="289" t="s">
        <v>916</v>
      </c>
      <c r="E81" s="290" t="s">
        <v>556</v>
      </c>
      <c r="F81" s="290">
        <v>220</v>
      </c>
      <c r="G81" s="290">
        <v>140</v>
      </c>
      <c r="H81" s="290">
        <v>165</v>
      </c>
      <c r="I81" s="291" t="s">
        <v>917</v>
      </c>
      <c r="J81" s="296" t="s">
        <v>918</v>
      </c>
      <c r="K81" s="292">
        <f t="shared" ref="K81" si="87">H81-F81</f>
        <v>-55</v>
      </c>
      <c r="L81" s="293">
        <v>50</v>
      </c>
      <c r="M81" s="294">
        <f t="shared" ref="M81" si="88">(K81*N81)-L81</f>
        <v>-875</v>
      </c>
      <c r="N81" s="292">
        <v>15</v>
      </c>
      <c r="O81" s="296" t="s">
        <v>557</v>
      </c>
      <c r="P81" s="295">
        <v>45474</v>
      </c>
      <c r="Q81" s="226"/>
      <c r="R81" s="54"/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  <c r="AE81" s="54"/>
      <c r="AF81" s="37"/>
      <c r="AG81" s="119"/>
      <c r="AH81" s="117"/>
      <c r="AI81" s="117"/>
      <c r="AJ81" s="118"/>
      <c r="AK81" s="118"/>
      <c r="AL81" s="118"/>
    </row>
    <row r="82" spans="1:38" ht="12.75" customHeight="1">
      <c r="A82" s="290">
        <v>3</v>
      </c>
      <c r="B82" s="295">
        <v>45475</v>
      </c>
      <c r="C82" s="289"/>
      <c r="D82" s="289" t="s">
        <v>928</v>
      </c>
      <c r="E82" s="290" t="s">
        <v>556</v>
      </c>
      <c r="F82" s="290">
        <v>30</v>
      </c>
      <c r="G82" s="290">
        <v>0</v>
      </c>
      <c r="H82" s="290">
        <v>15.5</v>
      </c>
      <c r="I82" s="291" t="s">
        <v>887</v>
      </c>
      <c r="J82" s="296" t="s">
        <v>932</v>
      </c>
      <c r="K82" s="292">
        <f t="shared" ref="K82" si="89">H82-F82</f>
        <v>-14.5</v>
      </c>
      <c r="L82" s="293">
        <v>50</v>
      </c>
      <c r="M82" s="294">
        <f t="shared" ref="M82:M83" si="90">(K82*N82)-L82</f>
        <v>-630</v>
      </c>
      <c r="N82" s="292">
        <v>40</v>
      </c>
      <c r="O82" s="296" t="s">
        <v>557</v>
      </c>
      <c r="P82" s="295">
        <v>45475</v>
      </c>
      <c r="Q82" s="226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  <c r="AE82" s="54"/>
      <c r="AF82" s="37"/>
      <c r="AG82" s="119"/>
      <c r="AH82" s="117"/>
      <c r="AI82" s="117"/>
      <c r="AJ82" s="118"/>
      <c r="AK82" s="118"/>
      <c r="AL82" s="118"/>
    </row>
    <row r="83" spans="1:38" ht="12.75" customHeight="1">
      <c r="A83" s="248">
        <v>4</v>
      </c>
      <c r="B83" s="287">
        <v>45476</v>
      </c>
      <c r="C83" s="288"/>
      <c r="D83" s="288" t="s">
        <v>910</v>
      </c>
      <c r="E83" s="248" t="s">
        <v>817</v>
      </c>
      <c r="F83" s="248">
        <v>103</v>
      </c>
      <c r="G83" s="248">
        <v>135</v>
      </c>
      <c r="H83" s="248">
        <v>71.5</v>
      </c>
      <c r="I83" s="249" t="s">
        <v>909</v>
      </c>
      <c r="J83" s="284" t="s">
        <v>944</v>
      </c>
      <c r="K83" s="247">
        <f>F83-H83</f>
        <v>31.5</v>
      </c>
      <c r="L83" s="285">
        <v>50</v>
      </c>
      <c r="M83" s="286">
        <f t="shared" si="90"/>
        <v>737.5</v>
      </c>
      <c r="N83" s="247">
        <v>25</v>
      </c>
      <c r="O83" s="284" t="s">
        <v>547</v>
      </c>
      <c r="P83" s="287">
        <v>45478</v>
      </c>
      <c r="Q83" s="226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  <c r="AE83" s="54"/>
      <c r="AF83" s="37"/>
      <c r="AG83" s="119"/>
      <c r="AH83" s="117"/>
      <c r="AI83" s="117"/>
      <c r="AJ83" s="118"/>
      <c r="AK83" s="118"/>
      <c r="AL83" s="118"/>
    </row>
    <row r="84" spans="1:38" ht="12.75" customHeight="1">
      <c r="A84" s="248">
        <v>5</v>
      </c>
      <c r="B84" s="287">
        <v>45476</v>
      </c>
      <c r="C84" s="288"/>
      <c r="D84" s="288" t="s">
        <v>936</v>
      </c>
      <c r="E84" s="248" t="s">
        <v>556</v>
      </c>
      <c r="F84" s="248">
        <v>145</v>
      </c>
      <c r="G84" s="248">
        <v>30</v>
      </c>
      <c r="H84" s="248">
        <v>235</v>
      </c>
      <c r="I84" s="249" t="s">
        <v>937</v>
      </c>
      <c r="J84" s="284" t="s">
        <v>938</v>
      </c>
      <c r="K84" s="247">
        <f>H84-F84</f>
        <v>90</v>
      </c>
      <c r="L84" s="285">
        <v>50</v>
      </c>
      <c r="M84" s="286">
        <f t="shared" ref="M84" si="91">(K84*N84)-L84</f>
        <v>1300</v>
      </c>
      <c r="N84" s="247">
        <v>15</v>
      </c>
      <c r="O84" s="284" t="s">
        <v>547</v>
      </c>
      <c r="P84" s="287">
        <v>45476</v>
      </c>
      <c r="Q84" s="226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  <c r="AE84" s="54"/>
      <c r="AF84" s="37"/>
      <c r="AG84" s="119"/>
      <c r="AH84" s="117"/>
      <c r="AI84" s="117"/>
      <c r="AJ84" s="118"/>
      <c r="AK84" s="118"/>
      <c r="AL84" s="118"/>
    </row>
    <row r="85" spans="1:38" ht="12.75" customHeight="1">
      <c r="A85" s="248">
        <v>6</v>
      </c>
      <c r="B85" s="287">
        <v>45476</v>
      </c>
      <c r="C85" s="288"/>
      <c r="D85" s="288" t="s">
        <v>936</v>
      </c>
      <c r="E85" s="248" t="s">
        <v>556</v>
      </c>
      <c r="F85" s="248">
        <v>80</v>
      </c>
      <c r="G85" s="248">
        <v>0</v>
      </c>
      <c r="H85" s="248">
        <v>135</v>
      </c>
      <c r="I85" s="249" t="s">
        <v>939</v>
      </c>
      <c r="J85" s="284" t="s">
        <v>682</v>
      </c>
      <c r="K85" s="247">
        <f>H85-F85</f>
        <v>55</v>
      </c>
      <c r="L85" s="285">
        <v>50</v>
      </c>
      <c r="M85" s="286">
        <f t="shared" ref="M85" si="92">(K85*N85)-L85</f>
        <v>775</v>
      </c>
      <c r="N85" s="247">
        <v>15</v>
      </c>
      <c r="O85" s="284" t="s">
        <v>547</v>
      </c>
      <c r="P85" s="287">
        <v>45476</v>
      </c>
      <c r="Q85" s="226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  <c r="AE85" s="54"/>
      <c r="AF85" s="37"/>
      <c r="AG85" s="119"/>
      <c r="AH85" s="117"/>
      <c r="AI85" s="117"/>
      <c r="AJ85" s="118"/>
      <c r="AK85" s="118"/>
      <c r="AL85" s="118"/>
    </row>
    <row r="86" spans="1:38" ht="12.75" customHeight="1">
      <c r="A86" s="248">
        <v>7</v>
      </c>
      <c r="B86" s="287">
        <v>45478</v>
      </c>
      <c r="C86" s="288"/>
      <c r="D86" s="288" t="s">
        <v>946</v>
      </c>
      <c r="E86" s="248" t="s">
        <v>556</v>
      </c>
      <c r="F86" s="248">
        <v>142</v>
      </c>
      <c r="G86" s="248">
        <v>90</v>
      </c>
      <c r="H86" s="248">
        <v>172</v>
      </c>
      <c r="I86" s="249" t="s">
        <v>947</v>
      </c>
      <c r="J86" s="284" t="s">
        <v>765</v>
      </c>
      <c r="K86" s="247">
        <f>H86-F86</f>
        <v>30</v>
      </c>
      <c r="L86" s="285">
        <v>50</v>
      </c>
      <c r="M86" s="286">
        <f t="shared" ref="M86" si="93">(K86*N86)-L86</f>
        <v>700</v>
      </c>
      <c r="N86" s="247">
        <v>25</v>
      </c>
      <c r="O86" s="284" t="s">
        <v>547</v>
      </c>
      <c r="P86" s="287">
        <v>45478</v>
      </c>
      <c r="Q86" s="226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  <c r="AE86" s="54"/>
      <c r="AF86" s="37"/>
      <c r="AG86" s="119"/>
      <c r="AH86" s="117"/>
      <c r="AI86" s="117"/>
      <c r="AJ86" s="118"/>
      <c r="AK86" s="118"/>
      <c r="AL86" s="118"/>
    </row>
    <row r="87" spans="1:38" ht="12.75" customHeight="1">
      <c r="A87" s="248">
        <v>8</v>
      </c>
      <c r="B87" s="287">
        <v>45478</v>
      </c>
      <c r="C87" s="288"/>
      <c r="D87" s="288" t="s">
        <v>953</v>
      </c>
      <c r="E87" s="248" t="s">
        <v>556</v>
      </c>
      <c r="F87" s="248">
        <v>137.5</v>
      </c>
      <c r="G87" s="248">
        <v>85</v>
      </c>
      <c r="H87" s="248">
        <v>160</v>
      </c>
      <c r="I87" s="249" t="s">
        <v>947</v>
      </c>
      <c r="J87" s="284" t="s">
        <v>954</v>
      </c>
      <c r="K87" s="247">
        <f>H87-F87</f>
        <v>22.5</v>
      </c>
      <c r="L87" s="285">
        <v>50</v>
      </c>
      <c r="M87" s="286">
        <f t="shared" ref="M87:M88" si="94">(K87*N87)-L87</f>
        <v>512.5</v>
      </c>
      <c r="N87" s="247">
        <v>25</v>
      </c>
      <c r="O87" s="284" t="s">
        <v>547</v>
      </c>
      <c r="P87" s="287">
        <v>45478</v>
      </c>
      <c r="Q87" s="226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  <c r="AE87" s="54"/>
      <c r="AF87" s="37"/>
      <c r="AG87" s="119"/>
      <c r="AH87" s="117"/>
      <c r="AI87" s="117"/>
      <c r="AJ87" s="118"/>
      <c r="AK87" s="118"/>
      <c r="AL87" s="118"/>
    </row>
    <row r="88" spans="1:38" ht="12.75" customHeight="1">
      <c r="A88" s="290">
        <v>9</v>
      </c>
      <c r="B88" s="295">
        <v>45478</v>
      </c>
      <c r="C88" s="289"/>
      <c r="D88" s="289" t="s">
        <v>955</v>
      </c>
      <c r="E88" s="290" t="s">
        <v>817</v>
      </c>
      <c r="F88" s="290">
        <v>103</v>
      </c>
      <c r="G88" s="290">
        <v>135</v>
      </c>
      <c r="H88" s="290">
        <v>135</v>
      </c>
      <c r="I88" s="291" t="s">
        <v>909</v>
      </c>
      <c r="J88" s="296" t="s">
        <v>978</v>
      </c>
      <c r="K88" s="292">
        <f>F88-H88</f>
        <v>-32</v>
      </c>
      <c r="L88" s="293">
        <v>50</v>
      </c>
      <c r="M88" s="294">
        <f t="shared" si="94"/>
        <v>-850</v>
      </c>
      <c r="N88" s="292">
        <v>25</v>
      </c>
      <c r="O88" s="296" t="s">
        <v>557</v>
      </c>
      <c r="P88" s="295">
        <v>45482</v>
      </c>
      <c r="Q88" s="226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  <c r="AE88" s="54"/>
      <c r="AF88" s="37"/>
      <c r="AG88" s="119"/>
      <c r="AH88" s="117"/>
      <c r="AI88" s="117"/>
      <c r="AJ88" s="118"/>
      <c r="AK88" s="118"/>
      <c r="AL88" s="118"/>
    </row>
    <row r="89" spans="1:38" ht="12.75" customHeight="1">
      <c r="A89" s="290">
        <v>10</v>
      </c>
      <c r="B89" s="295">
        <v>45478</v>
      </c>
      <c r="C89" s="289"/>
      <c r="D89" s="289" t="s">
        <v>956</v>
      </c>
      <c r="E89" s="290" t="s">
        <v>556</v>
      </c>
      <c r="F89" s="290">
        <v>260</v>
      </c>
      <c r="G89" s="290">
        <v>160</v>
      </c>
      <c r="H89" s="290">
        <v>160</v>
      </c>
      <c r="I89" s="291" t="s">
        <v>957</v>
      </c>
      <c r="J89" s="296" t="s">
        <v>960</v>
      </c>
      <c r="K89" s="292">
        <f t="shared" ref="K89" si="95">H89-F89</f>
        <v>-100</v>
      </c>
      <c r="L89" s="293">
        <v>50</v>
      </c>
      <c r="M89" s="294">
        <f t="shared" ref="M89:M90" si="96">(K89*N89)-L89</f>
        <v>-1550</v>
      </c>
      <c r="N89" s="292">
        <v>15</v>
      </c>
      <c r="O89" s="296" t="s">
        <v>557</v>
      </c>
      <c r="P89" s="295">
        <v>45481</v>
      </c>
      <c r="Q89" s="226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  <c r="AE89" s="54"/>
      <c r="AF89" s="37"/>
      <c r="AG89" s="119"/>
      <c r="AH89" s="117"/>
      <c r="AI89" s="117"/>
      <c r="AJ89" s="118"/>
      <c r="AK89" s="118"/>
      <c r="AL89" s="118"/>
    </row>
    <row r="90" spans="1:38" ht="12.75" customHeight="1">
      <c r="A90" s="248">
        <v>11</v>
      </c>
      <c r="B90" s="287">
        <v>45483</v>
      </c>
      <c r="C90" s="288"/>
      <c r="D90" s="288" t="s">
        <v>946</v>
      </c>
      <c r="E90" s="248" t="s">
        <v>556</v>
      </c>
      <c r="F90" s="248">
        <v>81</v>
      </c>
      <c r="G90" s="248">
        <v>40</v>
      </c>
      <c r="H90" s="248">
        <v>99.5</v>
      </c>
      <c r="I90" s="249" t="s">
        <v>985</v>
      </c>
      <c r="J90" s="284" t="s">
        <v>976</v>
      </c>
      <c r="K90" s="247">
        <f>H90-F90</f>
        <v>18.5</v>
      </c>
      <c r="L90" s="285">
        <v>50</v>
      </c>
      <c r="M90" s="286">
        <f t="shared" si="96"/>
        <v>412.5</v>
      </c>
      <c r="N90" s="247">
        <v>25</v>
      </c>
      <c r="O90" s="284" t="s">
        <v>547</v>
      </c>
      <c r="P90" s="287">
        <v>45483</v>
      </c>
      <c r="Q90" s="226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  <c r="AE90" s="54"/>
      <c r="AF90" s="37"/>
      <c r="AG90" s="119"/>
      <c r="AH90" s="117"/>
      <c r="AI90" s="117"/>
      <c r="AJ90" s="118"/>
      <c r="AK90" s="118"/>
      <c r="AL90" s="118"/>
    </row>
    <row r="91" spans="1:38" ht="12.75" customHeight="1">
      <c r="A91" s="290">
        <v>12</v>
      </c>
      <c r="B91" s="295">
        <v>45483</v>
      </c>
      <c r="C91" s="289"/>
      <c r="D91" s="289" t="s">
        <v>990</v>
      </c>
      <c r="E91" s="290" t="s">
        <v>556</v>
      </c>
      <c r="F91" s="290">
        <v>72.5</v>
      </c>
      <c r="G91" s="290">
        <v>0</v>
      </c>
      <c r="H91" s="290">
        <v>10</v>
      </c>
      <c r="I91" s="291" t="s">
        <v>991</v>
      </c>
      <c r="J91" s="296" t="s">
        <v>992</v>
      </c>
      <c r="K91" s="292">
        <f t="shared" ref="K91" si="97">H91-F91</f>
        <v>-62.5</v>
      </c>
      <c r="L91" s="293">
        <v>50</v>
      </c>
      <c r="M91" s="294">
        <f t="shared" ref="M91:M92" si="98">(K91*N91)-L91</f>
        <v>-987.5</v>
      </c>
      <c r="N91" s="292">
        <v>15</v>
      </c>
      <c r="O91" s="296" t="s">
        <v>557</v>
      </c>
      <c r="P91" s="295">
        <v>45483</v>
      </c>
      <c r="Q91" s="226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  <c r="AE91" s="54"/>
      <c r="AF91" s="37"/>
      <c r="AG91" s="119"/>
      <c r="AH91" s="117"/>
      <c r="AI91" s="117"/>
      <c r="AJ91" s="118"/>
      <c r="AK91" s="118"/>
      <c r="AL91" s="118"/>
    </row>
    <row r="92" spans="1:38" ht="12.75" customHeight="1">
      <c r="A92" s="290">
        <v>13</v>
      </c>
      <c r="B92" s="295">
        <v>45489</v>
      </c>
      <c r="C92" s="289"/>
      <c r="D92" s="289" t="s">
        <v>1007</v>
      </c>
      <c r="E92" s="290" t="s">
        <v>556</v>
      </c>
      <c r="F92" s="290">
        <v>52.5</v>
      </c>
      <c r="G92" s="290">
        <v>0</v>
      </c>
      <c r="H92" s="290">
        <v>18</v>
      </c>
      <c r="I92" s="291" t="s">
        <v>1008</v>
      </c>
      <c r="J92" s="296" t="s">
        <v>1019</v>
      </c>
      <c r="K92" s="292">
        <f>H92-F92</f>
        <v>-34.5</v>
      </c>
      <c r="L92" s="293">
        <v>50</v>
      </c>
      <c r="M92" s="294">
        <f t="shared" si="98"/>
        <v>-912.5</v>
      </c>
      <c r="N92" s="292">
        <v>25</v>
      </c>
      <c r="O92" s="296" t="s">
        <v>557</v>
      </c>
      <c r="P92" s="295">
        <v>45491</v>
      </c>
      <c r="Q92" s="226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  <c r="AE92" s="54"/>
      <c r="AF92" s="37"/>
      <c r="AG92" s="119"/>
      <c r="AH92" s="117"/>
      <c r="AI92" s="117"/>
      <c r="AJ92" s="118"/>
      <c r="AK92" s="118"/>
      <c r="AL92" s="118"/>
    </row>
    <row r="93" spans="1:38" ht="12.75" customHeight="1">
      <c r="A93" s="376">
        <v>14</v>
      </c>
      <c r="B93" s="374">
        <v>45495</v>
      </c>
      <c r="C93" s="288"/>
      <c r="D93" s="288" t="s">
        <v>1032</v>
      </c>
      <c r="E93" s="248" t="s">
        <v>556</v>
      </c>
      <c r="F93" s="248">
        <v>170</v>
      </c>
      <c r="G93" s="248"/>
      <c r="H93" s="248">
        <v>285</v>
      </c>
      <c r="I93" s="249"/>
      <c r="J93" s="378" t="s">
        <v>1042</v>
      </c>
      <c r="K93" s="247">
        <f>H93-F93</f>
        <v>115</v>
      </c>
      <c r="L93" s="285">
        <v>50</v>
      </c>
      <c r="M93" s="380">
        <v>1700</v>
      </c>
      <c r="N93" s="247">
        <v>25</v>
      </c>
      <c r="O93" s="378" t="s">
        <v>547</v>
      </c>
      <c r="P93" s="374">
        <v>45496</v>
      </c>
      <c r="Q93" s="226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  <c r="AE93" s="54"/>
      <c r="AF93" s="37"/>
      <c r="AG93" s="119"/>
      <c r="AH93" s="117"/>
      <c r="AI93" s="117"/>
      <c r="AJ93" s="118"/>
      <c r="AK93" s="118"/>
      <c r="AL93" s="118"/>
    </row>
    <row r="94" spans="1:38" ht="12.75" customHeight="1">
      <c r="A94" s="377"/>
      <c r="B94" s="375"/>
      <c r="C94" s="288"/>
      <c r="D94" s="288" t="s">
        <v>1033</v>
      </c>
      <c r="E94" s="248" t="s">
        <v>817</v>
      </c>
      <c r="F94" s="248">
        <v>62</v>
      </c>
      <c r="G94" s="248"/>
      <c r="H94" s="248">
        <v>105</v>
      </c>
      <c r="I94" s="249"/>
      <c r="J94" s="379"/>
      <c r="K94" s="247">
        <f>F94-H94</f>
        <v>-43</v>
      </c>
      <c r="L94" s="285">
        <v>50</v>
      </c>
      <c r="M94" s="381"/>
      <c r="N94" s="247">
        <v>25</v>
      </c>
      <c r="O94" s="379"/>
      <c r="P94" s="375"/>
      <c r="Q94" s="226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  <c r="AE94" s="54"/>
      <c r="AF94" s="37"/>
      <c r="AG94" s="119"/>
      <c r="AH94" s="117"/>
      <c r="AI94" s="117"/>
      <c r="AJ94" s="118"/>
      <c r="AK94" s="118"/>
      <c r="AL94" s="118"/>
    </row>
    <row r="95" spans="1:38" ht="12.75" customHeight="1">
      <c r="A95" s="290">
        <v>15</v>
      </c>
      <c r="B95" s="295">
        <v>45496</v>
      </c>
      <c r="C95" s="289"/>
      <c r="D95" s="289" t="s">
        <v>1043</v>
      </c>
      <c r="E95" s="290" t="s">
        <v>556</v>
      </c>
      <c r="F95" s="290">
        <v>200</v>
      </c>
      <c r="G95" s="290">
        <v>90</v>
      </c>
      <c r="H95" s="290">
        <v>90</v>
      </c>
      <c r="I95" s="291"/>
      <c r="J95" s="296" t="s">
        <v>1044</v>
      </c>
      <c r="K95" s="292">
        <f t="shared" ref="K95" si="99">H95-F95</f>
        <v>-110</v>
      </c>
      <c r="L95" s="293">
        <v>50</v>
      </c>
      <c r="M95" s="294">
        <f t="shared" ref="M95" si="100">(K95*N95)-L95</f>
        <v>-2800</v>
      </c>
      <c r="N95" s="292">
        <v>25</v>
      </c>
      <c r="O95" s="296" t="s">
        <v>557</v>
      </c>
      <c r="P95" s="295">
        <v>45496</v>
      </c>
      <c r="Q95" s="226"/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  <c r="AE95" s="54"/>
      <c r="AF95" s="37"/>
      <c r="AG95" s="119"/>
      <c r="AH95" s="117"/>
      <c r="AI95" s="117"/>
      <c r="AJ95" s="118"/>
      <c r="AK95" s="118"/>
      <c r="AL95" s="118"/>
    </row>
    <row r="96" spans="1:38" ht="12.75" customHeight="1">
      <c r="A96" s="297"/>
      <c r="B96" s="298"/>
      <c r="C96" s="299"/>
      <c r="D96" s="299"/>
      <c r="E96" s="297"/>
      <c r="F96" s="297"/>
      <c r="G96" s="297"/>
      <c r="H96" s="297"/>
      <c r="I96" s="300"/>
      <c r="J96" s="300"/>
      <c r="K96" s="297"/>
      <c r="L96" s="301"/>
      <c r="M96" s="302"/>
      <c r="N96" s="297"/>
      <c r="O96" s="300"/>
      <c r="P96" s="298"/>
      <c r="Q96" s="226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  <c r="AE96" s="54"/>
      <c r="AF96" s="37"/>
      <c r="AG96" s="119"/>
      <c r="AH96" s="117"/>
      <c r="AI96" s="117"/>
      <c r="AJ96" s="118"/>
      <c r="AK96" s="118"/>
      <c r="AL96" s="118"/>
    </row>
    <row r="97" spans="1:38" s="243" customFormat="1" ht="12.75" customHeight="1">
      <c r="A97" s="297"/>
      <c r="B97" s="298"/>
      <c r="C97" s="299"/>
      <c r="D97" s="299"/>
      <c r="E97" s="297"/>
      <c r="F97" s="297"/>
      <c r="G97" s="297"/>
      <c r="H97" s="297"/>
      <c r="I97" s="300"/>
      <c r="J97" s="300"/>
      <c r="K97" s="297"/>
      <c r="L97" s="301"/>
      <c r="M97" s="302"/>
      <c r="N97" s="297"/>
      <c r="O97" s="300"/>
      <c r="P97" s="298"/>
      <c r="Q97" s="239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  <c r="AE97" s="54"/>
      <c r="AF97" s="37"/>
      <c r="AG97" s="242"/>
      <c r="AH97" s="240"/>
      <c r="AI97" s="240"/>
      <c r="AJ97" s="241"/>
      <c r="AK97" s="241"/>
      <c r="AL97" s="241"/>
    </row>
    <row r="98" spans="1:38" ht="38.25" customHeight="1">
      <c r="A98" s="91" t="s">
        <v>568</v>
      </c>
      <c r="B98" s="124"/>
      <c r="C98" s="124"/>
      <c r="D98" s="125"/>
      <c r="E98" s="109"/>
      <c r="F98" s="6"/>
      <c r="G98" s="6"/>
      <c r="H98" s="110"/>
      <c r="I98" s="126"/>
      <c r="J98" s="1"/>
      <c r="K98" s="6"/>
      <c r="L98" s="6"/>
      <c r="M98" s="6"/>
      <c r="N98" s="1"/>
      <c r="O98" s="1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  <c r="AE98" s="54"/>
      <c r="AF98" s="37"/>
      <c r="AG98" s="1"/>
      <c r="AH98" s="1"/>
      <c r="AI98" s="1"/>
      <c r="AJ98" s="6"/>
      <c r="AK98" s="1"/>
    </row>
    <row r="99" spans="1:38" ht="39.6">
      <c r="A99" s="92" t="s">
        <v>16</v>
      </c>
      <c r="B99" s="93" t="s">
        <v>521</v>
      </c>
      <c r="C99" s="93"/>
      <c r="D99" s="94" t="s">
        <v>532</v>
      </c>
      <c r="E99" s="93" t="s">
        <v>533</v>
      </c>
      <c r="F99" s="93" t="s">
        <v>534</v>
      </c>
      <c r="G99" s="93" t="s">
        <v>535</v>
      </c>
      <c r="H99" s="93" t="s">
        <v>536</v>
      </c>
      <c r="I99" s="93" t="s">
        <v>537</v>
      </c>
      <c r="J99" s="92" t="s">
        <v>538</v>
      </c>
      <c r="K99" s="113" t="s">
        <v>555</v>
      </c>
      <c r="L99" s="114" t="s">
        <v>540</v>
      </c>
      <c r="M99" s="95" t="s">
        <v>541</v>
      </c>
      <c r="N99" s="93" t="s">
        <v>542</v>
      </c>
      <c r="O99" s="94" t="s">
        <v>543</v>
      </c>
      <c r="P99" s="193" t="s">
        <v>544</v>
      </c>
      <c r="Q99" s="195" t="s">
        <v>812</v>
      </c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  <c r="AE99" s="54"/>
      <c r="AF99" s="37"/>
      <c r="AG99" s="37"/>
      <c r="AH99" s="37"/>
      <c r="AI99" s="37"/>
      <c r="AJ99" s="37"/>
      <c r="AK99" s="37"/>
      <c r="AL99" s="37"/>
    </row>
    <row r="100" spans="1:38" ht="12.75" customHeight="1">
      <c r="A100" s="183">
        <v>1</v>
      </c>
      <c r="B100" s="184">
        <v>45356</v>
      </c>
      <c r="C100" s="227"/>
      <c r="D100" s="227" t="s">
        <v>295</v>
      </c>
      <c r="E100" s="183" t="s">
        <v>846</v>
      </c>
      <c r="F100" s="183">
        <v>38.94</v>
      </c>
      <c r="G100" s="183">
        <v>34.64</v>
      </c>
      <c r="H100" s="183"/>
      <c r="I100" s="183" t="s">
        <v>885</v>
      </c>
      <c r="J100" s="183" t="s">
        <v>546</v>
      </c>
      <c r="K100" s="183"/>
      <c r="L100" s="245"/>
      <c r="M100" s="246"/>
      <c r="N100" s="183"/>
      <c r="O100" s="231"/>
      <c r="P100" s="186">
        <f>VLOOKUP(D100,'MidCap Intra'!$B$11:$C$571,2,0)</f>
        <v>37.36</v>
      </c>
      <c r="Q100" s="244"/>
      <c r="R100" s="54" t="s">
        <v>847</v>
      </c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  <c r="AE100" s="54"/>
      <c r="AF100" s="37"/>
    </row>
    <row r="101" spans="1:38" ht="12.75" customHeight="1">
      <c r="A101" s="248">
        <v>2</v>
      </c>
      <c r="B101" s="265">
        <v>45477</v>
      </c>
      <c r="C101" s="288"/>
      <c r="D101" s="288" t="s">
        <v>862</v>
      </c>
      <c r="E101" s="248" t="s">
        <v>545</v>
      </c>
      <c r="F101" s="248">
        <v>540</v>
      </c>
      <c r="G101" s="248">
        <v>489</v>
      </c>
      <c r="H101" s="248">
        <v>604</v>
      </c>
      <c r="I101" s="248" t="s">
        <v>942</v>
      </c>
      <c r="J101" s="247" t="s">
        <v>962</v>
      </c>
      <c r="K101" s="247">
        <f t="shared" ref="K101" si="101">H101-F101</f>
        <v>64</v>
      </c>
      <c r="L101" s="261">
        <f t="shared" ref="L101" si="102">(F101*-0.3)/100</f>
        <v>-1.62</v>
      </c>
      <c r="M101" s="262">
        <f t="shared" ref="M101" si="103">(K101+L101)/F101</f>
        <v>0.11551851851851852</v>
      </c>
      <c r="N101" s="247" t="s">
        <v>547</v>
      </c>
      <c r="O101" s="263">
        <v>45481</v>
      </c>
      <c r="P101" s="264"/>
      <c r="Q101" s="244"/>
      <c r="R101" s="54" t="s">
        <v>847</v>
      </c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  <c r="AE101" s="54"/>
      <c r="AF101" s="37"/>
    </row>
    <row r="102" spans="1:38" ht="12.75" customHeight="1">
      <c r="A102" s="183">
        <v>3</v>
      </c>
      <c r="B102" s="184">
        <v>45498</v>
      </c>
      <c r="C102" s="227"/>
      <c r="D102" s="227" t="s">
        <v>475</v>
      </c>
      <c r="E102" s="183" t="s">
        <v>545</v>
      </c>
      <c r="F102" s="183" t="s">
        <v>1130</v>
      </c>
      <c r="G102" s="183">
        <v>3600</v>
      </c>
      <c r="H102" s="183"/>
      <c r="I102" s="183" t="s">
        <v>1131</v>
      </c>
      <c r="J102" s="183" t="s">
        <v>546</v>
      </c>
      <c r="K102" s="183"/>
      <c r="L102" s="245"/>
      <c r="M102" s="246"/>
      <c r="N102" s="183"/>
      <c r="O102" s="231"/>
      <c r="P102" s="186"/>
      <c r="Q102" s="244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  <c r="AE102" s="54"/>
      <c r="AF102" s="37"/>
    </row>
    <row r="103" spans="1:38" ht="12.75" customHeight="1">
      <c r="A103" s="183"/>
      <c r="B103" s="184"/>
      <c r="C103" s="227"/>
      <c r="D103" s="227"/>
      <c r="E103" s="183"/>
      <c r="F103" s="183"/>
      <c r="G103" s="183"/>
      <c r="H103" s="183"/>
      <c r="I103" s="183"/>
      <c r="J103" s="183"/>
      <c r="K103" s="183"/>
      <c r="L103" s="245"/>
      <c r="M103" s="246"/>
      <c r="N103" s="183"/>
      <c r="O103" s="231"/>
      <c r="P103" s="186"/>
      <c r="Q103" s="244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  <c r="AE103" s="54"/>
      <c r="AF103" s="37"/>
    </row>
    <row r="104" spans="1:38" ht="12.75" customHeight="1">
      <c r="A104" s="183"/>
      <c r="B104" s="184"/>
      <c r="C104" s="227"/>
      <c r="D104" s="227"/>
      <c r="E104" s="183"/>
      <c r="F104" s="183"/>
      <c r="G104" s="183"/>
      <c r="H104" s="183"/>
      <c r="I104" s="183"/>
      <c r="J104" s="183"/>
      <c r="K104" s="183"/>
      <c r="L104" s="245"/>
      <c r="M104" s="246"/>
      <c r="N104" s="183"/>
      <c r="O104" s="231"/>
      <c r="P104" s="184"/>
      <c r="Q104" s="244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  <c r="AE104" s="54"/>
      <c r="AF104" s="37"/>
    </row>
    <row r="105" spans="1:38" ht="12.75" customHeight="1">
      <c r="A105" s="103" t="s">
        <v>548</v>
      </c>
      <c r="B105" s="103"/>
      <c r="C105" s="103"/>
      <c r="D105" s="54"/>
      <c r="E105" s="37"/>
      <c r="F105" s="108" t="s">
        <v>550</v>
      </c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  <c r="AE105" s="54"/>
      <c r="AF105" s="37"/>
    </row>
    <row r="106" spans="1:38" ht="12.75" customHeight="1">
      <c r="A106" s="107" t="s">
        <v>549</v>
      </c>
      <c r="B106" s="103"/>
      <c r="C106" s="103"/>
      <c r="D106" s="54"/>
      <c r="E106" s="37"/>
      <c r="F106" s="108" t="s">
        <v>553</v>
      </c>
      <c r="G106" s="54"/>
      <c r="H106" s="54" t="s">
        <v>570</v>
      </c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  <c r="AE106" s="54"/>
      <c r="AF106" s="37"/>
    </row>
    <row r="107" spans="1:38" ht="12.75" customHeight="1">
      <c r="A107" s="54"/>
      <c r="B107" s="54"/>
      <c r="C107" s="103"/>
      <c r="D107" s="54"/>
      <c r="E107" s="37"/>
      <c r="F107" s="108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  <c r="AE107" s="54"/>
      <c r="AF107" s="37"/>
    </row>
    <row r="108" spans="1:38" ht="12.75" customHeight="1">
      <c r="A108" s="54"/>
      <c r="B108" s="54"/>
      <c r="C108" s="103"/>
      <c r="D108" s="54"/>
      <c r="E108" s="37"/>
      <c r="F108" s="108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</row>
    <row r="109" spans="1:38" ht="12.75" customHeight="1">
      <c r="A109" s="54"/>
      <c r="B109" s="54"/>
      <c r="C109" s="103"/>
      <c r="D109" s="54"/>
      <c r="E109" s="37"/>
      <c r="F109" s="108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</row>
    <row r="110" spans="1:38" ht="12.75" customHeight="1">
      <c r="A110" s="54"/>
      <c r="B110" s="54"/>
      <c r="C110" s="103"/>
      <c r="D110" s="54"/>
      <c r="E110" s="37"/>
      <c r="F110" s="108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8" ht="12.75" customHeight="1">
      <c r="A111" s="54"/>
      <c r="B111" s="54"/>
      <c r="C111" s="103"/>
      <c r="D111" s="54"/>
      <c r="E111" s="37"/>
      <c r="F111" s="108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8" ht="12.75" customHeight="1">
      <c r="A112" s="54"/>
      <c r="B112" s="54"/>
      <c r="C112" s="103"/>
      <c r="D112" s="54"/>
      <c r="E112" s="37"/>
      <c r="F112" s="108"/>
      <c r="G112" s="54"/>
      <c r="H112" s="37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12.75" customHeight="1">
      <c r="A113" s="54"/>
      <c r="B113" s="54"/>
      <c r="C113" s="103"/>
      <c r="D113" s="54"/>
      <c r="E113" s="37"/>
      <c r="F113" s="108"/>
      <c r="G113" s="54"/>
      <c r="H113" s="37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54"/>
      <c r="B114" s="54"/>
      <c r="C114" s="97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38.25" customHeight="1">
      <c r="A115" s="37"/>
      <c r="B115" s="127" t="s">
        <v>571</v>
      </c>
      <c r="C115" s="127"/>
      <c r="D115" s="54"/>
      <c r="E115" s="127"/>
      <c r="F115" s="6"/>
      <c r="G115" s="6"/>
      <c r="H115" s="111"/>
      <c r="I115" s="6"/>
      <c r="J115" s="111"/>
      <c r="K115" s="112"/>
      <c r="L115" s="6"/>
      <c r="M115" s="6"/>
      <c r="N115" s="1"/>
      <c r="O115" s="54"/>
      <c r="P115" s="54"/>
      <c r="Q115" s="198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92" t="s">
        <v>16</v>
      </c>
      <c r="B116" s="93" t="s">
        <v>521</v>
      </c>
      <c r="C116" s="93"/>
      <c r="D116" s="94" t="s">
        <v>532</v>
      </c>
      <c r="E116" s="93" t="s">
        <v>533</v>
      </c>
      <c r="F116" s="93" t="s">
        <v>534</v>
      </c>
      <c r="G116" s="93" t="s">
        <v>572</v>
      </c>
      <c r="H116" s="93" t="s">
        <v>573</v>
      </c>
      <c r="I116" s="93" t="s">
        <v>537</v>
      </c>
      <c r="J116" s="128" t="s">
        <v>538</v>
      </c>
      <c r="K116" s="93" t="s">
        <v>539</v>
      </c>
      <c r="L116" s="93" t="s">
        <v>574</v>
      </c>
      <c r="M116" s="93" t="s">
        <v>542</v>
      </c>
      <c r="N116" s="94" t="s">
        <v>543</v>
      </c>
      <c r="O116" s="54"/>
      <c r="P116" s="54"/>
      <c r="Q116" s="198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12.75" customHeight="1">
      <c r="A117" s="129">
        <v>1</v>
      </c>
      <c r="B117" s="130">
        <v>41579</v>
      </c>
      <c r="C117" s="130"/>
      <c r="D117" s="131" t="s">
        <v>575</v>
      </c>
      <c r="E117" s="132" t="s">
        <v>545</v>
      </c>
      <c r="F117" s="133">
        <v>82</v>
      </c>
      <c r="G117" s="132" t="s">
        <v>576</v>
      </c>
      <c r="H117" s="132">
        <v>100</v>
      </c>
      <c r="I117" s="134">
        <v>100</v>
      </c>
      <c r="J117" s="135" t="s">
        <v>577</v>
      </c>
      <c r="K117" s="136">
        <f t="shared" ref="K117:K148" si="104">H117-F117</f>
        <v>18</v>
      </c>
      <c r="L117" s="137">
        <f t="shared" ref="L117:L148" si="105">K117/F117</f>
        <v>0.21951219512195122</v>
      </c>
      <c r="M117" s="132" t="s">
        <v>547</v>
      </c>
      <c r="N117" s="138">
        <v>42657</v>
      </c>
      <c r="O117" s="54"/>
      <c r="P117" s="54"/>
      <c r="Q117" s="198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129">
        <v>2</v>
      </c>
      <c r="B118" s="130">
        <v>41794</v>
      </c>
      <c r="C118" s="130"/>
      <c r="D118" s="131" t="s">
        <v>578</v>
      </c>
      <c r="E118" s="132" t="s">
        <v>556</v>
      </c>
      <c r="F118" s="133">
        <v>257</v>
      </c>
      <c r="G118" s="132" t="s">
        <v>576</v>
      </c>
      <c r="H118" s="132">
        <v>300</v>
      </c>
      <c r="I118" s="134">
        <v>300</v>
      </c>
      <c r="J118" s="135" t="s">
        <v>577</v>
      </c>
      <c r="K118" s="136">
        <f t="shared" si="104"/>
        <v>43</v>
      </c>
      <c r="L118" s="137">
        <f t="shared" si="105"/>
        <v>0.16731517509727625</v>
      </c>
      <c r="M118" s="132" t="s">
        <v>547</v>
      </c>
      <c r="N118" s="138">
        <v>41822</v>
      </c>
      <c r="O118" s="54"/>
      <c r="P118" s="54"/>
      <c r="Q118" s="198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29">
        <v>3</v>
      </c>
      <c r="B119" s="130">
        <v>41828</v>
      </c>
      <c r="C119" s="130"/>
      <c r="D119" s="131" t="s">
        <v>579</v>
      </c>
      <c r="E119" s="132" t="s">
        <v>556</v>
      </c>
      <c r="F119" s="133">
        <v>393</v>
      </c>
      <c r="G119" s="132" t="s">
        <v>576</v>
      </c>
      <c r="H119" s="132">
        <v>468</v>
      </c>
      <c r="I119" s="134">
        <v>468</v>
      </c>
      <c r="J119" s="135" t="s">
        <v>577</v>
      </c>
      <c r="K119" s="136">
        <f t="shared" si="104"/>
        <v>75</v>
      </c>
      <c r="L119" s="137">
        <f t="shared" si="105"/>
        <v>0.19083969465648856</v>
      </c>
      <c r="M119" s="132" t="s">
        <v>547</v>
      </c>
      <c r="N119" s="138">
        <v>41863</v>
      </c>
      <c r="O119" s="54"/>
      <c r="P119" s="54"/>
      <c r="Q119" s="198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29">
        <v>4</v>
      </c>
      <c r="B120" s="130">
        <v>41857</v>
      </c>
      <c r="C120" s="130"/>
      <c r="D120" s="131" t="s">
        <v>580</v>
      </c>
      <c r="E120" s="132" t="s">
        <v>556</v>
      </c>
      <c r="F120" s="133">
        <v>205</v>
      </c>
      <c r="G120" s="132" t="s">
        <v>576</v>
      </c>
      <c r="H120" s="132">
        <v>275</v>
      </c>
      <c r="I120" s="134">
        <v>250</v>
      </c>
      <c r="J120" s="135" t="s">
        <v>577</v>
      </c>
      <c r="K120" s="136">
        <f t="shared" si="104"/>
        <v>70</v>
      </c>
      <c r="L120" s="137">
        <f t="shared" si="105"/>
        <v>0.34146341463414637</v>
      </c>
      <c r="M120" s="132" t="s">
        <v>547</v>
      </c>
      <c r="N120" s="138">
        <v>41962</v>
      </c>
      <c r="O120" s="54"/>
      <c r="P120" s="54"/>
      <c r="Q120" s="198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29">
        <v>5</v>
      </c>
      <c r="B121" s="130">
        <v>41886</v>
      </c>
      <c r="C121" s="130"/>
      <c r="D121" s="131" t="s">
        <v>581</v>
      </c>
      <c r="E121" s="132" t="s">
        <v>556</v>
      </c>
      <c r="F121" s="133">
        <v>162</v>
      </c>
      <c r="G121" s="132" t="s">
        <v>576</v>
      </c>
      <c r="H121" s="132">
        <v>190</v>
      </c>
      <c r="I121" s="134">
        <v>190</v>
      </c>
      <c r="J121" s="135" t="s">
        <v>577</v>
      </c>
      <c r="K121" s="136">
        <f t="shared" si="104"/>
        <v>28</v>
      </c>
      <c r="L121" s="137">
        <f t="shared" si="105"/>
        <v>0.1728395061728395</v>
      </c>
      <c r="M121" s="132" t="s">
        <v>547</v>
      </c>
      <c r="N121" s="138">
        <v>42006</v>
      </c>
      <c r="O121" s="54"/>
      <c r="P121" s="54"/>
      <c r="Q121" s="198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29">
        <v>6</v>
      </c>
      <c r="B122" s="130">
        <v>41886</v>
      </c>
      <c r="C122" s="130"/>
      <c r="D122" s="131" t="s">
        <v>582</v>
      </c>
      <c r="E122" s="132" t="s">
        <v>556</v>
      </c>
      <c r="F122" s="133">
        <v>75</v>
      </c>
      <c r="G122" s="132" t="s">
        <v>576</v>
      </c>
      <c r="H122" s="132">
        <v>91.5</v>
      </c>
      <c r="I122" s="134" t="s">
        <v>569</v>
      </c>
      <c r="J122" s="135" t="s">
        <v>583</v>
      </c>
      <c r="K122" s="136">
        <f t="shared" si="104"/>
        <v>16.5</v>
      </c>
      <c r="L122" s="137">
        <f t="shared" si="105"/>
        <v>0.22</v>
      </c>
      <c r="M122" s="132" t="s">
        <v>547</v>
      </c>
      <c r="N122" s="138">
        <v>41954</v>
      </c>
      <c r="O122" s="54"/>
      <c r="P122" s="54"/>
      <c r="Q122" s="198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29">
        <v>7</v>
      </c>
      <c r="B123" s="130">
        <v>41913</v>
      </c>
      <c r="C123" s="130"/>
      <c r="D123" s="131" t="s">
        <v>584</v>
      </c>
      <c r="E123" s="132" t="s">
        <v>556</v>
      </c>
      <c r="F123" s="133">
        <v>850</v>
      </c>
      <c r="G123" s="132" t="s">
        <v>576</v>
      </c>
      <c r="H123" s="132">
        <v>982.5</v>
      </c>
      <c r="I123" s="134">
        <v>1050</v>
      </c>
      <c r="J123" s="135" t="s">
        <v>585</v>
      </c>
      <c r="K123" s="136">
        <f t="shared" si="104"/>
        <v>132.5</v>
      </c>
      <c r="L123" s="137">
        <f t="shared" si="105"/>
        <v>0.15588235294117647</v>
      </c>
      <c r="M123" s="132" t="s">
        <v>547</v>
      </c>
      <c r="N123" s="138">
        <v>42039</v>
      </c>
      <c r="O123" s="54"/>
      <c r="P123" s="54"/>
      <c r="Q123" s="198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29">
        <v>8</v>
      </c>
      <c r="B124" s="130">
        <v>41913</v>
      </c>
      <c r="C124" s="130"/>
      <c r="D124" s="131" t="s">
        <v>586</v>
      </c>
      <c r="E124" s="132" t="s">
        <v>556</v>
      </c>
      <c r="F124" s="133">
        <v>475</v>
      </c>
      <c r="G124" s="132" t="s">
        <v>576</v>
      </c>
      <c r="H124" s="132">
        <v>515</v>
      </c>
      <c r="I124" s="134">
        <v>600</v>
      </c>
      <c r="J124" s="135" t="s">
        <v>587</v>
      </c>
      <c r="K124" s="136">
        <f t="shared" si="104"/>
        <v>40</v>
      </c>
      <c r="L124" s="137">
        <f t="shared" si="105"/>
        <v>8.4210526315789472E-2</v>
      </c>
      <c r="M124" s="132" t="s">
        <v>547</v>
      </c>
      <c r="N124" s="138">
        <v>41939</v>
      </c>
      <c r="O124" s="54"/>
      <c r="P124" s="54"/>
      <c r="Q124" s="198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29">
        <v>9</v>
      </c>
      <c r="B125" s="130">
        <v>41913</v>
      </c>
      <c r="C125" s="130"/>
      <c r="D125" s="131" t="s">
        <v>588</v>
      </c>
      <c r="E125" s="132" t="s">
        <v>556</v>
      </c>
      <c r="F125" s="133">
        <v>86</v>
      </c>
      <c r="G125" s="132" t="s">
        <v>576</v>
      </c>
      <c r="H125" s="132">
        <v>99</v>
      </c>
      <c r="I125" s="134">
        <v>140</v>
      </c>
      <c r="J125" s="135" t="s">
        <v>589</v>
      </c>
      <c r="K125" s="136">
        <f t="shared" si="104"/>
        <v>13</v>
      </c>
      <c r="L125" s="137">
        <f t="shared" si="105"/>
        <v>0.15116279069767441</v>
      </c>
      <c r="M125" s="132" t="s">
        <v>547</v>
      </c>
      <c r="N125" s="138">
        <v>41939</v>
      </c>
      <c r="O125" s="54"/>
      <c r="P125" s="54"/>
      <c r="Q125" s="198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29">
        <v>10</v>
      </c>
      <c r="B126" s="130">
        <v>41926</v>
      </c>
      <c r="C126" s="130"/>
      <c r="D126" s="131" t="s">
        <v>590</v>
      </c>
      <c r="E126" s="132" t="s">
        <v>556</v>
      </c>
      <c r="F126" s="133">
        <v>496.6</v>
      </c>
      <c r="G126" s="132" t="s">
        <v>576</v>
      </c>
      <c r="H126" s="132">
        <v>621</v>
      </c>
      <c r="I126" s="134">
        <v>580</v>
      </c>
      <c r="J126" s="135" t="s">
        <v>577</v>
      </c>
      <c r="K126" s="136">
        <f t="shared" si="104"/>
        <v>124.39999999999998</v>
      </c>
      <c r="L126" s="137">
        <f t="shared" si="105"/>
        <v>0.25050342327829234</v>
      </c>
      <c r="M126" s="132" t="s">
        <v>547</v>
      </c>
      <c r="N126" s="138">
        <v>42605</v>
      </c>
      <c r="O126" s="54"/>
      <c r="P126" s="54"/>
      <c r="Q126" s="198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29">
        <v>11</v>
      </c>
      <c r="B127" s="130">
        <v>41926</v>
      </c>
      <c r="C127" s="130"/>
      <c r="D127" s="131" t="s">
        <v>591</v>
      </c>
      <c r="E127" s="132" t="s">
        <v>556</v>
      </c>
      <c r="F127" s="133">
        <v>2481.9</v>
      </c>
      <c r="G127" s="132" t="s">
        <v>576</v>
      </c>
      <c r="H127" s="132">
        <v>2840</v>
      </c>
      <c r="I127" s="134">
        <v>2870</v>
      </c>
      <c r="J127" s="135" t="s">
        <v>592</v>
      </c>
      <c r="K127" s="136">
        <f t="shared" si="104"/>
        <v>358.09999999999991</v>
      </c>
      <c r="L127" s="137">
        <f t="shared" si="105"/>
        <v>0.14428462065353154</v>
      </c>
      <c r="M127" s="132" t="s">
        <v>547</v>
      </c>
      <c r="N127" s="138">
        <v>42017</v>
      </c>
      <c r="O127" s="54"/>
      <c r="P127" s="54"/>
      <c r="Q127" s="198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29">
        <v>12</v>
      </c>
      <c r="B128" s="130">
        <v>41928</v>
      </c>
      <c r="C128" s="130"/>
      <c r="D128" s="131" t="s">
        <v>593</v>
      </c>
      <c r="E128" s="132" t="s">
        <v>556</v>
      </c>
      <c r="F128" s="133">
        <v>84.5</v>
      </c>
      <c r="G128" s="132" t="s">
        <v>576</v>
      </c>
      <c r="H128" s="132">
        <v>93</v>
      </c>
      <c r="I128" s="134">
        <v>110</v>
      </c>
      <c r="J128" s="135" t="s">
        <v>594</v>
      </c>
      <c r="K128" s="136">
        <f t="shared" si="104"/>
        <v>8.5</v>
      </c>
      <c r="L128" s="137">
        <f t="shared" si="105"/>
        <v>0.10059171597633136</v>
      </c>
      <c r="M128" s="132" t="s">
        <v>547</v>
      </c>
      <c r="N128" s="138">
        <v>41939</v>
      </c>
      <c r="O128" s="54"/>
      <c r="P128" s="54"/>
      <c r="Q128" s="198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9">
        <v>13</v>
      </c>
      <c r="B129" s="130">
        <v>41928</v>
      </c>
      <c r="C129" s="130"/>
      <c r="D129" s="131" t="s">
        <v>595</v>
      </c>
      <c r="E129" s="132" t="s">
        <v>556</v>
      </c>
      <c r="F129" s="133">
        <v>401</v>
      </c>
      <c r="G129" s="132" t="s">
        <v>576</v>
      </c>
      <c r="H129" s="132">
        <v>428</v>
      </c>
      <c r="I129" s="134">
        <v>450</v>
      </c>
      <c r="J129" s="135" t="s">
        <v>596</v>
      </c>
      <c r="K129" s="136">
        <f t="shared" si="104"/>
        <v>27</v>
      </c>
      <c r="L129" s="137">
        <f t="shared" si="105"/>
        <v>6.7331670822942641E-2</v>
      </c>
      <c r="M129" s="132" t="s">
        <v>547</v>
      </c>
      <c r="N129" s="138">
        <v>42020</v>
      </c>
      <c r="O129" s="54"/>
      <c r="P129" s="54"/>
      <c r="Q129" s="198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29">
        <v>14</v>
      </c>
      <c r="B130" s="130">
        <v>41928</v>
      </c>
      <c r="C130" s="130"/>
      <c r="D130" s="131" t="s">
        <v>597</v>
      </c>
      <c r="E130" s="132" t="s">
        <v>556</v>
      </c>
      <c r="F130" s="133">
        <v>101</v>
      </c>
      <c r="G130" s="132" t="s">
        <v>576</v>
      </c>
      <c r="H130" s="132">
        <v>112</v>
      </c>
      <c r="I130" s="134">
        <v>120</v>
      </c>
      <c r="J130" s="135" t="s">
        <v>598</v>
      </c>
      <c r="K130" s="136">
        <f t="shared" si="104"/>
        <v>11</v>
      </c>
      <c r="L130" s="137">
        <f t="shared" si="105"/>
        <v>0.10891089108910891</v>
      </c>
      <c r="M130" s="132" t="s">
        <v>547</v>
      </c>
      <c r="N130" s="138">
        <v>41939</v>
      </c>
      <c r="O130" s="54"/>
      <c r="P130" s="54"/>
      <c r="Q130" s="198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29">
        <v>15</v>
      </c>
      <c r="B131" s="130">
        <v>41954</v>
      </c>
      <c r="C131" s="130"/>
      <c r="D131" s="131" t="s">
        <v>599</v>
      </c>
      <c r="E131" s="132" t="s">
        <v>556</v>
      </c>
      <c r="F131" s="133">
        <v>59</v>
      </c>
      <c r="G131" s="132" t="s">
        <v>576</v>
      </c>
      <c r="H131" s="132">
        <v>76</v>
      </c>
      <c r="I131" s="134">
        <v>76</v>
      </c>
      <c r="J131" s="135" t="s">
        <v>577</v>
      </c>
      <c r="K131" s="136">
        <f t="shared" si="104"/>
        <v>17</v>
      </c>
      <c r="L131" s="137">
        <f t="shared" si="105"/>
        <v>0.28813559322033899</v>
      </c>
      <c r="M131" s="132" t="s">
        <v>547</v>
      </c>
      <c r="N131" s="138">
        <v>43032</v>
      </c>
      <c r="O131" s="54"/>
      <c r="P131" s="54"/>
      <c r="Q131" s="198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9">
        <v>16</v>
      </c>
      <c r="B132" s="130">
        <v>41954</v>
      </c>
      <c r="C132" s="130"/>
      <c r="D132" s="131" t="s">
        <v>588</v>
      </c>
      <c r="E132" s="132" t="s">
        <v>556</v>
      </c>
      <c r="F132" s="133">
        <v>99</v>
      </c>
      <c r="G132" s="132" t="s">
        <v>576</v>
      </c>
      <c r="H132" s="132">
        <v>120</v>
      </c>
      <c r="I132" s="134">
        <v>120</v>
      </c>
      <c r="J132" s="135" t="s">
        <v>565</v>
      </c>
      <c r="K132" s="136">
        <f t="shared" si="104"/>
        <v>21</v>
      </c>
      <c r="L132" s="137">
        <f t="shared" si="105"/>
        <v>0.21212121212121213</v>
      </c>
      <c r="M132" s="132" t="s">
        <v>547</v>
      </c>
      <c r="N132" s="138">
        <v>41960</v>
      </c>
      <c r="O132" s="54"/>
      <c r="P132" s="54"/>
      <c r="Q132" s="198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9">
        <v>17</v>
      </c>
      <c r="B133" s="130">
        <v>41956</v>
      </c>
      <c r="C133" s="130"/>
      <c r="D133" s="131" t="s">
        <v>600</v>
      </c>
      <c r="E133" s="132" t="s">
        <v>556</v>
      </c>
      <c r="F133" s="133">
        <v>22</v>
      </c>
      <c r="G133" s="132" t="s">
        <v>576</v>
      </c>
      <c r="H133" s="132">
        <v>33.549999999999997</v>
      </c>
      <c r="I133" s="134">
        <v>32</v>
      </c>
      <c r="J133" s="135" t="s">
        <v>601</v>
      </c>
      <c r="K133" s="136">
        <f t="shared" si="104"/>
        <v>11.549999999999997</v>
      </c>
      <c r="L133" s="137">
        <f t="shared" si="105"/>
        <v>0.52499999999999991</v>
      </c>
      <c r="M133" s="132" t="s">
        <v>547</v>
      </c>
      <c r="N133" s="138">
        <v>42188</v>
      </c>
      <c r="O133" s="54"/>
      <c r="P133" s="54"/>
      <c r="Q133" s="198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29">
        <v>18</v>
      </c>
      <c r="B134" s="130">
        <v>41976</v>
      </c>
      <c r="C134" s="130"/>
      <c r="D134" s="131" t="s">
        <v>602</v>
      </c>
      <c r="E134" s="132" t="s">
        <v>556</v>
      </c>
      <c r="F134" s="133">
        <v>440</v>
      </c>
      <c r="G134" s="132" t="s">
        <v>576</v>
      </c>
      <c r="H134" s="132">
        <v>520</v>
      </c>
      <c r="I134" s="134">
        <v>520</v>
      </c>
      <c r="J134" s="135" t="s">
        <v>603</v>
      </c>
      <c r="K134" s="136">
        <f t="shared" si="104"/>
        <v>80</v>
      </c>
      <c r="L134" s="137">
        <f t="shared" si="105"/>
        <v>0.18181818181818182</v>
      </c>
      <c r="M134" s="132" t="s">
        <v>547</v>
      </c>
      <c r="N134" s="138">
        <v>42208</v>
      </c>
      <c r="O134" s="54"/>
      <c r="P134" s="54"/>
      <c r="Q134" s="198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29">
        <v>19</v>
      </c>
      <c r="B135" s="130">
        <v>41976</v>
      </c>
      <c r="C135" s="130"/>
      <c r="D135" s="131" t="s">
        <v>604</v>
      </c>
      <c r="E135" s="132" t="s">
        <v>556</v>
      </c>
      <c r="F135" s="133">
        <v>360</v>
      </c>
      <c r="G135" s="132" t="s">
        <v>576</v>
      </c>
      <c r="H135" s="132">
        <v>427</v>
      </c>
      <c r="I135" s="134">
        <v>425</v>
      </c>
      <c r="J135" s="135" t="s">
        <v>605</v>
      </c>
      <c r="K135" s="136">
        <f t="shared" si="104"/>
        <v>67</v>
      </c>
      <c r="L135" s="137">
        <f t="shared" si="105"/>
        <v>0.18611111111111112</v>
      </c>
      <c r="M135" s="132" t="s">
        <v>547</v>
      </c>
      <c r="N135" s="138">
        <v>42058</v>
      </c>
      <c r="O135" s="54"/>
      <c r="P135" s="54"/>
      <c r="Q135" s="198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9">
        <v>20</v>
      </c>
      <c r="B136" s="130">
        <v>42012</v>
      </c>
      <c r="C136" s="130"/>
      <c r="D136" s="131" t="s">
        <v>606</v>
      </c>
      <c r="E136" s="132" t="s">
        <v>556</v>
      </c>
      <c r="F136" s="133">
        <v>360</v>
      </c>
      <c r="G136" s="132" t="s">
        <v>576</v>
      </c>
      <c r="H136" s="132">
        <v>455</v>
      </c>
      <c r="I136" s="134">
        <v>420</v>
      </c>
      <c r="J136" s="135" t="s">
        <v>607</v>
      </c>
      <c r="K136" s="136">
        <f t="shared" si="104"/>
        <v>95</v>
      </c>
      <c r="L136" s="137">
        <f t="shared" si="105"/>
        <v>0.2638888888888889</v>
      </c>
      <c r="M136" s="132" t="s">
        <v>547</v>
      </c>
      <c r="N136" s="138">
        <v>42024</v>
      </c>
      <c r="O136" s="54"/>
      <c r="P136" s="54"/>
      <c r="Q136" s="198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9">
        <v>21</v>
      </c>
      <c r="B137" s="130">
        <v>42012</v>
      </c>
      <c r="C137" s="130"/>
      <c r="D137" s="131" t="s">
        <v>608</v>
      </c>
      <c r="E137" s="132" t="s">
        <v>556</v>
      </c>
      <c r="F137" s="133">
        <v>130</v>
      </c>
      <c r="G137" s="132"/>
      <c r="H137" s="132">
        <v>175.5</v>
      </c>
      <c r="I137" s="134">
        <v>165</v>
      </c>
      <c r="J137" s="135" t="s">
        <v>609</v>
      </c>
      <c r="K137" s="136">
        <f t="shared" si="104"/>
        <v>45.5</v>
      </c>
      <c r="L137" s="137">
        <f t="shared" si="105"/>
        <v>0.35</v>
      </c>
      <c r="M137" s="132" t="s">
        <v>547</v>
      </c>
      <c r="N137" s="138">
        <v>43088</v>
      </c>
      <c r="O137" s="54"/>
      <c r="P137" s="54"/>
      <c r="Q137" s="198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9">
        <v>22</v>
      </c>
      <c r="B138" s="130">
        <v>42040</v>
      </c>
      <c r="C138" s="130"/>
      <c r="D138" s="131" t="s">
        <v>387</v>
      </c>
      <c r="E138" s="132" t="s">
        <v>545</v>
      </c>
      <c r="F138" s="133">
        <v>98</v>
      </c>
      <c r="G138" s="132"/>
      <c r="H138" s="132">
        <v>120</v>
      </c>
      <c r="I138" s="134">
        <v>120</v>
      </c>
      <c r="J138" s="135" t="s">
        <v>577</v>
      </c>
      <c r="K138" s="136">
        <f t="shared" si="104"/>
        <v>22</v>
      </c>
      <c r="L138" s="137">
        <f t="shared" si="105"/>
        <v>0.22448979591836735</v>
      </c>
      <c r="M138" s="132" t="s">
        <v>547</v>
      </c>
      <c r="N138" s="138">
        <v>42753</v>
      </c>
      <c r="O138" s="54"/>
      <c r="P138" s="54"/>
      <c r="Q138" s="198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9">
        <v>23</v>
      </c>
      <c r="B139" s="130">
        <v>42040</v>
      </c>
      <c r="C139" s="130"/>
      <c r="D139" s="131" t="s">
        <v>610</v>
      </c>
      <c r="E139" s="132" t="s">
        <v>545</v>
      </c>
      <c r="F139" s="133">
        <v>196</v>
      </c>
      <c r="G139" s="132"/>
      <c r="H139" s="132">
        <v>262</v>
      </c>
      <c r="I139" s="134">
        <v>255</v>
      </c>
      <c r="J139" s="135" t="s">
        <v>577</v>
      </c>
      <c r="K139" s="136">
        <f t="shared" si="104"/>
        <v>66</v>
      </c>
      <c r="L139" s="137">
        <f t="shared" si="105"/>
        <v>0.33673469387755101</v>
      </c>
      <c r="M139" s="132" t="s">
        <v>547</v>
      </c>
      <c r="N139" s="138">
        <v>42599</v>
      </c>
      <c r="O139" s="54"/>
      <c r="P139" s="54"/>
      <c r="Q139" s="198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39">
        <v>24</v>
      </c>
      <c r="B140" s="140">
        <v>42067</v>
      </c>
      <c r="C140" s="140"/>
      <c r="D140" s="141" t="s">
        <v>386</v>
      </c>
      <c r="E140" s="142" t="s">
        <v>545</v>
      </c>
      <c r="F140" s="143">
        <v>235</v>
      </c>
      <c r="G140" s="143"/>
      <c r="H140" s="144">
        <v>77</v>
      </c>
      <c r="I140" s="144" t="s">
        <v>611</v>
      </c>
      <c r="J140" s="145" t="s">
        <v>612</v>
      </c>
      <c r="K140" s="146">
        <f t="shared" si="104"/>
        <v>-158</v>
      </c>
      <c r="L140" s="147">
        <f t="shared" si="105"/>
        <v>-0.67234042553191486</v>
      </c>
      <c r="M140" s="143" t="s">
        <v>557</v>
      </c>
      <c r="N140" s="140">
        <v>43522</v>
      </c>
      <c r="O140" s="54"/>
      <c r="P140" s="54"/>
      <c r="Q140" s="198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9">
        <v>25</v>
      </c>
      <c r="B141" s="130">
        <v>42067</v>
      </c>
      <c r="C141" s="130"/>
      <c r="D141" s="131" t="s">
        <v>613</v>
      </c>
      <c r="E141" s="132" t="s">
        <v>545</v>
      </c>
      <c r="F141" s="133">
        <v>185</v>
      </c>
      <c r="G141" s="132"/>
      <c r="H141" s="132">
        <v>224</v>
      </c>
      <c r="I141" s="134" t="s">
        <v>614</v>
      </c>
      <c r="J141" s="135" t="s">
        <v>577</v>
      </c>
      <c r="K141" s="136">
        <f t="shared" si="104"/>
        <v>39</v>
      </c>
      <c r="L141" s="137">
        <f t="shared" si="105"/>
        <v>0.21081081081081082</v>
      </c>
      <c r="M141" s="132" t="s">
        <v>547</v>
      </c>
      <c r="N141" s="138">
        <v>42647</v>
      </c>
      <c r="O141" s="54"/>
      <c r="P141" s="54"/>
      <c r="Q141" s="198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39">
        <v>26</v>
      </c>
      <c r="B142" s="140">
        <v>42090</v>
      </c>
      <c r="C142" s="140"/>
      <c r="D142" s="148" t="s">
        <v>615</v>
      </c>
      <c r="E142" s="143" t="s">
        <v>545</v>
      </c>
      <c r="F142" s="143">
        <v>49.5</v>
      </c>
      <c r="G142" s="144"/>
      <c r="H142" s="144">
        <v>15.85</v>
      </c>
      <c r="I142" s="144">
        <v>67</v>
      </c>
      <c r="J142" s="145" t="s">
        <v>616</v>
      </c>
      <c r="K142" s="144">
        <f t="shared" si="104"/>
        <v>-33.65</v>
      </c>
      <c r="L142" s="149">
        <f t="shared" si="105"/>
        <v>-0.67979797979797973</v>
      </c>
      <c r="M142" s="143" t="s">
        <v>557</v>
      </c>
      <c r="N142" s="150">
        <v>43627</v>
      </c>
      <c r="O142" s="54"/>
      <c r="P142" s="54"/>
      <c r="Q142" s="198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9">
        <v>27</v>
      </c>
      <c r="B143" s="130">
        <v>42093</v>
      </c>
      <c r="C143" s="130"/>
      <c r="D143" s="131" t="s">
        <v>617</v>
      </c>
      <c r="E143" s="132" t="s">
        <v>545</v>
      </c>
      <c r="F143" s="133">
        <v>183.5</v>
      </c>
      <c r="G143" s="132"/>
      <c r="H143" s="132">
        <v>219</v>
      </c>
      <c r="I143" s="134">
        <v>218</v>
      </c>
      <c r="J143" s="135" t="s">
        <v>618</v>
      </c>
      <c r="K143" s="136">
        <f t="shared" si="104"/>
        <v>35.5</v>
      </c>
      <c r="L143" s="137">
        <f t="shared" si="105"/>
        <v>0.19346049046321526</v>
      </c>
      <c r="M143" s="132" t="s">
        <v>547</v>
      </c>
      <c r="N143" s="138">
        <v>42103</v>
      </c>
      <c r="O143" s="54"/>
      <c r="P143" s="54"/>
      <c r="Q143" s="198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9">
        <v>28</v>
      </c>
      <c r="B144" s="130">
        <v>42114</v>
      </c>
      <c r="C144" s="130"/>
      <c r="D144" s="131" t="s">
        <v>619</v>
      </c>
      <c r="E144" s="132" t="s">
        <v>545</v>
      </c>
      <c r="F144" s="133">
        <f>(227+237)/2</f>
        <v>232</v>
      </c>
      <c r="G144" s="132"/>
      <c r="H144" s="132">
        <v>298</v>
      </c>
      <c r="I144" s="134">
        <v>298</v>
      </c>
      <c r="J144" s="135" t="s">
        <v>577</v>
      </c>
      <c r="K144" s="136">
        <f t="shared" si="104"/>
        <v>66</v>
      </c>
      <c r="L144" s="137">
        <f t="shared" si="105"/>
        <v>0.28448275862068967</v>
      </c>
      <c r="M144" s="132" t="s">
        <v>547</v>
      </c>
      <c r="N144" s="138">
        <v>42823</v>
      </c>
      <c r="O144" s="54"/>
      <c r="P144" s="54"/>
      <c r="Q144" s="198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9">
        <v>29</v>
      </c>
      <c r="B145" s="130">
        <v>42128</v>
      </c>
      <c r="C145" s="130"/>
      <c r="D145" s="131" t="s">
        <v>620</v>
      </c>
      <c r="E145" s="132" t="s">
        <v>556</v>
      </c>
      <c r="F145" s="133">
        <v>385</v>
      </c>
      <c r="G145" s="132"/>
      <c r="H145" s="132">
        <f>212.5+331</f>
        <v>543.5</v>
      </c>
      <c r="I145" s="134">
        <v>510</v>
      </c>
      <c r="J145" s="135" t="s">
        <v>621</v>
      </c>
      <c r="K145" s="136">
        <f t="shared" si="104"/>
        <v>158.5</v>
      </c>
      <c r="L145" s="137">
        <f t="shared" si="105"/>
        <v>0.41168831168831171</v>
      </c>
      <c r="M145" s="132" t="s">
        <v>547</v>
      </c>
      <c r="N145" s="138">
        <v>42235</v>
      </c>
      <c r="O145" s="54"/>
      <c r="P145" s="54"/>
      <c r="Q145" s="198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9">
        <v>30</v>
      </c>
      <c r="B146" s="130">
        <v>42128</v>
      </c>
      <c r="C146" s="130"/>
      <c r="D146" s="131" t="s">
        <v>622</v>
      </c>
      <c r="E146" s="132" t="s">
        <v>556</v>
      </c>
      <c r="F146" s="133">
        <v>115.5</v>
      </c>
      <c r="G146" s="132"/>
      <c r="H146" s="132">
        <v>146</v>
      </c>
      <c r="I146" s="134">
        <v>142</v>
      </c>
      <c r="J146" s="135" t="s">
        <v>623</v>
      </c>
      <c r="K146" s="136">
        <f t="shared" si="104"/>
        <v>30.5</v>
      </c>
      <c r="L146" s="137">
        <f t="shared" si="105"/>
        <v>0.26406926406926406</v>
      </c>
      <c r="M146" s="132" t="s">
        <v>547</v>
      </c>
      <c r="N146" s="138">
        <v>42202</v>
      </c>
      <c r="O146" s="54"/>
      <c r="P146" s="54"/>
      <c r="Q146" s="198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9">
        <v>31</v>
      </c>
      <c r="B147" s="130">
        <v>42151</v>
      </c>
      <c r="C147" s="130"/>
      <c r="D147" s="131" t="s">
        <v>501</v>
      </c>
      <c r="E147" s="132" t="s">
        <v>556</v>
      </c>
      <c r="F147" s="133">
        <v>237.5</v>
      </c>
      <c r="G147" s="132"/>
      <c r="H147" s="132">
        <v>279.5</v>
      </c>
      <c r="I147" s="134">
        <v>278</v>
      </c>
      <c r="J147" s="135" t="s">
        <v>577</v>
      </c>
      <c r="K147" s="136">
        <f t="shared" si="104"/>
        <v>42</v>
      </c>
      <c r="L147" s="137">
        <f t="shared" si="105"/>
        <v>0.17684210526315788</v>
      </c>
      <c r="M147" s="132" t="s">
        <v>547</v>
      </c>
      <c r="N147" s="138">
        <v>42222</v>
      </c>
      <c r="O147" s="54"/>
      <c r="P147" s="54"/>
      <c r="Q147" s="198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9">
        <v>32</v>
      </c>
      <c r="B148" s="130">
        <v>42174</v>
      </c>
      <c r="C148" s="130"/>
      <c r="D148" s="131" t="s">
        <v>595</v>
      </c>
      <c r="E148" s="132" t="s">
        <v>545</v>
      </c>
      <c r="F148" s="133">
        <v>340</v>
      </c>
      <c r="G148" s="132"/>
      <c r="H148" s="132">
        <v>448</v>
      </c>
      <c r="I148" s="134">
        <v>448</v>
      </c>
      <c r="J148" s="135" t="s">
        <v>577</v>
      </c>
      <c r="K148" s="136">
        <f t="shared" si="104"/>
        <v>108</v>
      </c>
      <c r="L148" s="137">
        <f t="shared" si="105"/>
        <v>0.31764705882352939</v>
      </c>
      <c r="M148" s="132" t="s">
        <v>547</v>
      </c>
      <c r="N148" s="138">
        <v>43018</v>
      </c>
      <c r="O148" s="54"/>
      <c r="P148" s="54"/>
      <c r="Q148" s="198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9">
        <v>33</v>
      </c>
      <c r="B149" s="130">
        <v>42191</v>
      </c>
      <c r="C149" s="130"/>
      <c r="D149" s="131" t="s">
        <v>624</v>
      </c>
      <c r="E149" s="132" t="s">
        <v>545</v>
      </c>
      <c r="F149" s="133">
        <v>390</v>
      </c>
      <c r="G149" s="132"/>
      <c r="H149" s="132">
        <v>460</v>
      </c>
      <c r="I149" s="134">
        <v>460</v>
      </c>
      <c r="J149" s="135" t="s">
        <v>577</v>
      </c>
      <c r="K149" s="136">
        <f t="shared" ref="K149:K169" si="106">H149-F149</f>
        <v>70</v>
      </c>
      <c r="L149" s="137">
        <f t="shared" ref="L149:L169" si="107">K149/F149</f>
        <v>0.17948717948717949</v>
      </c>
      <c r="M149" s="132" t="s">
        <v>547</v>
      </c>
      <c r="N149" s="138">
        <v>42478</v>
      </c>
      <c r="O149" s="54"/>
      <c r="P149" s="54"/>
      <c r="Q149" s="198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39">
        <v>34</v>
      </c>
      <c r="B150" s="140">
        <v>42195</v>
      </c>
      <c r="C150" s="140"/>
      <c r="D150" s="141" t="s">
        <v>625</v>
      </c>
      <c r="E150" s="142" t="s">
        <v>545</v>
      </c>
      <c r="F150" s="143">
        <v>122.5</v>
      </c>
      <c r="G150" s="143"/>
      <c r="H150" s="144">
        <v>61</v>
      </c>
      <c r="I150" s="144">
        <v>172</v>
      </c>
      <c r="J150" s="145" t="s">
        <v>626</v>
      </c>
      <c r="K150" s="146">
        <f t="shared" si="106"/>
        <v>-61.5</v>
      </c>
      <c r="L150" s="147">
        <f t="shared" si="107"/>
        <v>-0.50204081632653064</v>
      </c>
      <c r="M150" s="143" t="s">
        <v>557</v>
      </c>
      <c r="N150" s="140">
        <v>43333</v>
      </c>
      <c r="O150" s="54"/>
      <c r="P150" s="54"/>
      <c r="Q150" s="198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9">
        <v>35</v>
      </c>
      <c r="B151" s="130">
        <v>42219</v>
      </c>
      <c r="C151" s="130"/>
      <c r="D151" s="131" t="s">
        <v>627</v>
      </c>
      <c r="E151" s="132" t="s">
        <v>545</v>
      </c>
      <c r="F151" s="133">
        <v>297.5</v>
      </c>
      <c r="G151" s="132"/>
      <c r="H151" s="132">
        <v>350</v>
      </c>
      <c r="I151" s="134">
        <v>360</v>
      </c>
      <c r="J151" s="135" t="s">
        <v>628</v>
      </c>
      <c r="K151" s="136">
        <f t="shared" si="106"/>
        <v>52.5</v>
      </c>
      <c r="L151" s="137">
        <f t="shared" si="107"/>
        <v>0.17647058823529413</v>
      </c>
      <c r="M151" s="132" t="s">
        <v>547</v>
      </c>
      <c r="N151" s="138">
        <v>42232</v>
      </c>
      <c r="O151" s="54"/>
      <c r="P151" s="54"/>
      <c r="Q151" s="198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9">
        <v>36</v>
      </c>
      <c r="B152" s="130">
        <v>42219</v>
      </c>
      <c r="C152" s="130"/>
      <c r="D152" s="131" t="s">
        <v>629</v>
      </c>
      <c r="E152" s="132" t="s">
        <v>545</v>
      </c>
      <c r="F152" s="133">
        <v>115.5</v>
      </c>
      <c r="G152" s="132"/>
      <c r="H152" s="132">
        <v>149</v>
      </c>
      <c r="I152" s="134">
        <v>140</v>
      </c>
      <c r="J152" s="135" t="s">
        <v>630</v>
      </c>
      <c r="K152" s="136">
        <f t="shared" si="106"/>
        <v>33.5</v>
      </c>
      <c r="L152" s="137">
        <f t="shared" si="107"/>
        <v>0.29004329004329005</v>
      </c>
      <c r="M152" s="132" t="s">
        <v>547</v>
      </c>
      <c r="N152" s="138">
        <v>42740</v>
      </c>
      <c r="O152" s="54"/>
      <c r="P152" s="54"/>
      <c r="Q152" s="198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9">
        <v>37</v>
      </c>
      <c r="B153" s="130">
        <v>42251</v>
      </c>
      <c r="C153" s="130"/>
      <c r="D153" s="131" t="s">
        <v>501</v>
      </c>
      <c r="E153" s="132" t="s">
        <v>545</v>
      </c>
      <c r="F153" s="133">
        <v>226</v>
      </c>
      <c r="G153" s="132"/>
      <c r="H153" s="132">
        <v>292</v>
      </c>
      <c r="I153" s="134">
        <v>292</v>
      </c>
      <c r="J153" s="135" t="s">
        <v>631</v>
      </c>
      <c r="K153" s="136">
        <f t="shared" si="106"/>
        <v>66</v>
      </c>
      <c r="L153" s="137">
        <f t="shared" si="107"/>
        <v>0.29203539823008851</v>
      </c>
      <c r="M153" s="132" t="s">
        <v>547</v>
      </c>
      <c r="N153" s="138">
        <v>42286</v>
      </c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9">
        <v>38</v>
      </c>
      <c r="B154" s="130">
        <v>42254</v>
      </c>
      <c r="C154" s="130"/>
      <c r="D154" s="131" t="s">
        <v>619</v>
      </c>
      <c r="E154" s="132" t="s">
        <v>545</v>
      </c>
      <c r="F154" s="133">
        <v>232.5</v>
      </c>
      <c r="G154" s="132"/>
      <c r="H154" s="132">
        <v>312.5</v>
      </c>
      <c r="I154" s="134">
        <v>310</v>
      </c>
      <c r="J154" s="135" t="s">
        <v>577</v>
      </c>
      <c r="K154" s="136">
        <f t="shared" si="106"/>
        <v>80</v>
      </c>
      <c r="L154" s="137">
        <f t="shared" si="107"/>
        <v>0.34408602150537637</v>
      </c>
      <c r="M154" s="132" t="s">
        <v>547</v>
      </c>
      <c r="N154" s="138">
        <v>42823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9">
        <v>39</v>
      </c>
      <c r="B155" s="130">
        <v>42268</v>
      </c>
      <c r="C155" s="130"/>
      <c r="D155" s="131" t="s">
        <v>632</v>
      </c>
      <c r="E155" s="132" t="s">
        <v>545</v>
      </c>
      <c r="F155" s="133">
        <v>196.5</v>
      </c>
      <c r="G155" s="132"/>
      <c r="H155" s="132">
        <v>238</v>
      </c>
      <c r="I155" s="134">
        <v>238</v>
      </c>
      <c r="J155" s="135" t="s">
        <v>631</v>
      </c>
      <c r="K155" s="136">
        <f t="shared" si="106"/>
        <v>41.5</v>
      </c>
      <c r="L155" s="137">
        <f t="shared" si="107"/>
        <v>0.21119592875318066</v>
      </c>
      <c r="M155" s="132" t="s">
        <v>547</v>
      </c>
      <c r="N155" s="138">
        <v>42291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9">
        <v>40</v>
      </c>
      <c r="B156" s="130">
        <v>42271</v>
      </c>
      <c r="C156" s="130"/>
      <c r="D156" s="131" t="s">
        <v>575</v>
      </c>
      <c r="E156" s="132" t="s">
        <v>545</v>
      </c>
      <c r="F156" s="133">
        <v>65</v>
      </c>
      <c r="G156" s="132"/>
      <c r="H156" s="132">
        <v>82</v>
      </c>
      <c r="I156" s="134">
        <v>82</v>
      </c>
      <c r="J156" s="135" t="s">
        <v>631</v>
      </c>
      <c r="K156" s="136">
        <f t="shared" si="106"/>
        <v>17</v>
      </c>
      <c r="L156" s="137">
        <f t="shared" si="107"/>
        <v>0.26153846153846155</v>
      </c>
      <c r="M156" s="132" t="s">
        <v>547</v>
      </c>
      <c r="N156" s="138">
        <v>42578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29">
        <v>41</v>
      </c>
      <c r="B157" s="130">
        <v>42291</v>
      </c>
      <c r="C157" s="130"/>
      <c r="D157" s="131" t="s">
        <v>633</v>
      </c>
      <c r="E157" s="132" t="s">
        <v>545</v>
      </c>
      <c r="F157" s="133">
        <v>144</v>
      </c>
      <c r="G157" s="132"/>
      <c r="H157" s="132">
        <v>182.5</v>
      </c>
      <c r="I157" s="134">
        <v>181</v>
      </c>
      <c r="J157" s="135" t="s">
        <v>631</v>
      </c>
      <c r="K157" s="136">
        <f t="shared" si="106"/>
        <v>38.5</v>
      </c>
      <c r="L157" s="137">
        <f t="shared" si="107"/>
        <v>0.2673611111111111</v>
      </c>
      <c r="M157" s="132" t="s">
        <v>547</v>
      </c>
      <c r="N157" s="138">
        <v>42817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9">
        <v>42</v>
      </c>
      <c r="B158" s="130">
        <v>42291</v>
      </c>
      <c r="C158" s="130"/>
      <c r="D158" s="131" t="s">
        <v>634</v>
      </c>
      <c r="E158" s="132" t="s">
        <v>545</v>
      </c>
      <c r="F158" s="133">
        <v>264</v>
      </c>
      <c r="G158" s="132"/>
      <c r="H158" s="132">
        <v>311</v>
      </c>
      <c r="I158" s="134">
        <v>311</v>
      </c>
      <c r="J158" s="135" t="s">
        <v>631</v>
      </c>
      <c r="K158" s="136">
        <f t="shared" si="106"/>
        <v>47</v>
      </c>
      <c r="L158" s="137">
        <f t="shared" si="107"/>
        <v>0.17803030303030304</v>
      </c>
      <c r="M158" s="132" t="s">
        <v>547</v>
      </c>
      <c r="N158" s="138">
        <v>42604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29">
        <v>43</v>
      </c>
      <c r="B159" s="130">
        <v>42318</v>
      </c>
      <c r="C159" s="130"/>
      <c r="D159" s="131" t="s">
        <v>635</v>
      </c>
      <c r="E159" s="132" t="s">
        <v>556</v>
      </c>
      <c r="F159" s="133">
        <v>549.5</v>
      </c>
      <c r="G159" s="132"/>
      <c r="H159" s="132">
        <v>630</v>
      </c>
      <c r="I159" s="134">
        <v>630</v>
      </c>
      <c r="J159" s="135" t="s">
        <v>631</v>
      </c>
      <c r="K159" s="136">
        <f t="shared" si="106"/>
        <v>80.5</v>
      </c>
      <c r="L159" s="137">
        <f t="shared" si="107"/>
        <v>0.1464968152866242</v>
      </c>
      <c r="M159" s="132" t="s">
        <v>547</v>
      </c>
      <c r="N159" s="138">
        <v>42419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29">
        <v>44</v>
      </c>
      <c r="B160" s="130">
        <v>42342</v>
      </c>
      <c r="C160" s="130"/>
      <c r="D160" s="131" t="s">
        <v>636</v>
      </c>
      <c r="E160" s="132" t="s">
        <v>545</v>
      </c>
      <c r="F160" s="133">
        <v>1027.5</v>
      </c>
      <c r="G160" s="132"/>
      <c r="H160" s="132">
        <v>1315</v>
      </c>
      <c r="I160" s="134">
        <v>1250</v>
      </c>
      <c r="J160" s="135" t="s">
        <v>631</v>
      </c>
      <c r="K160" s="136">
        <f t="shared" si="106"/>
        <v>287.5</v>
      </c>
      <c r="L160" s="137">
        <f t="shared" si="107"/>
        <v>0.27980535279805352</v>
      </c>
      <c r="M160" s="132" t="s">
        <v>547</v>
      </c>
      <c r="N160" s="138">
        <v>43244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9">
        <v>45</v>
      </c>
      <c r="B161" s="130">
        <v>42367</v>
      </c>
      <c r="C161" s="130"/>
      <c r="D161" s="131" t="s">
        <v>637</v>
      </c>
      <c r="E161" s="132" t="s">
        <v>545</v>
      </c>
      <c r="F161" s="133">
        <v>465</v>
      </c>
      <c r="G161" s="132"/>
      <c r="H161" s="132">
        <v>540</v>
      </c>
      <c r="I161" s="134">
        <v>540</v>
      </c>
      <c r="J161" s="135" t="s">
        <v>631</v>
      </c>
      <c r="K161" s="136">
        <f t="shared" si="106"/>
        <v>75</v>
      </c>
      <c r="L161" s="137">
        <f t="shared" si="107"/>
        <v>0.16129032258064516</v>
      </c>
      <c r="M161" s="132" t="s">
        <v>547</v>
      </c>
      <c r="N161" s="138">
        <v>42530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9">
        <v>46</v>
      </c>
      <c r="B162" s="130">
        <v>42380</v>
      </c>
      <c r="C162" s="130"/>
      <c r="D162" s="131" t="s">
        <v>387</v>
      </c>
      <c r="E162" s="132" t="s">
        <v>556</v>
      </c>
      <c r="F162" s="133">
        <v>81</v>
      </c>
      <c r="G162" s="132"/>
      <c r="H162" s="132">
        <v>110</v>
      </c>
      <c r="I162" s="134">
        <v>110</v>
      </c>
      <c r="J162" s="135" t="s">
        <v>631</v>
      </c>
      <c r="K162" s="136">
        <f t="shared" si="106"/>
        <v>29</v>
      </c>
      <c r="L162" s="137">
        <f t="shared" si="107"/>
        <v>0.35802469135802467</v>
      </c>
      <c r="M162" s="132" t="s">
        <v>547</v>
      </c>
      <c r="N162" s="138">
        <v>42745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9">
        <v>47</v>
      </c>
      <c r="B163" s="130">
        <v>42382</v>
      </c>
      <c r="C163" s="130"/>
      <c r="D163" s="131" t="s">
        <v>638</v>
      </c>
      <c r="E163" s="132" t="s">
        <v>556</v>
      </c>
      <c r="F163" s="133">
        <v>417.5</v>
      </c>
      <c r="G163" s="132"/>
      <c r="H163" s="132">
        <v>547</v>
      </c>
      <c r="I163" s="134">
        <v>535</v>
      </c>
      <c r="J163" s="135" t="s">
        <v>631</v>
      </c>
      <c r="K163" s="136">
        <f t="shared" si="106"/>
        <v>129.5</v>
      </c>
      <c r="L163" s="137">
        <f t="shared" si="107"/>
        <v>0.31017964071856285</v>
      </c>
      <c r="M163" s="132" t="s">
        <v>547</v>
      </c>
      <c r="N163" s="138">
        <v>42578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9">
        <v>48</v>
      </c>
      <c r="B164" s="130">
        <v>42408</v>
      </c>
      <c r="C164" s="130"/>
      <c r="D164" s="131" t="s">
        <v>639</v>
      </c>
      <c r="E164" s="132" t="s">
        <v>545</v>
      </c>
      <c r="F164" s="133">
        <v>650</v>
      </c>
      <c r="G164" s="132"/>
      <c r="H164" s="132">
        <v>800</v>
      </c>
      <c r="I164" s="134">
        <v>800</v>
      </c>
      <c r="J164" s="135" t="s">
        <v>631</v>
      </c>
      <c r="K164" s="136">
        <f t="shared" si="106"/>
        <v>150</v>
      </c>
      <c r="L164" s="137">
        <f t="shared" si="107"/>
        <v>0.23076923076923078</v>
      </c>
      <c r="M164" s="132" t="s">
        <v>547</v>
      </c>
      <c r="N164" s="138">
        <v>43154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29">
        <v>49</v>
      </c>
      <c r="B165" s="130">
        <v>42433</v>
      </c>
      <c r="C165" s="130"/>
      <c r="D165" s="131" t="s">
        <v>232</v>
      </c>
      <c r="E165" s="132" t="s">
        <v>545</v>
      </c>
      <c r="F165" s="133">
        <v>437.5</v>
      </c>
      <c r="G165" s="132"/>
      <c r="H165" s="132">
        <v>504.5</v>
      </c>
      <c r="I165" s="134">
        <v>522</v>
      </c>
      <c r="J165" s="135" t="s">
        <v>640</v>
      </c>
      <c r="K165" s="136">
        <f t="shared" si="106"/>
        <v>67</v>
      </c>
      <c r="L165" s="137">
        <f t="shared" si="107"/>
        <v>0.15314285714285714</v>
      </c>
      <c r="M165" s="132" t="s">
        <v>547</v>
      </c>
      <c r="N165" s="138">
        <v>42480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29">
        <v>50</v>
      </c>
      <c r="B166" s="130">
        <v>42438</v>
      </c>
      <c r="C166" s="130"/>
      <c r="D166" s="131" t="s">
        <v>641</v>
      </c>
      <c r="E166" s="132" t="s">
        <v>545</v>
      </c>
      <c r="F166" s="133">
        <v>189.5</v>
      </c>
      <c r="G166" s="132"/>
      <c r="H166" s="132">
        <v>218</v>
      </c>
      <c r="I166" s="134">
        <v>218</v>
      </c>
      <c r="J166" s="135" t="s">
        <v>631</v>
      </c>
      <c r="K166" s="136">
        <f t="shared" si="106"/>
        <v>28.5</v>
      </c>
      <c r="L166" s="137">
        <f t="shared" si="107"/>
        <v>0.15039577836411611</v>
      </c>
      <c r="M166" s="132" t="s">
        <v>547</v>
      </c>
      <c r="N166" s="138">
        <v>43034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39">
        <v>51</v>
      </c>
      <c r="B167" s="140">
        <v>42471</v>
      </c>
      <c r="C167" s="140"/>
      <c r="D167" s="148" t="s">
        <v>642</v>
      </c>
      <c r="E167" s="143" t="s">
        <v>545</v>
      </c>
      <c r="F167" s="143">
        <v>36.5</v>
      </c>
      <c r="G167" s="144"/>
      <c r="H167" s="144">
        <v>15.85</v>
      </c>
      <c r="I167" s="144">
        <v>60</v>
      </c>
      <c r="J167" s="145" t="s">
        <v>643</v>
      </c>
      <c r="K167" s="146">
        <f t="shared" si="106"/>
        <v>-20.65</v>
      </c>
      <c r="L167" s="147">
        <f t="shared" si="107"/>
        <v>-0.5657534246575342</v>
      </c>
      <c r="M167" s="143" t="s">
        <v>557</v>
      </c>
      <c r="N167" s="151">
        <v>43627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9">
        <v>52</v>
      </c>
      <c r="B168" s="130">
        <v>42472</v>
      </c>
      <c r="C168" s="130"/>
      <c r="D168" s="131" t="s">
        <v>644</v>
      </c>
      <c r="E168" s="132" t="s">
        <v>545</v>
      </c>
      <c r="F168" s="133">
        <v>93</v>
      </c>
      <c r="G168" s="132"/>
      <c r="H168" s="132">
        <v>149</v>
      </c>
      <c r="I168" s="134">
        <v>140</v>
      </c>
      <c r="J168" s="135" t="s">
        <v>645</v>
      </c>
      <c r="K168" s="136">
        <f t="shared" si="106"/>
        <v>56</v>
      </c>
      <c r="L168" s="137">
        <f t="shared" si="107"/>
        <v>0.60215053763440862</v>
      </c>
      <c r="M168" s="132" t="s">
        <v>547</v>
      </c>
      <c r="N168" s="138">
        <v>42740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29">
        <v>53</v>
      </c>
      <c r="B169" s="130">
        <v>42472</v>
      </c>
      <c r="C169" s="130"/>
      <c r="D169" s="131" t="s">
        <v>646</v>
      </c>
      <c r="E169" s="132" t="s">
        <v>545</v>
      </c>
      <c r="F169" s="133">
        <v>130</v>
      </c>
      <c r="G169" s="132"/>
      <c r="H169" s="132">
        <v>150</v>
      </c>
      <c r="I169" s="134" t="s">
        <v>647</v>
      </c>
      <c r="J169" s="135" t="s">
        <v>631</v>
      </c>
      <c r="K169" s="136">
        <f t="shared" si="106"/>
        <v>20</v>
      </c>
      <c r="L169" s="137">
        <f t="shared" si="107"/>
        <v>0.15384615384615385</v>
      </c>
      <c r="M169" s="132" t="s">
        <v>547</v>
      </c>
      <c r="N169" s="138">
        <v>42564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29">
        <v>54</v>
      </c>
      <c r="B170" s="130">
        <v>42473</v>
      </c>
      <c r="C170" s="130"/>
      <c r="D170" s="131" t="s">
        <v>648</v>
      </c>
      <c r="E170" s="132" t="s">
        <v>545</v>
      </c>
      <c r="F170" s="133">
        <v>196</v>
      </c>
      <c r="G170" s="132"/>
      <c r="H170" s="132">
        <v>299</v>
      </c>
      <c r="I170" s="134">
        <v>299</v>
      </c>
      <c r="J170" s="135" t="s">
        <v>631</v>
      </c>
      <c r="K170" s="136">
        <v>103</v>
      </c>
      <c r="L170" s="137">
        <v>0.52551020408163296</v>
      </c>
      <c r="M170" s="132" t="s">
        <v>547</v>
      </c>
      <c r="N170" s="138">
        <v>42620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29">
        <v>55</v>
      </c>
      <c r="B171" s="130">
        <v>42473</v>
      </c>
      <c r="C171" s="130"/>
      <c r="D171" s="131" t="s">
        <v>649</v>
      </c>
      <c r="E171" s="132" t="s">
        <v>545</v>
      </c>
      <c r="F171" s="133">
        <v>88</v>
      </c>
      <c r="G171" s="132"/>
      <c r="H171" s="132">
        <v>103</v>
      </c>
      <c r="I171" s="134">
        <v>103</v>
      </c>
      <c r="J171" s="135" t="s">
        <v>631</v>
      </c>
      <c r="K171" s="136">
        <v>15</v>
      </c>
      <c r="L171" s="137">
        <v>0.170454545454545</v>
      </c>
      <c r="M171" s="132" t="s">
        <v>547</v>
      </c>
      <c r="N171" s="138">
        <v>42530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29">
        <v>56</v>
      </c>
      <c r="B172" s="130">
        <v>42492</v>
      </c>
      <c r="C172" s="130"/>
      <c r="D172" s="131" t="s">
        <v>650</v>
      </c>
      <c r="E172" s="132" t="s">
        <v>545</v>
      </c>
      <c r="F172" s="133">
        <v>127.5</v>
      </c>
      <c r="G172" s="132"/>
      <c r="H172" s="132">
        <v>148</v>
      </c>
      <c r="I172" s="134" t="s">
        <v>651</v>
      </c>
      <c r="J172" s="135" t="s">
        <v>631</v>
      </c>
      <c r="K172" s="136">
        <f>H172-F172</f>
        <v>20.5</v>
      </c>
      <c r="L172" s="137">
        <f>K172/F172</f>
        <v>0.16078431372549021</v>
      </c>
      <c r="M172" s="132" t="s">
        <v>547</v>
      </c>
      <c r="N172" s="138">
        <v>42564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9">
        <v>57</v>
      </c>
      <c r="B173" s="130">
        <v>42493</v>
      </c>
      <c r="C173" s="130"/>
      <c r="D173" s="131" t="s">
        <v>652</v>
      </c>
      <c r="E173" s="132" t="s">
        <v>545</v>
      </c>
      <c r="F173" s="133">
        <v>675</v>
      </c>
      <c r="G173" s="132"/>
      <c r="H173" s="132">
        <v>815</v>
      </c>
      <c r="I173" s="134" t="s">
        <v>653</v>
      </c>
      <c r="J173" s="135" t="s">
        <v>631</v>
      </c>
      <c r="K173" s="136">
        <f>H173-F173</f>
        <v>140</v>
      </c>
      <c r="L173" s="137">
        <f>K173/F173</f>
        <v>0.2074074074074074</v>
      </c>
      <c r="M173" s="132" t="s">
        <v>547</v>
      </c>
      <c r="N173" s="138">
        <v>43154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39">
        <v>58</v>
      </c>
      <c r="B174" s="140">
        <v>42522</v>
      </c>
      <c r="C174" s="140"/>
      <c r="D174" s="141" t="s">
        <v>654</v>
      </c>
      <c r="E174" s="142" t="s">
        <v>545</v>
      </c>
      <c r="F174" s="143">
        <v>500</v>
      </c>
      <c r="G174" s="143"/>
      <c r="H174" s="144">
        <v>232.5</v>
      </c>
      <c r="I174" s="144" t="s">
        <v>655</v>
      </c>
      <c r="J174" s="145" t="s">
        <v>656</v>
      </c>
      <c r="K174" s="146">
        <f>H174-F174</f>
        <v>-267.5</v>
      </c>
      <c r="L174" s="147">
        <f>K174/F174</f>
        <v>-0.53500000000000003</v>
      </c>
      <c r="M174" s="143" t="s">
        <v>557</v>
      </c>
      <c r="N174" s="140">
        <v>43735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29">
        <v>59</v>
      </c>
      <c r="B175" s="130">
        <v>42527</v>
      </c>
      <c r="C175" s="130"/>
      <c r="D175" s="131" t="s">
        <v>503</v>
      </c>
      <c r="E175" s="132" t="s">
        <v>545</v>
      </c>
      <c r="F175" s="133">
        <v>110</v>
      </c>
      <c r="G175" s="132"/>
      <c r="H175" s="132">
        <v>126.5</v>
      </c>
      <c r="I175" s="134">
        <v>125</v>
      </c>
      <c r="J175" s="135" t="s">
        <v>583</v>
      </c>
      <c r="K175" s="136">
        <f>H175-F175</f>
        <v>16.5</v>
      </c>
      <c r="L175" s="137">
        <f>K175/F175</f>
        <v>0.15</v>
      </c>
      <c r="M175" s="132" t="s">
        <v>547</v>
      </c>
      <c r="N175" s="138">
        <v>42552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29">
        <v>60</v>
      </c>
      <c r="B176" s="130">
        <v>42538</v>
      </c>
      <c r="C176" s="130"/>
      <c r="D176" s="131" t="s">
        <v>657</v>
      </c>
      <c r="E176" s="132" t="s">
        <v>545</v>
      </c>
      <c r="F176" s="133">
        <v>44</v>
      </c>
      <c r="G176" s="132"/>
      <c r="H176" s="132">
        <v>69.5</v>
      </c>
      <c r="I176" s="134">
        <v>69.5</v>
      </c>
      <c r="J176" s="135" t="s">
        <v>658</v>
      </c>
      <c r="K176" s="136">
        <f>H176-F176</f>
        <v>25.5</v>
      </c>
      <c r="L176" s="137">
        <f>K176/F176</f>
        <v>0.57954545454545459</v>
      </c>
      <c r="M176" s="132" t="s">
        <v>547</v>
      </c>
      <c r="N176" s="138">
        <v>42977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9">
        <v>61</v>
      </c>
      <c r="B177" s="130">
        <v>42549</v>
      </c>
      <c r="C177" s="130"/>
      <c r="D177" s="131" t="s">
        <v>659</v>
      </c>
      <c r="E177" s="132" t="s">
        <v>545</v>
      </c>
      <c r="F177" s="133">
        <v>262.5</v>
      </c>
      <c r="G177" s="132"/>
      <c r="H177" s="132">
        <v>340</v>
      </c>
      <c r="I177" s="134">
        <v>333</v>
      </c>
      <c r="J177" s="135" t="s">
        <v>660</v>
      </c>
      <c r="K177" s="136">
        <v>77.5</v>
      </c>
      <c r="L177" s="137">
        <v>0.29523809523809502</v>
      </c>
      <c r="M177" s="132" t="s">
        <v>547</v>
      </c>
      <c r="N177" s="138">
        <v>43017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29">
        <v>62</v>
      </c>
      <c r="B178" s="130">
        <v>42549</v>
      </c>
      <c r="C178" s="130"/>
      <c r="D178" s="131" t="s">
        <v>661</v>
      </c>
      <c r="E178" s="132" t="s">
        <v>545</v>
      </c>
      <c r="F178" s="133">
        <v>840</v>
      </c>
      <c r="G178" s="132"/>
      <c r="H178" s="132">
        <v>1230</v>
      </c>
      <c r="I178" s="134">
        <v>1230</v>
      </c>
      <c r="J178" s="135" t="s">
        <v>631</v>
      </c>
      <c r="K178" s="136">
        <v>390</v>
      </c>
      <c r="L178" s="137">
        <v>0.46428571428571402</v>
      </c>
      <c r="M178" s="132" t="s">
        <v>547</v>
      </c>
      <c r="N178" s="138">
        <v>42649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52">
        <v>63</v>
      </c>
      <c r="B179" s="153">
        <v>42556</v>
      </c>
      <c r="C179" s="153"/>
      <c r="D179" s="154" t="s">
        <v>662</v>
      </c>
      <c r="E179" s="155" t="s">
        <v>545</v>
      </c>
      <c r="F179" s="155">
        <v>395</v>
      </c>
      <c r="G179" s="156"/>
      <c r="H179" s="156">
        <f>(468.5+342.5)/2</f>
        <v>405.5</v>
      </c>
      <c r="I179" s="156">
        <v>510</v>
      </c>
      <c r="J179" s="157" t="s">
        <v>663</v>
      </c>
      <c r="K179" s="158">
        <f t="shared" ref="K179:K185" si="108">H179-F179</f>
        <v>10.5</v>
      </c>
      <c r="L179" s="159">
        <f t="shared" ref="L179:L185" si="109">K179/F179</f>
        <v>2.6582278481012658E-2</v>
      </c>
      <c r="M179" s="155" t="s">
        <v>564</v>
      </c>
      <c r="N179" s="153">
        <v>43606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39">
        <v>64</v>
      </c>
      <c r="B180" s="140">
        <v>42584</v>
      </c>
      <c r="C180" s="140"/>
      <c r="D180" s="141" t="s">
        <v>664</v>
      </c>
      <c r="E180" s="142" t="s">
        <v>556</v>
      </c>
      <c r="F180" s="143">
        <f>169.5-12.8</f>
        <v>156.69999999999999</v>
      </c>
      <c r="G180" s="143"/>
      <c r="H180" s="144">
        <v>77</v>
      </c>
      <c r="I180" s="144" t="s">
        <v>665</v>
      </c>
      <c r="J180" s="145" t="s">
        <v>666</v>
      </c>
      <c r="K180" s="146">
        <f t="shared" si="108"/>
        <v>-79.699999999999989</v>
      </c>
      <c r="L180" s="147">
        <f t="shared" si="109"/>
        <v>-0.50861518825781749</v>
      </c>
      <c r="M180" s="143" t="s">
        <v>557</v>
      </c>
      <c r="N180" s="140">
        <v>43522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39">
        <v>65</v>
      </c>
      <c r="B181" s="140">
        <v>42586</v>
      </c>
      <c r="C181" s="140"/>
      <c r="D181" s="141" t="s">
        <v>667</v>
      </c>
      <c r="E181" s="142" t="s">
        <v>545</v>
      </c>
      <c r="F181" s="143">
        <v>400</v>
      </c>
      <c r="G181" s="143"/>
      <c r="H181" s="144">
        <v>305</v>
      </c>
      <c r="I181" s="144">
        <v>475</v>
      </c>
      <c r="J181" s="145" t="s">
        <v>668</v>
      </c>
      <c r="K181" s="146">
        <f t="shared" si="108"/>
        <v>-95</v>
      </c>
      <c r="L181" s="147">
        <f t="shared" si="109"/>
        <v>-0.23749999999999999</v>
      </c>
      <c r="M181" s="143" t="s">
        <v>557</v>
      </c>
      <c r="N181" s="140">
        <v>43606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29">
        <v>66</v>
      </c>
      <c r="B182" s="130">
        <v>42593</v>
      </c>
      <c r="C182" s="130"/>
      <c r="D182" s="131" t="s">
        <v>669</v>
      </c>
      <c r="E182" s="132" t="s">
        <v>545</v>
      </c>
      <c r="F182" s="133">
        <v>86.5</v>
      </c>
      <c r="G182" s="132"/>
      <c r="H182" s="132">
        <v>130</v>
      </c>
      <c r="I182" s="134">
        <v>130</v>
      </c>
      <c r="J182" s="135" t="s">
        <v>670</v>
      </c>
      <c r="K182" s="136">
        <f t="shared" si="108"/>
        <v>43.5</v>
      </c>
      <c r="L182" s="137">
        <f t="shared" si="109"/>
        <v>0.50289017341040465</v>
      </c>
      <c r="M182" s="132" t="s">
        <v>547</v>
      </c>
      <c r="N182" s="138">
        <v>43091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39">
        <v>67</v>
      </c>
      <c r="B183" s="140">
        <v>42600</v>
      </c>
      <c r="C183" s="140"/>
      <c r="D183" s="141" t="s">
        <v>119</v>
      </c>
      <c r="E183" s="142" t="s">
        <v>545</v>
      </c>
      <c r="F183" s="143">
        <v>133.5</v>
      </c>
      <c r="G183" s="143"/>
      <c r="H183" s="144">
        <v>126.5</v>
      </c>
      <c r="I183" s="144">
        <v>178</v>
      </c>
      <c r="J183" s="145" t="s">
        <v>671</v>
      </c>
      <c r="K183" s="146">
        <f t="shared" si="108"/>
        <v>-7</v>
      </c>
      <c r="L183" s="147">
        <f t="shared" si="109"/>
        <v>-5.2434456928838954E-2</v>
      </c>
      <c r="M183" s="143" t="s">
        <v>557</v>
      </c>
      <c r="N183" s="140">
        <v>42615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29">
        <v>68</v>
      </c>
      <c r="B184" s="130">
        <v>42613</v>
      </c>
      <c r="C184" s="130"/>
      <c r="D184" s="131" t="s">
        <v>672</v>
      </c>
      <c r="E184" s="132" t="s">
        <v>545</v>
      </c>
      <c r="F184" s="133">
        <v>560</v>
      </c>
      <c r="G184" s="132"/>
      <c r="H184" s="132">
        <v>725</v>
      </c>
      <c r="I184" s="134">
        <v>725</v>
      </c>
      <c r="J184" s="135" t="s">
        <v>577</v>
      </c>
      <c r="K184" s="136">
        <f t="shared" si="108"/>
        <v>165</v>
      </c>
      <c r="L184" s="137">
        <f t="shared" si="109"/>
        <v>0.29464285714285715</v>
      </c>
      <c r="M184" s="132" t="s">
        <v>547</v>
      </c>
      <c r="N184" s="138">
        <v>42456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29">
        <v>69</v>
      </c>
      <c r="B185" s="130">
        <v>42614</v>
      </c>
      <c r="C185" s="130"/>
      <c r="D185" s="131" t="s">
        <v>673</v>
      </c>
      <c r="E185" s="132" t="s">
        <v>545</v>
      </c>
      <c r="F185" s="133">
        <v>160.5</v>
      </c>
      <c r="G185" s="132"/>
      <c r="H185" s="132">
        <v>210</v>
      </c>
      <c r="I185" s="134">
        <v>210</v>
      </c>
      <c r="J185" s="135" t="s">
        <v>577</v>
      </c>
      <c r="K185" s="136">
        <f t="shared" si="108"/>
        <v>49.5</v>
      </c>
      <c r="L185" s="137">
        <f t="shared" si="109"/>
        <v>0.30841121495327101</v>
      </c>
      <c r="M185" s="132" t="s">
        <v>547</v>
      </c>
      <c r="N185" s="138">
        <v>42871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29">
        <v>70</v>
      </c>
      <c r="B186" s="130">
        <v>42646</v>
      </c>
      <c r="C186" s="130"/>
      <c r="D186" s="131" t="s">
        <v>396</v>
      </c>
      <c r="E186" s="132" t="s">
        <v>545</v>
      </c>
      <c r="F186" s="133">
        <v>430</v>
      </c>
      <c r="G186" s="132"/>
      <c r="H186" s="132">
        <v>596</v>
      </c>
      <c r="I186" s="134">
        <v>575</v>
      </c>
      <c r="J186" s="135" t="s">
        <v>674</v>
      </c>
      <c r="K186" s="136">
        <v>166</v>
      </c>
      <c r="L186" s="137">
        <v>0.38604651162790699</v>
      </c>
      <c r="M186" s="132" t="s">
        <v>547</v>
      </c>
      <c r="N186" s="138">
        <v>42769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29">
        <v>71</v>
      </c>
      <c r="B187" s="130">
        <v>42657</v>
      </c>
      <c r="C187" s="130"/>
      <c r="D187" s="131" t="s">
        <v>675</v>
      </c>
      <c r="E187" s="132" t="s">
        <v>545</v>
      </c>
      <c r="F187" s="133">
        <v>280</v>
      </c>
      <c r="G187" s="132"/>
      <c r="H187" s="132">
        <v>345</v>
      </c>
      <c r="I187" s="134">
        <v>345</v>
      </c>
      <c r="J187" s="135" t="s">
        <v>577</v>
      </c>
      <c r="K187" s="136">
        <f t="shared" ref="K187:K192" si="110">H187-F187</f>
        <v>65</v>
      </c>
      <c r="L187" s="137">
        <f>K187/F187</f>
        <v>0.23214285714285715</v>
      </c>
      <c r="M187" s="132" t="s">
        <v>547</v>
      </c>
      <c r="N187" s="138">
        <v>42814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29">
        <v>72</v>
      </c>
      <c r="B188" s="130">
        <v>42657</v>
      </c>
      <c r="C188" s="130"/>
      <c r="D188" s="131" t="s">
        <v>676</v>
      </c>
      <c r="E188" s="132" t="s">
        <v>545</v>
      </c>
      <c r="F188" s="133">
        <v>245</v>
      </c>
      <c r="G188" s="132"/>
      <c r="H188" s="132">
        <v>325.5</v>
      </c>
      <c r="I188" s="134">
        <v>330</v>
      </c>
      <c r="J188" s="135" t="s">
        <v>677</v>
      </c>
      <c r="K188" s="136">
        <f t="shared" si="110"/>
        <v>80.5</v>
      </c>
      <c r="L188" s="137">
        <f>K188/F188</f>
        <v>0.32857142857142857</v>
      </c>
      <c r="M188" s="132" t="s">
        <v>547</v>
      </c>
      <c r="N188" s="138">
        <v>42769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29">
        <v>73</v>
      </c>
      <c r="B189" s="130">
        <v>42660</v>
      </c>
      <c r="C189" s="130"/>
      <c r="D189" s="131" t="s">
        <v>678</v>
      </c>
      <c r="E189" s="132" t="s">
        <v>545</v>
      </c>
      <c r="F189" s="133">
        <v>125</v>
      </c>
      <c r="G189" s="132"/>
      <c r="H189" s="132">
        <v>160</v>
      </c>
      <c r="I189" s="134">
        <v>160</v>
      </c>
      <c r="J189" s="135" t="s">
        <v>631</v>
      </c>
      <c r="K189" s="136">
        <f t="shared" si="110"/>
        <v>35</v>
      </c>
      <c r="L189" s="137">
        <v>0.28000000000000003</v>
      </c>
      <c r="M189" s="132" t="s">
        <v>547</v>
      </c>
      <c r="N189" s="138">
        <v>42803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29">
        <v>74</v>
      </c>
      <c r="B190" s="130">
        <v>42660</v>
      </c>
      <c r="C190" s="130"/>
      <c r="D190" s="131" t="s">
        <v>679</v>
      </c>
      <c r="E190" s="132" t="s">
        <v>545</v>
      </c>
      <c r="F190" s="133">
        <v>114</v>
      </c>
      <c r="G190" s="132"/>
      <c r="H190" s="132">
        <v>145</v>
      </c>
      <c r="I190" s="134">
        <v>145</v>
      </c>
      <c r="J190" s="135" t="s">
        <v>631</v>
      </c>
      <c r="K190" s="136">
        <f t="shared" si="110"/>
        <v>31</v>
      </c>
      <c r="L190" s="137">
        <f>K190/F190</f>
        <v>0.27192982456140352</v>
      </c>
      <c r="M190" s="132" t="s">
        <v>547</v>
      </c>
      <c r="N190" s="138">
        <v>42859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29">
        <v>75</v>
      </c>
      <c r="B191" s="130">
        <v>42660</v>
      </c>
      <c r="C191" s="130"/>
      <c r="D191" s="131" t="s">
        <v>680</v>
      </c>
      <c r="E191" s="132" t="s">
        <v>545</v>
      </c>
      <c r="F191" s="133">
        <v>212</v>
      </c>
      <c r="G191" s="132"/>
      <c r="H191" s="132">
        <v>280</v>
      </c>
      <c r="I191" s="134">
        <v>276</v>
      </c>
      <c r="J191" s="135" t="s">
        <v>681</v>
      </c>
      <c r="K191" s="136">
        <f t="shared" si="110"/>
        <v>68</v>
      </c>
      <c r="L191" s="137">
        <f>K191/F191</f>
        <v>0.32075471698113206</v>
      </c>
      <c r="M191" s="132" t="s">
        <v>547</v>
      </c>
      <c r="N191" s="138">
        <v>42858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29">
        <v>76</v>
      </c>
      <c r="B192" s="130">
        <v>42678</v>
      </c>
      <c r="C192" s="130"/>
      <c r="D192" s="131" t="s">
        <v>439</v>
      </c>
      <c r="E192" s="132" t="s">
        <v>545</v>
      </c>
      <c r="F192" s="133">
        <v>155</v>
      </c>
      <c r="G192" s="132"/>
      <c r="H192" s="132">
        <v>210</v>
      </c>
      <c r="I192" s="134">
        <v>210</v>
      </c>
      <c r="J192" s="135" t="s">
        <v>682</v>
      </c>
      <c r="K192" s="136">
        <f t="shared" si="110"/>
        <v>55</v>
      </c>
      <c r="L192" s="137">
        <f>K192/F192</f>
        <v>0.35483870967741937</v>
      </c>
      <c r="M192" s="132" t="s">
        <v>547</v>
      </c>
      <c r="N192" s="138">
        <v>42944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39">
        <v>77</v>
      </c>
      <c r="B193" s="140">
        <v>42710</v>
      </c>
      <c r="C193" s="140"/>
      <c r="D193" s="141" t="s">
        <v>683</v>
      </c>
      <c r="E193" s="142" t="s">
        <v>545</v>
      </c>
      <c r="F193" s="143">
        <v>150.5</v>
      </c>
      <c r="G193" s="143"/>
      <c r="H193" s="144">
        <v>72.5</v>
      </c>
      <c r="I193" s="144">
        <v>174</v>
      </c>
      <c r="J193" s="145" t="s">
        <v>684</v>
      </c>
      <c r="K193" s="146">
        <v>-78</v>
      </c>
      <c r="L193" s="147">
        <v>-0.51827242524916906</v>
      </c>
      <c r="M193" s="143" t="s">
        <v>557</v>
      </c>
      <c r="N193" s="140">
        <v>43333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29">
        <v>78</v>
      </c>
      <c r="B194" s="130">
        <v>42712</v>
      </c>
      <c r="C194" s="130"/>
      <c r="D194" s="131" t="s">
        <v>685</v>
      </c>
      <c r="E194" s="132" t="s">
        <v>545</v>
      </c>
      <c r="F194" s="133">
        <v>380</v>
      </c>
      <c r="G194" s="132"/>
      <c r="H194" s="132">
        <v>478</v>
      </c>
      <c r="I194" s="134">
        <v>468</v>
      </c>
      <c r="J194" s="135" t="s">
        <v>631</v>
      </c>
      <c r="K194" s="136">
        <f>H194-F194</f>
        <v>98</v>
      </c>
      <c r="L194" s="137">
        <f>K194/F194</f>
        <v>0.25789473684210529</v>
      </c>
      <c r="M194" s="132" t="s">
        <v>547</v>
      </c>
      <c r="N194" s="138">
        <v>43025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29">
        <v>79</v>
      </c>
      <c r="B195" s="130">
        <v>42734</v>
      </c>
      <c r="C195" s="130"/>
      <c r="D195" s="131" t="s">
        <v>118</v>
      </c>
      <c r="E195" s="132" t="s">
        <v>545</v>
      </c>
      <c r="F195" s="133">
        <v>305</v>
      </c>
      <c r="G195" s="132"/>
      <c r="H195" s="132">
        <v>375</v>
      </c>
      <c r="I195" s="134">
        <v>375</v>
      </c>
      <c r="J195" s="135" t="s">
        <v>631</v>
      </c>
      <c r="K195" s="136">
        <f>H195-F195</f>
        <v>70</v>
      </c>
      <c r="L195" s="137">
        <f>K195/F195</f>
        <v>0.22950819672131148</v>
      </c>
      <c r="M195" s="132" t="s">
        <v>547</v>
      </c>
      <c r="N195" s="138">
        <v>42768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29">
        <v>80</v>
      </c>
      <c r="B196" s="130">
        <v>42739</v>
      </c>
      <c r="C196" s="130"/>
      <c r="D196" s="131" t="s">
        <v>102</v>
      </c>
      <c r="E196" s="132" t="s">
        <v>545</v>
      </c>
      <c r="F196" s="133">
        <v>99.5</v>
      </c>
      <c r="G196" s="132"/>
      <c r="H196" s="132">
        <v>158</v>
      </c>
      <c r="I196" s="134">
        <v>158</v>
      </c>
      <c r="J196" s="135" t="s">
        <v>631</v>
      </c>
      <c r="K196" s="136">
        <f>H196-F196</f>
        <v>58.5</v>
      </c>
      <c r="L196" s="137">
        <f>K196/F196</f>
        <v>0.5879396984924623</v>
      </c>
      <c r="M196" s="132" t="s">
        <v>547</v>
      </c>
      <c r="N196" s="138">
        <v>42898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29">
        <v>81</v>
      </c>
      <c r="B197" s="130">
        <v>42739</v>
      </c>
      <c r="C197" s="130"/>
      <c r="D197" s="131" t="s">
        <v>102</v>
      </c>
      <c r="E197" s="132" t="s">
        <v>545</v>
      </c>
      <c r="F197" s="133">
        <v>99.5</v>
      </c>
      <c r="G197" s="132"/>
      <c r="H197" s="132">
        <v>158</v>
      </c>
      <c r="I197" s="134">
        <v>158</v>
      </c>
      <c r="J197" s="135" t="s">
        <v>631</v>
      </c>
      <c r="K197" s="136">
        <v>58.5</v>
      </c>
      <c r="L197" s="137">
        <v>0.58793969849246197</v>
      </c>
      <c r="M197" s="132" t="s">
        <v>547</v>
      </c>
      <c r="N197" s="138">
        <v>42898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29">
        <v>82</v>
      </c>
      <c r="B198" s="130">
        <v>42786</v>
      </c>
      <c r="C198" s="130"/>
      <c r="D198" s="131" t="s">
        <v>205</v>
      </c>
      <c r="E198" s="132" t="s">
        <v>545</v>
      </c>
      <c r="F198" s="133">
        <v>140.5</v>
      </c>
      <c r="G198" s="132"/>
      <c r="H198" s="132">
        <v>220</v>
      </c>
      <c r="I198" s="134">
        <v>220</v>
      </c>
      <c r="J198" s="135" t="s">
        <v>631</v>
      </c>
      <c r="K198" s="136">
        <f>H198-F198</f>
        <v>79.5</v>
      </c>
      <c r="L198" s="137">
        <f>K198/F198</f>
        <v>0.5658362989323843</v>
      </c>
      <c r="M198" s="132" t="s">
        <v>547</v>
      </c>
      <c r="N198" s="138">
        <v>42864</v>
      </c>
      <c r="O198" s="54"/>
      <c r="P198" s="54"/>
      <c r="Q198" s="198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29">
        <v>83</v>
      </c>
      <c r="B199" s="130">
        <v>42786</v>
      </c>
      <c r="C199" s="130"/>
      <c r="D199" s="131" t="s">
        <v>686</v>
      </c>
      <c r="E199" s="132" t="s">
        <v>545</v>
      </c>
      <c r="F199" s="133">
        <v>202.5</v>
      </c>
      <c r="G199" s="132"/>
      <c r="H199" s="132">
        <v>234</v>
      </c>
      <c r="I199" s="134">
        <v>234</v>
      </c>
      <c r="J199" s="135" t="s">
        <v>631</v>
      </c>
      <c r="K199" s="136">
        <v>31.5</v>
      </c>
      <c r="L199" s="137">
        <v>0.155555555555556</v>
      </c>
      <c r="M199" s="132" t="s">
        <v>547</v>
      </c>
      <c r="N199" s="138">
        <v>42836</v>
      </c>
      <c r="O199" s="54"/>
      <c r="P199" s="54"/>
      <c r="Q199" s="198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29">
        <v>84</v>
      </c>
      <c r="B200" s="130">
        <v>42818</v>
      </c>
      <c r="C200" s="130"/>
      <c r="D200" s="131" t="s">
        <v>687</v>
      </c>
      <c r="E200" s="132" t="s">
        <v>545</v>
      </c>
      <c r="F200" s="133">
        <v>300.5</v>
      </c>
      <c r="G200" s="132"/>
      <c r="H200" s="132">
        <v>417.5</v>
      </c>
      <c r="I200" s="134">
        <v>420</v>
      </c>
      <c r="J200" s="135" t="s">
        <v>688</v>
      </c>
      <c r="K200" s="136">
        <f>H200-F200</f>
        <v>117</v>
      </c>
      <c r="L200" s="137">
        <f>K200/F200</f>
        <v>0.38935108153078202</v>
      </c>
      <c r="M200" s="132" t="s">
        <v>547</v>
      </c>
      <c r="N200" s="138">
        <v>43070</v>
      </c>
      <c r="O200" s="54"/>
      <c r="P200" s="54"/>
      <c r="Q200" s="198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29">
        <v>85</v>
      </c>
      <c r="B201" s="130">
        <v>42818</v>
      </c>
      <c r="C201" s="130"/>
      <c r="D201" s="131" t="s">
        <v>661</v>
      </c>
      <c r="E201" s="132" t="s">
        <v>545</v>
      </c>
      <c r="F201" s="133">
        <v>850</v>
      </c>
      <c r="G201" s="132"/>
      <c r="H201" s="132">
        <v>1042.5</v>
      </c>
      <c r="I201" s="134">
        <v>1023</v>
      </c>
      <c r="J201" s="135" t="s">
        <v>689</v>
      </c>
      <c r="K201" s="136">
        <v>192.5</v>
      </c>
      <c r="L201" s="137">
        <v>0.22647058823529401</v>
      </c>
      <c r="M201" s="132" t="s">
        <v>547</v>
      </c>
      <c r="N201" s="138">
        <v>42830</v>
      </c>
      <c r="O201" s="54"/>
      <c r="P201" s="54"/>
      <c r="Q201" s="198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29">
        <v>86</v>
      </c>
      <c r="B202" s="130">
        <v>42830</v>
      </c>
      <c r="C202" s="130"/>
      <c r="D202" s="131" t="s">
        <v>465</v>
      </c>
      <c r="E202" s="132" t="s">
        <v>545</v>
      </c>
      <c r="F202" s="133">
        <v>785</v>
      </c>
      <c r="G202" s="132"/>
      <c r="H202" s="132">
        <v>930</v>
      </c>
      <c r="I202" s="134">
        <v>920</v>
      </c>
      <c r="J202" s="135" t="s">
        <v>690</v>
      </c>
      <c r="K202" s="136">
        <f>H202-F202</f>
        <v>145</v>
      </c>
      <c r="L202" s="137">
        <f>K202/F202</f>
        <v>0.18471337579617833</v>
      </c>
      <c r="M202" s="132" t="s">
        <v>547</v>
      </c>
      <c r="N202" s="138">
        <v>42976</v>
      </c>
      <c r="O202" s="54"/>
      <c r="P202" s="54"/>
      <c r="Q202" s="198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39">
        <v>87</v>
      </c>
      <c r="B203" s="140">
        <v>42831</v>
      </c>
      <c r="C203" s="140"/>
      <c r="D203" s="141" t="s">
        <v>691</v>
      </c>
      <c r="E203" s="142" t="s">
        <v>545</v>
      </c>
      <c r="F203" s="143">
        <v>40</v>
      </c>
      <c r="G203" s="143"/>
      <c r="H203" s="144">
        <v>13.1</v>
      </c>
      <c r="I203" s="144">
        <v>60</v>
      </c>
      <c r="J203" s="145" t="s">
        <v>692</v>
      </c>
      <c r="K203" s="146">
        <v>-26.9</v>
      </c>
      <c r="L203" s="147">
        <v>-0.67249999999999999</v>
      </c>
      <c r="M203" s="143" t="s">
        <v>557</v>
      </c>
      <c r="N203" s="140">
        <v>43138</v>
      </c>
      <c r="O203" s="54"/>
      <c r="P203" s="54"/>
      <c r="Q203" s="198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29">
        <v>88</v>
      </c>
      <c r="B204" s="130">
        <v>42837</v>
      </c>
      <c r="C204" s="130"/>
      <c r="D204" s="131" t="s">
        <v>100</v>
      </c>
      <c r="E204" s="132" t="s">
        <v>545</v>
      </c>
      <c r="F204" s="133">
        <v>289.5</v>
      </c>
      <c r="G204" s="132"/>
      <c r="H204" s="132">
        <v>354</v>
      </c>
      <c r="I204" s="134">
        <v>360</v>
      </c>
      <c r="J204" s="135" t="s">
        <v>693</v>
      </c>
      <c r="K204" s="136">
        <f t="shared" ref="K204:K212" si="111">H204-F204</f>
        <v>64.5</v>
      </c>
      <c r="L204" s="137">
        <f t="shared" ref="L204:L212" si="112">K204/F204</f>
        <v>0.22279792746113988</v>
      </c>
      <c r="M204" s="132" t="s">
        <v>547</v>
      </c>
      <c r="N204" s="138">
        <v>43040</v>
      </c>
      <c r="O204" s="54"/>
      <c r="P204" s="54"/>
      <c r="Q204" s="198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29">
        <v>89</v>
      </c>
      <c r="B205" s="130">
        <v>42845</v>
      </c>
      <c r="C205" s="130"/>
      <c r="D205" s="131" t="s">
        <v>413</v>
      </c>
      <c r="E205" s="132" t="s">
        <v>545</v>
      </c>
      <c r="F205" s="133">
        <v>700</v>
      </c>
      <c r="G205" s="132"/>
      <c r="H205" s="132">
        <v>840</v>
      </c>
      <c r="I205" s="134">
        <v>840</v>
      </c>
      <c r="J205" s="135" t="s">
        <v>694</v>
      </c>
      <c r="K205" s="136">
        <f t="shared" si="111"/>
        <v>140</v>
      </c>
      <c r="L205" s="137">
        <f t="shared" si="112"/>
        <v>0.2</v>
      </c>
      <c r="M205" s="132" t="s">
        <v>547</v>
      </c>
      <c r="N205" s="138">
        <v>42893</v>
      </c>
      <c r="O205" s="54"/>
      <c r="P205" s="54"/>
      <c r="Q205" s="198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29">
        <v>90</v>
      </c>
      <c r="B206" s="130">
        <v>42887</v>
      </c>
      <c r="C206" s="130"/>
      <c r="D206" s="131" t="s">
        <v>695</v>
      </c>
      <c r="E206" s="132" t="s">
        <v>545</v>
      </c>
      <c r="F206" s="133">
        <v>130</v>
      </c>
      <c r="G206" s="132"/>
      <c r="H206" s="132">
        <v>144.25</v>
      </c>
      <c r="I206" s="134">
        <v>170</v>
      </c>
      <c r="J206" s="135" t="s">
        <v>696</v>
      </c>
      <c r="K206" s="136">
        <f t="shared" si="111"/>
        <v>14.25</v>
      </c>
      <c r="L206" s="137">
        <f t="shared" si="112"/>
        <v>0.10961538461538461</v>
      </c>
      <c r="M206" s="132" t="s">
        <v>547</v>
      </c>
      <c r="N206" s="138">
        <v>43675</v>
      </c>
      <c r="O206" s="54"/>
      <c r="P206" s="54"/>
      <c r="Q206" s="198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29">
        <v>91</v>
      </c>
      <c r="B207" s="130">
        <v>42901</v>
      </c>
      <c r="C207" s="130"/>
      <c r="D207" s="131" t="s">
        <v>697</v>
      </c>
      <c r="E207" s="132" t="s">
        <v>545</v>
      </c>
      <c r="F207" s="133">
        <v>214.5</v>
      </c>
      <c r="G207" s="132"/>
      <c r="H207" s="132">
        <v>262</v>
      </c>
      <c r="I207" s="134">
        <v>262</v>
      </c>
      <c r="J207" s="135" t="s">
        <v>566</v>
      </c>
      <c r="K207" s="136">
        <f t="shared" si="111"/>
        <v>47.5</v>
      </c>
      <c r="L207" s="137">
        <f t="shared" si="112"/>
        <v>0.22144522144522144</v>
      </c>
      <c r="M207" s="132" t="s">
        <v>547</v>
      </c>
      <c r="N207" s="138">
        <v>42977</v>
      </c>
      <c r="O207" s="54"/>
      <c r="P207" s="54"/>
      <c r="Q207" s="198"/>
      <c r="R207" s="54"/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60">
        <v>92</v>
      </c>
      <c r="B208" s="161">
        <v>42933</v>
      </c>
      <c r="C208" s="161"/>
      <c r="D208" s="162" t="s">
        <v>698</v>
      </c>
      <c r="E208" s="163" t="s">
        <v>545</v>
      </c>
      <c r="F208" s="164">
        <v>370</v>
      </c>
      <c r="G208" s="163"/>
      <c r="H208" s="163">
        <v>447.5</v>
      </c>
      <c r="I208" s="165">
        <v>450</v>
      </c>
      <c r="J208" s="166" t="s">
        <v>631</v>
      </c>
      <c r="K208" s="136">
        <f t="shared" si="111"/>
        <v>77.5</v>
      </c>
      <c r="L208" s="167">
        <f t="shared" si="112"/>
        <v>0.20945945945945946</v>
      </c>
      <c r="M208" s="163" t="s">
        <v>547</v>
      </c>
      <c r="N208" s="168">
        <v>43035</v>
      </c>
      <c r="O208" s="54"/>
      <c r="P208" s="54"/>
      <c r="Q208" s="198"/>
      <c r="R208" s="54"/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60">
        <v>93</v>
      </c>
      <c r="B209" s="161">
        <v>42943</v>
      </c>
      <c r="C209" s="161"/>
      <c r="D209" s="162" t="s">
        <v>203</v>
      </c>
      <c r="E209" s="163" t="s">
        <v>545</v>
      </c>
      <c r="F209" s="164">
        <v>657.5</v>
      </c>
      <c r="G209" s="163"/>
      <c r="H209" s="163">
        <v>825</v>
      </c>
      <c r="I209" s="165">
        <v>820</v>
      </c>
      <c r="J209" s="166" t="s">
        <v>631</v>
      </c>
      <c r="K209" s="136">
        <f t="shared" si="111"/>
        <v>167.5</v>
      </c>
      <c r="L209" s="167">
        <f t="shared" si="112"/>
        <v>0.25475285171102663</v>
      </c>
      <c r="M209" s="163" t="s">
        <v>547</v>
      </c>
      <c r="N209" s="168">
        <v>43090</v>
      </c>
      <c r="O209" s="54"/>
      <c r="P209" s="54"/>
      <c r="Q209" s="198"/>
      <c r="R209" s="54"/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29">
        <v>94</v>
      </c>
      <c r="B210" s="130">
        <v>42964</v>
      </c>
      <c r="C210" s="130"/>
      <c r="D210" s="131" t="s">
        <v>374</v>
      </c>
      <c r="E210" s="132" t="s">
        <v>545</v>
      </c>
      <c r="F210" s="133">
        <v>605</v>
      </c>
      <c r="G210" s="132"/>
      <c r="H210" s="132">
        <v>750</v>
      </c>
      <c r="I210" s="134">
        <v>750</v>
      </c>
      <c r="J210" s="135" t="s">
        <v>690</v>
      </c>
      <c r="K210" s="136">
        <f t="shared" si="111"/>
        <v>145</v>
      </c>
      <c r="L210" s="137">
        <f t="shared" si="112"/>
        <v>0.23966942148760331</v>
      </c>
      <c r="M210" s="132" t="s">
        <v>547</v>
      </c>
      <c r="N210" s="138">
        <v>43027</v>
      </c>
      <c r="O210" s="54"/>
      <c r="P210" s="54"/>
      <c r="Q210" s="198"/>
      <c r="R210" s="54"/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39">
        <v>95</v>
      </c>
      <c r="B211" s="140">
        <v>42979</v>
      </c>
      <c r="C211" s="140"/>
      <c r="D211" s="148" t="s">
        <v>699</v>
      </c>
      <c r="E211" s="143" t="s">
        <v>545</v>
      </c>
      <c r="F211" s="143">
        <v>255</v>
      </c>
      <c r="G211" s="144"/>
      <c r="H211" s="144">
        <v>217.25</v>
      </c>
      <c r="I211" s="144">
        <v>320</v>
      </c>
      <c r="J211" s="145" t="s">
        <v>700</v>
      </c>
      <c r="K211" s="146">
        <f t="shared" si="111"/>
        <v>-37.75</v>
      </c>
      <c r="L211" s="149">
        <f t="shared" si="112"/>
        <v>-0.14803921568627451</v>
      </c>
      <c r="M211" s="143" t="s">
        <v>557</v>
      </c>
      <c r="N211" s="140">
        <v>43661</v>
      </c>
      <c r="O211" s="54"/>
      <c r="P211" s="54"/>
      <c r="Q211" s="198"/>
      <c r="R211" s="54"/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29">
        <v>96</v>
      </c>
      <c r="B212" s="130">
        <v>42997</v>
      </c>
      <c r="C212" s="130"/>
      <c r="D212" s="131" t="s">
        <v>701</v>
      </c>
      <c r="E212" s="132" t="s">
        <v>545</v>
      </c>
      <c r="F212" s="133">
        <v>215</v>
      </c>
      <c r="G212" s="132"/>
      <c r="H212" s="132">
        <v>258</v>
      </c>
      <c r="I212" s="134">
        <v>258</v>
      </c>
      <c r="J212" s="135" t="s">
        <v>631</v>
      </c>
      <c r="K212" s="136">
        <f t="shared" si="111"/>
        <v>43</v>
      </c>
      <c r="L212" s="137">
        <f t="shared" si="112"/>
        <v>0.2</v>
      </c>
      <c r="M212" s="132" t="s">
        <v>547</v>
      </c>
      <c r="N212" s="138">
        <v>43040</v>
      </c>
      <c r="O212" s="54"/>
      <c r="P212" s="54"/>
      <c r="Q212" s="198"/>
      <c r="R212" s="54"/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29">
        <v>97</v>
      </c>
      <c r="B213" s="130">
        <v>42997</v>
      </c>
      <c r="C213" s="130"/>
      <c r="D213" s="131" t="s">
        <v>701</v>
      </c>
      <c r="E213" s="132" t="s">
        <v>545</v>
      </c>
      <c r="F213" s="133">
        <v>215</v>
      </c>
      <c r="G213" s="132"/>
      <c r="H213" s="132">
        <v>258</v>
      </c>
      <c r="I213" s="134">
        <v>258</v>
      </c>
      <c r="J213" s="166" t="s">
        <v>631</v>
      </c>
      <c r="K213" s="136">
        <v>43</v>
      </c>
      <c r="L213" s="137">
        <v>0.2</v>
      </c>
      <c r="M213" s="132" t="s">
        <v>547</v>
      </c>
      <c r="N213" s="138">
        <v>43040</v>
      </c>
      <c r="O213" s="54"/>
      <c r="P213" s="54"/>
      <c r="Q213" s="198"/>
      <c r="R213" s="54"/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60">
        <v>98</v>
      </c>
      <c r="B214" s="161">
        <v>42998</v>
      </c>
      <c r="C214" s="161"/>
      <c r="D214" s="162" t="s">
        <v>702</v>
      </c>
      <c r="E214" s="163" t="s">
        <v>545</v>
      </c>
      <c r="F214" s="133">
        <v>75</v>
      </c>
      <c r="G214" s="163"/>
      <c r="H214" s="163">
        <v>90</v>
      </c>
      <c r="I214" s="165">
        <v>90</v>
      </c>
      <c r="J214" s="135" t="s">
        <v>703</v>
      </c>
      <c r="K214" s="136">
        <f t="shared" ref="K214:K219" si="113">H214-F214</f>
        <v>15</v>
      </c>
      <c r="L214" s="137">
        <f t="shared" ref="L214:L219" si="114">K214/F214</f>
        <v>0.2</v>
      </c>
      <c r="M214" s="132" t="s">
        <v>547</v>
      </c>
      <c r="N214" s="138">
        <v>43019</v>
      </c>
      <c r="O214" s="54"/>
      <c r="P214" s="54"/>
      <c r="Q214" s="198"/>
      <c r="R214" s="54"/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60">
        <v>99</v>
      </c>
      <c r="B215" s="161">
        <v>43011</v>
      </c>
      <c r="C215" s="161"/>
      <c r="D215" s="162" t="s">
        <v>704</v>
      </c>
      <c r="E215" s="163" t="s">
        <v>545</v>
      </c>
      <c r="F215" s="164">
        <v>315</v>
      </c>
      <c r="G215" s="163"/>
      <c r="H215" s="163">
        <v>392</v>
      </c>
      <c r="I215" s="165">
        <v>384</v>
      </c>
      <c r="J215" s="166" t="s">
        <v>705</v>
      </c>
      <c r="K215" s="136">
        <f t="shared" si="113"/>
        <v>77</v>
      </c>
      <c r="L215" s="167">
        <f t="shared" si="114"/>
        <v>0.24444444444444444</v>
      </c>
      <c r="M215" s="163" t="s">
        <v>547</v>
      </c>
      <c r="N215" s="168">
        <v>43017</v>
      </c>
      <c r="O215" s="54"/>
      <c r="P215" s="54"/>
      <c r="Q215" s="198"/>
      <c r="R215" s="54"/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60">
        <v>100</v>
      </c>
      <c r="B216" s="161">
        <v>43013</v>
      </c>
      <c r="C216" s="161"/>
      <c r="D216" s="162" t="s">
        <v>443</v>
      </c>
      <c r="E216" s="163" t="s">
        <v>545</v>
      </c>
      <c r="F216" s="164">
        <v>145</v>
      </c>
      <c r="G216" s="163"/>
      <c r="H216" s="163">
        <v>179</v>
      </c>
      <c r="I216" s="165">
        <v>180</v>
      </c>
      <c r="J216" s="166" t="s">
        <v>706</v>
      </c>
      <c r="K216" s="136">
        <f t="shared" si="113"/>
        <v>34</v>
      </c>
      <c r="L216" s="167">
        <f t="shared" si="114"/>
        <v>0.23448275862068965</v>
      </c>
      <c r="M216" s="163" t="s">
        <v>547</v>
      </c>
      <c r="N216" s="168">
        <v>43025</v>
      </c>
      <c r="O216" s="54"/>
      <c r="P216" s="54"/>
      <c r="Q216" s="198"/>
      <c r="R216" s="54"/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60">
        <v>101</v>
      </c>
      <c r="B217" s="161">
        <v>43014</v>
      </c>
      <c r="C217" s="161"/>
      <c r="D217" s="162" t="s">
        <v>349</v>
      </c>
      <c r="E217" s="163" t="s">
        <v>545</v>
      </c>
      <c r="F217" s="164">
        <v>256</v>
      </c>
      <c r="G217" s="163"/>
      <c r="H217" s="163">
        <v>323</v>
      </c>
      <c r="I217" s="165">
        <v>320</v>
      </c>
      <c r="J217" s="166" t="s">
        <v>631</v>
      </c>
      <c r="K217" s="136">
        <f t="shared" si="113"/>
        <v>67</v>
      </c>
      <c r="L217" s="167">
        <f t="shared" si="114"/>
        <v>0.26171875</v>
      </c>
      <c r="M217" s="163" t="s">
        <v>547</v>
      </c>
      <c r="N217" s="168">
        <v>43067</v>
      </c>
      <c r="O217" s="54"/>
      <c r="P217" s="54"/>
      <c r="Q217" s="198"/>
      <c r="R217" s="54"/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60">
        <v>102</v>
      </c>
      <c r="B218" s="161">
        <v>43017</v>
      </c>
      <c r="C218" s="161"/>
      <c r="D218" s="162" t="s">
        <v>363</v>
      </c>
      <c r="E218" s="163" t="s">
        <v>545</v>
      </c>
      <c r="F218" s="164">
        <v>137.5</v>
      </c>
      <c r="G218" s="163"/>
      <c r="H218" s="163">
        <v>184</v>
      </c>
      <c r="I218" s="165">
        <v>183</v>
      </c>
      <c r="J218" s="166" t="s">
        <v>707</v>
      </c>
      <c r="K218" s="136">
        <f t="shared" si="113"/>
        <v>46.5</v>
      </c>
      <c r="L218" s="167">
        <f t="shared" si="114"/>
        <v>0.33818181818181819</v>
      </c>
      <c r="M218" s="163" t="s">
        <v>547</v>
      </c>
      <c r="N218" s="168">
        <v>43108</v>
      </c>
      <c r="O218" s="54"/>
      <c r="P218" s="54"/>
      <c r="Q218" s="198"/>
      <c r="R218" s="54"/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60">
        <v>103</v>
      </c>
      <c r="B219" s="161">
        <v>43018</v>
      </c>
      <c r="C219" s="161"/>
      <c r="D219" s="162" t="s">
        <v>708</v>
      </c>
      <c r="E219" s="163" t="s">
        <v>545</v>
      </c>
      <c r="F219" s="164">
        <v>125.5</v>
      </c>
      <c r="G219" s="163"/>
      <c r="H219" s="163">
        <v>158</v>
      </c>
      <c r="I219" s="165">
        <v>155</v>
      </c>
      <c r="J219" s="166" t="s">
        <v>709</v>
      </c>
      <c r="K219" s="136">
        <f t="shared" si="113"/>
        <v>32.5</v>
      </c>
      <c r="L219" s="167">
        <f t="shared" si="114"/>
        <v>0.25896414342629481</v>
      </c>
      <c r="M219" s="163" t="s">
        <v>547</v>
      </c>
      <c r="N219" s="168">
        <v>43067</v>
      </c>
      <c r="O219" s="54"/>
      <c r="P219" s="54"/>
      <c r="Q219" s="198"/>
      <c r="R219" s="54"/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60">
        <v>104</v>
      </c>
      <c r="B220" s="161">
        <v>43018</v>
      </c>
      <c r="C220" s="161"/>
      <c r="D220" s="162" t="s">
        <v>710</v>
      </c>
      <c r="E220" s="163" t="s">
        <v>545</v>
      </c>
      <c r="F220" s="164">
        <v>895</v>
      </c>
      <c r="G220" s="163"/>
      <c r="H220" s="163">
        <v>1122.5</v>
      </c>
      <c r="I220" s="165">
        <v>1078</v>
      </c>
      <c r="J220" s="166" t="s">
        <v>711</v>
      </c>
      <c r="K220" s="136">
        <v>227.5</v>
      </c>
      <c r="L220" s="167">
        <v>0.25418994413407803</v>
      </c>
      <c r="M220" s="163" t="s">
        <v>547</v>
      </c>
      <c r="N220" s="168">
        <v>43117</v>
      </c>
      <c r="O220" s="54"/>
      <c r="P220" s="54"/>
      <c r="Q220" s="198"/>
      <c r="R220" s="54"/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60">
        <v>105</v>
      </c>
      <c r="B221" s="161">
        <v>43020</v>
      </c>
      <c r="C221" s="161"/>
      <c r="D221" s="162" t="s">
        <v>358</v>
      </c>
      <c r="E221" s="163" t="s">
        <v>545</v>
      </c>
      <c r="F221" s="164">
        <v>525</v>
      </c>
      <c r="G221" s="163"/>
      <c r="H221" s="163">
        <v>629</v>
      </c>
      <c r="I221" s="165">
        <v>629</v>
      </c>
      <c r="J221" s="166" t="s">
        <v>631</v>
      </c>
      <c r="K221" s="136">
        <v>104</v>
      </c>
      <c r="L221" s="167">
        <v>0.19809523809523799</v>
      </c>
      <c r="M221" s="163" t="s">
        <v>547</v>
      </c>
      <c r="N221" s="168">
        <v>43119</v>
      </c>
      <c r="O221" s="54"/>
      <c r="P221" s="54"/>
      <c r="Q221" s="198"/>
      <c r="R221" s="54"/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60">
        <v>106</v>
      </c>
      <c r="B222" s="161">
        <v>43046</v>
      </c>
      <c r="C222" s="161"/>
      <c r="D222" s="162" t="s">
        <v>391</v>
      </c>
      <c r="E222" s="163" t="s">
        <v>545</v>
      </c>
      <c r="F222" s="164">
        <v>740</v>
      </c>
      <c r="G222" s="163"/>
      <c r="H222" s="163">
        <v>892.5</v>
      </c>
      <c r="I222" s="165">
        <v>900</v>
      </c>
      <c r="J222" s="166" t="s">
        <v>712</v>
      </c>
      <c r="K222" s="136">
        <f>H222-F222</f>
        <v>152.5</v>
      </c>
      <c r="L222" s="167">
        <f>K222/F222</f>
        <v>0.20608108108108109</v>
      </c>
      <c r="M222" s="163" t="s">
        <v>547</v>
      </c>
      <c r="N222" s="168">
        <v>43052</v>
      </c>
      <c r="O222" s="54"/>
      <c r="P222" s="54"/>
      <c r="Q222" s="198"/>
      <c r="R222" s="54"/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29">
        <v>107</v>
      </c>
      <c r="B223" s="130">
        <v>43073</v>
      </c>
      <c r="C223" s="130"/>
      <c r="D223" s="131" t="s">
        <v>713</v>
      </c>
      <c r="E223" s="132" t="s">
        <v>545</v>
      </c>
      <c r="F223" s="133">
        <v>118.5</v>
      </c>
      <c r="G223" s="132"/>
      <c r="H223" s="132">
        <v>143.5</v>
      </c>
      <c r="I223" s="134">
        <v>145</v>
      </c>
      <c r="J223" s="135" t="s">
        <v>714</v>
      </c>
      <c r="K223" s="136">
        <f>H223-F223</f>
        <v>25</v>
      </c>
      <c r="L223" s="137">
        <f>K223/F223</f>
        <v>0.2109704641350211</v>
      </c>
      <c r="M223" s="132" t="s">
        <v>547</v>
      </c>
      <c r="N223" s="138">
        <v>43097</v>
      </c>
      <c r="O223" s="54"/>
      <c r="P223" s="54"/>
      <c r="Q223" s="198"/>
      <c r="R223" s="54"/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39">
        <v>108</v>
      </c>
      <c r="B224" s="140">
        <v>43090</v>
      </c>
      <c r="C224" s="140"/>
      <c r="D224" s="141" t="s">
        <v>418</v>
      </c>
      <c r="E224" s="142" t="s">
        <v>545</v>
      </c>
      <c r="F224" s="143">
        <v>715</v>
      </c>
      <c r="G224" s="143"/>
      <c r="H224" s="144">
        <v>500</v>
      </c>
      <c r="I224" s="144">
        <v>872</v>
      </c>
      <c r="J224" s="145" t="s">
        <v>715</v>
      </c>
      <c r="K224" s="146">
        <f>H224-F224</f>
        <v>-215</v>
      </c>
      <c r="L224" s="147">
        <f>K224/F224</f>
        <v>-0.30069930069930068</v>
      </c>
      <c r="M224" s="143" t="s">
        <v>557</v>
      </c>
      <c r="N224" s="140">
        <v>43670</v>
      </c>
      <c r="O224" s="54"/>
      <c r="P224" s="54"/>
      <c r="Q224" s="198"/>
      <c r="R224" s="54"/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29">
        <v>109</v>
      </c>
      <c r="B225" s="130">
        <v>43098</v>
      </c>
      <c r="C225" s="130"/>
      <c r="D225" s="131" t="s">
        <v>704</v>
      </c>
      <c r="E225" s="132" t="s">
        <v>545</v>
      </c>
      <c r="F225" s="133">
        <v>435</v>
      </c>
      <c r="G225" s="132"/>
      <c r="H225" s="132">
        <v>542.5</v>
      </c>
      <c r="I225" s="134">
        <v>539</v>
      </c>
      <c r="J225" s="135" t="s">
        <v>631</v>
      </c>
      <c r="K225" s="136">
        <v>107.5</v>
      </c>
      <c r="L225" s="137">
        <v>0.247126436781609</v>
      </c>
      <c r="M225" s="132" t="s">
        <v>547</v>
      </c>
      <c r="N225" s="138">
        <v>43206</v>
      </c>
      <c r="O225" s="54"/>
      <c r="P225" s="54"/>
      <c r="Q225" s="198"/>
      <c r="R225" s="54"/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29">
        <v>110</v>
      </c>
      <c r="B226" s="130">
        <v>43098</v>
      </c>
      <c r="C226" s="130"/>
      <c r="D226" s="131" t="s">
        <v>517</v>
      </c>
      <c r="E226" s="132" t="s">
        <v>545</v>
      </c>
      <c r="F226" s="133">
        <v>885</v>
      </c>
      <c r="G226" s="132"/>
      <c r="H226" s="132">
        <v>1090</v>
      </c>
      <c r="I226" s="134">
        <v>1084</v>
      </c>
      <c r="J226" s="135" t="s">
        <v>631</v>
      </c>
      <c r="K226" s="136">
        <v>205</v>
      </c>
      <c r="L226" s="137">
        <v>0.23163841807909599</v>
      </c>
      <c r="M226" s="132" t="s">
        <v>547</v>
      </c>
      <c r="N226" s="138">
        <v>43213</v>
      </c>
      <c r="O226" s="54"/>
      <c r="P226" s="54"/>
      <c r="Q226" s="198"/>
      <c r="R226" s="54"/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69">
        <v>111</v>
      </c>
      <c r="B227" s="170">
        <v>43192</v>
      </c>
      <c r="C227" s="170"/>
      <c r="D227" s="148" t="s">
        <v>716</v>
      </c>
      <c r="E227" s="143" t="s">
        <v>545</v>
      </c>
      <c r="F227" s="171">
        <v>478.5</v>
      </c>
      <c r="G227" s="143"/>
      <c r="H227" s="143">
        <v>442</v>
      </c>
      <c r="I227" s="144">
        <v>613</v>
      </c>
      <c r="J227" s="145" t="s">
        <v>717</v>
      </c>
      <c r="K227" s="146">
        <f>H227-F227</f>
        <v>-36.5</v>
      </c>
      <c r="L227" s="147">
        <f>K227/F227</f>
        <v>-7.6280041797283177E-2</v>
      </c>
      <c r="M227" s="143" t="s">
        <v>557</v>
      </c>
      <c r="N227" s="140">
        <v>43762</v>
      </c>
      <c r="O227" s="54"/>
      <c r="P227" s="54"/>
      <c r="Q227" s="198"/>
      <c r="R227" s="54"/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39">
        <v>112</v>
      </c>
      <c r="B228" s="140">
        <v>43194</v>
      </c>
      <c r="C228" s="140"/>
      <c r="D228" s="141" t="s">
        <v>718</v>
      </c>
      <c r="E228" s="142" t="s">
        <v>545</v>
      </c>
      <c r="F228" s="143">
        <f>141.5-7.3</f>
        <v>134.19999999999999</v>
      </c>
      <c r="G228" s="143"/>
      <c r="H228" s="144">
        <v>77</v>
      </c>
      <c r="I228" s="144">
        <v>180</v>
      </c>
      <c r="J228" s="145" t="s">
        <v>719</v>
      </c>
      <c r="K228" s="146">
        <f>H228-F228</f>
        <v>-57.199999999999989</v>
      </c>
      <c r="L228" s="147">
        <f>K228/F228</f>
        <v>-0.42622950819672129</v>
      </c>
      <c r="M228" s="143" t="s">
        <v>557</v>
      </c>
      <c r="N228" s="140">
        <v>43522</v>
      </c>
      <c r="O228" s="54"/>
      <c r="P228" s="54"/>
      <c r="Q228" s="198"/>
      <c r="R228" s="54"/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39">
        <v>113</v>
      </c>
      <c r="B229" s="140">
        <v>43209</v>
      </c>
      <c r="C229" s="140"/>
      <c r="D229" s="141" t="s">
        <v>720</v>
      </c>
      <c r="E229" s="142" t="s">
        <v>545</v>
      </c>
      <c r="F229" s="143">
        <v>430</v>
      </c>
      <c r="G229" s="143"/>
      <c r="H229" s="144">
        <v>220</v>
      </c>
      <c r="I229" s="144">
        <v>537</v>
      </c>
      <c r="J229" s="145" t="s">
        <v>721</v>
      </c>
      <c r="K229" s="146">
        <f>H229-F229</f>
        <v>-210</v>
      </c>
      <c r="L229" s="147">
        <f>K229/F229</f>
        <v>-0.48837209302325579</v>
      </c>
      <c r="M229" s="143" t="s">
        <v>557</v>
      </c>
      <c r="N229" s="140">
        <v>43252</v>
      </c>
      <c r="O229" s="54"/>
      <c r="P229" s="54"/>
      <c r="Q229" s="198"/>
      <c r="R229" s="54"/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60">
        <v>114</v>
      </c>
      <c r="B230" s="161">
        <v>43220</v>
      </c>
      <c r="C230" s="161"/>
      <c r="D230" s="162" t="s">
        <v>722</v>
      </c>
      <c r="E230" s="163" t="s">
        <v>545</v>
      </c>
      <c r="F230" s="163">
        <v>153.5</v>
      </c>
      <c r="G230" s="163"/>
      <c r="H230" s="163">
        <v>196</v>
      </c>
      <c r="I230" s="165">
        <v>196</v>
      </c>
      <c r="J230" s="135" t="s">
        <v>723</v>
      </c>
      <c r="K230" s="136">
        <f>H230-F230</f>
        <v>42.5</v>
      </c>
      <c r="L230" s="137">
        <f>K230/F230</f>
        <v>0.27687296416938112</v>
      </c>
      <c r="M230" s="132" t="s">
        <v>547</v>
      </c>
      <c r="N230" s="138">
        <v>43605</v>
      </c>
      <c r="O230" s="54"/>
      <c r="P230" s="54"/>
      <c r="Q230" s="198"/>
      <c r="R230" s="54"/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39">
        <v>115</v>
      </c>
      <c r="B231" s="140">
        <v>43306</v>
      </c>
      <c r="C231" s="140"/>
      <c r="D231" s="141" t="s">
        <v>691</v>
      </c>
      <c r="E231" s="142" t="s">
        <v>545</v>
      </c>
      <c r="F231" s="143">
        <v>27.5</v>
      </c>
      <c r="G231" s="143"/>
      <c r="H231" s="144">
        <v>13.1</v>
      </c>
      <c r="I231" s="144">
        <v>60</v>
      </c>
      <c r="J231" s="145" t="s">
        <v>724</v>
      </c>
      <c r="K231" s="146">
        <v>-14.4</v>
      </c>
      <c r="L231" s="147">
        <v>-0.52363636363636401</v>
      </c>
      <c r="M231" s="143" t="s">
        <v>557</v>
      </c>
      <c r="N231" s="140">
        <v>43138</v>
      </c>
      <c r="O231" s="54"/>
      <c r="P231" s="54"/>
      <c r="Q231" s="198"/>
      <c r="R231" s="54"/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69">
        <v>116</v>
      </c>
      <c r="B232" s="170">
        <v>43318</v>
      </c>
      <c r="C232" s="170"/>
      <c r="D232" s="148" t="s">
        <v>725</v>
      </c>
      <c r="E232" s="143" t="s">
        <v>545</v>
      </c>
      <c r="F232" s="143">
        <v>148.5</v>
      </c>
      <c r="G232" s="143"/>
      <c r="H232" s="143">
        <v>102</v>
      </c>
      <c r="I232" s="144">
        <v>182</v>
      </c>
      <c r="J232" s="145" t="s">
        <v>726</v>
      </c>
      <c r="K232" s="146">
        <f>H232-F232</f>
        <v>-46.5</v>
      </c>
      <c r="L232" s="147">
        <f>K232/F232</f>
        <v>-0.31313131313131315</v>
      </c>
      <c r="M232" s="143" t="s">
        <v>557</v>
      </c>
      <c r="N232" s="140">
        <v>43661</v>
      </c>
      <c r="O232" s="54"/>
      <c r="P232" s="54"/>
      <c r="Q232" s="198"/>
      <c r="R232" s="54"/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29">
        <v>117</v>
      </c>
      <c r="B233" s="130">
        <v>43335</v>
      </c>
      <c r="C233" s="130"/>
      <c r="D233" s="131" t="s">
        <v>727</v>
      </c>
      <c r="E233" s="132" t="s">
        <v>545</v>
      </c>
      <c r="F233" s="163">
        <v>285</v>
      </c>
      <c r="G233" s="132"/>
      <c r="H233" s="132">
        <v>355</v>
      </c>
      <c r="I233" s="134">
        <v>364</v>
      </c>
      <c r="J233" s="135" t="s">
        <v>728</v>
      </c>
      <c r="K233" s="136">
        <v>70</v>
      </c>
      <c r="L233" s="137">
        <v>0.24561403508771901</v>
      </c>
      <c r="M233" s="132" t="s">
        <v>547</v>
      </c>
      <c r="N233" s="138">
        <v>43455</v>
      </c>
      <c r="O233" s="54"/>
      <c r="P233" s="54"/>
      <c r="Q233" s="198"/>
      <c r="R233" s="54"/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29">
        <v>118</v>
      </c>
      <c r="B234" s="130">
        <v>43341</v>
      </c>
      <c r="C234" s="130"/>
      <c r="D234" s="131" t="s">
        <v>383</v>
      </c>
      <c r="E234" s="132" t="s">
        <v>545</v>
      </c>
      <c r="F234" s="163">
        <v>525</v>
      </c>
      <c r="G234" s="132"/>
      <c r="H234" s="132">
        <v>585</v>
      </c>
      <c r="I234" s="134">
        <v>635</v>
      </c>
      <c r="J234" s="135" t="s">
        <v>729</v>
      </c>
      <c r="K234" s="136">
        <f t="shared" ref="K234:K265" si="115">H234-F234</f>
        <v>60</v>
      </c>
      <c r="L234" s="137">
        <f t="shared" ref="L234:L265" si="116">K234/F234</f>
        <v>0.11428571428571428</v>
      </c>
      <c r="M234" s="132" t="s">
        <v>547</v>
      </c>
      <c r="N234" s="138">
        <v>43662</v>
      </c>
      <c r="O234" s="54"/>
      <c r="P234" s="54"/>
      <c r="Q234" s="198"/>
      <c r="R234" s="54"/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29">
        <v>119</v>
      </c>
      <c r="B235" s="130">
        <v>43395</v>
      </c>
      <c r="C235" s="130"/>
      <c r="D235" s="131" t="s">
        <v>374</v>
      </c>
      <c r="E235" s="132" t="s">
        <v>545</v>
      </c>
      <c r="F235" s="163">
        <v>475</v>
      </c>
      <c r="G235" s="132"/>
      <c r="H235" s="132">
        <v>574</v>
      </c>
      <c r="I235" s="134">
        <v>570</v>
      </c>
      <c r="J235" s="135" t="s">
        <v>631</v>
      </c>
      <c r="K235" s="136">
        <f t="shared" si="115"/>
        <v>99</v>
      </c>
      <c r="L235" s="137">
        <f t="shared" si="116"/>
        <v>0.20842105263157895</v>
      </c>
      <c r="M235" s="132" t="s">
        <v>547</v>
      </c>
      <c r="N235" s="138">
        <v>43403</v>
      </c>
      <c r="O235" s="54"/>
      <c r="P235" s="54"/>
      <c r="Q235" s="198"/>
      <c r="R235" s="54"/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60">
        <v>120</v>
      </c>
      <c r="B236" s="161">
        <v>43397</v>
      </c>
      <c r="C236" s="161"/>
      <c r="D236" s="162" t="s">
        <v>730</v>
      </c>
      <c r="E236" s="163" t="s">
        <v>545</v>
      </c>
      <c r="F236" s="163">
        <v>707.5</v>
      </c>
      <c r="G236" s="163"/>
      <c r="H236" s="163">
        <v>872</v>
      </c>
      <c r="I236" s="165">
        <v>872</v>
      </c>
      <c r="J236" s="166" t="s">
        <v>631</v>
      </c>
      <c r="K236" s="136">
        <f t="shared" si="115"/>
        <v>164.5</v>
      </c>
      <c r="L236" s="167">
        <f t="shared" si="116"/>
        <v>0.23250883392226149</v>
      </c>
      <c r="M236" s="163" t="s">
        <v>547</v>
      </c>
      <c r="N236" s="168">
        <v>43482</v>
      </c>
      <c r="O236" s="54"/>
      <c r="P236" s="54"/>
      <c r="Q236" s="198"/>
      <c r="R236" s="54"/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60">
        <v>121</v>
      </c>
      <c r="B237" s="161">
        <v>43398</v>
      </c>
      <c r="C237" s="161"/>
      <c r="D237" s="162" t="s">
        <v>731</v>
      </c>
      <c r="E237" s="163" t="s">
        <v>545</v>
      </c>
      <c r="F237" s="163">
        <v>162</v>
      </c>
      <c r="G237" s="163"/>
      <c r="H237" s="163">
        <v>204</v>
      </c>
      <c r="I237" s="165">
        <v>209</v>
      </c>
      <c r="J237" s="166" t="s">
        <v>732</v>
      </c>
      <c r="K237" s="136">
        <f t="shared" si="115"/>
        <v>42</v>
      </c>
      <c r="L237" s="167">
        <f t="shared" si="116"/>
        <v>0.25925925925925924</v>
      </c>
      <c r="M237" s="163" t="s">
        <v>547</v>
      </c>
      <c r="N237" s="168">
        <v>43539</v>
      </c>
      <c r="O237" s="54"/>
      <c r="P237" s="54"/>
      <c r="Q237" s="198"/>
      <c r="R237" s="54"/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60">
        <v>122</v>
      </c>
      <c r="B238" s="161">
        <v>43399</v>
      </c>
      <c r="C238" s="161"/>
      <c r="D238" s="162" t="s">
        <v>459</v>
      </c>
      <c r="E238" s="163" t="s">
        <v>545</v>
      </c>
      <c r="F238" s="163">
        <v>240</v>
      </c>
      <c r="G238" s="163"/>
      <c r="H238" s="163">
        <v>297</v>
      </c>
      <c r="I238" s="165">
        <v>297</v>
      </c>
      <c r="J238" s="166" t="s">
        <v>631</v>
      </c>
      <c r="K238" s="172">
        <f t="shared" si="115"/>
        <v>57</v>
      </c>
      <c r="L238" s="167">
        <f t="shared" si="116"/>
        <v>0.23749999999999999</v>
      </c>
      <c r="M238" s="163" t="s">
        <v>547</v>
      </c>
      <c r="N238" s="168">
        <v>43417</v>
      </c>
      <c r="O238" s="54"/>
      <c r="P238" s="54"/>
      <c r="Q238" s="198"/>
      <c r="R238" s="54"/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29">
        <v>123</v>
      </c>
      <c r="B239" s="130">
        <v>43439</v>
      </c>
      <c r="C239" s="130"/>
      <c r="D239" s="131" t="s">
        <v>733</v>
      </c>
      <c r="E239" s="132" t="s">
        <v>545</v>
      </c>
      <c r="F239" s="132">
        <v>202.5</v>
      </c>
      <c r="G239" s="132"/>
      <c r="H239" s="132">
        <v>255</v>
      </c>
      <c r="I239" s="134">
        <v>252</v>
      </c>
      <c r="J239" s="135" t="s">
        <v>631</v>
      </c>
      <c r="K239" s="136">
        <f t="shared" si="115"/>
        <v>52.5</v>
      </c>
      <c r="L239" s="137">
        <f t="shared" si="116"/>
        <v>0.25925925925925924</v>
      </c>
      <c r="M239" s="132" t="s">
        <v>547</v>
      </c>
      <c r="N239" s="138">
        <v>43542</v>
      </c>
      <c r="O239" s="54"/>
      <c r="P239" s="54"/>
      <c r="Q239" s="198"/>
      <c r="R239" s="37" t="s">
        <v>850</v>
      </c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60">
        <v>124</v>
      </c>
      <c r="B240" s="161">
        <v>43465</v>
      </c>
      <c r="C240" s="130"/>
      <c r="D240" s="162" t="s">
        <v>156</v>
      </c>
      <c r="E240" s="163" t="s">
        <v>545</v>
      </c>
      <c r="F240" s="163">
        <v>710</v>
      </c>
      <c r="G240" s="163"/>
      <c r="H240" s="163">
        <v>866</v>
      </c>
      <c r="I240" s="165">
        <v>866</v>
      </c>
      <c r="J240" s="166" t="s">
        <v>631</v>
      </c>
      <c r="K240" s="136">
        <f t="shared" si="115"/>
        <v>156</v>
      </c>
      <c r="L240" s="137">
        <f t="shared" si="116"/>
        <v>0.21971830985915494</v>
      </c>
      <c r="M240" s="132" t="s">
        <v>547</v>
      </c>
      <c r="N240" s="138">
        <v>43553</v>
      </c>
      <c r="O240" s="54"/>
      <c r="P240" s="54"/>
      <c r="Q240" s="198"/>
      <c r="R240" s="37" t="s">
        <v>850</v>
      </c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60">
        <v>125</v>
      </c>
      <c r="B241" s="161">
        <v>43522</v>
      </c>
      <c r="C241" s="161"/>
      <c r="D241" s="162" t="s">
        <v>170</v>
      </c>
      <c r="E241" s="163" t="s">
        <v>545</v>
      </c>
      <c r="F241" s="163">
        <v>337.25</v>
      </c>
      <c r="G241" s="163"/>
      <c r="H241" s="163">
        <v>398.5</v>
      </c>
      <c r="I241" s="165">
        <v>411</v>
      </c>
      <c r="J241" s="135" t="s">
        <v>734</v>
      </c>
      <c r="K241" s="136">
        <f t="shared" si="115"/>
        <v>61.25</v>
      </c>
      <c r="L241" s="137">
        <f t="shared" si="116"/>
        <v>0.1816160118606375</v>
      </c>
      <c r="M241" s="132" t="s">
        <v>547</v>
      </c>
      <c r="N241" s="138">
        <v>43760</v>
      </c>
      <c r="O241" s="54"/>
      <c r="P241" s="54"/>
      <c r="Q241" s="198"/>
      <c r="R241" s="37" t="s">
        <v>850</v>
      </c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73">
        <v>126</v>
      </c>
      <c r="B242" s="174">
        <v>43559</v>
      </c>
      <c r="C242" s="174"/>
      <c r="D242" s="175" t="s">
        <v>735</v>
      </c>
      <c r="E242" s="176" t="s">
        <v>545</v>
      </c>
      <c r="F242" s="176">
        <v>130</v>
      </c>
      <c r="G242" s="176"/>
      <c r="H242" s="176">
        <v>65</v>
      </c>
      <c r="I242" s="177">
        <v>158</v>
      </c>
      <c r="J242" s="145" t="s">
        <v>736</v>
      </c>
      <c r="K242" s="146">
        <f t="shared" si="115"/>
        <v>-65</v>
      </c>
      <c r="L242" s="147">
        <f t="shared" si="116"/>
        <v>-0.5</v>
      </c>
      <c r="M242" s="143" t="s">
        <v>557</v>
      </c>
      <c r="N242" s="140">
        <v>43726</v>
      </c>
      <c r="O242" s="54"/>
      <c r="P242" s="54"/>
      <c r="Q242" s="198"/>
      <c r="R242" s="37" t="s">
        <v>848</v>
      </c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60">
        <v>127</v>
      </c>
      <c r="B243" s="161">
        <v>43017</v>
      </c>
      <c r="C243" s="161"/>
      <c r="D243" s="162" t="s">
        <v>205</v>
      </c>
      <c r="E243" s="163" t="s">
        <v>545</v>
      </c>
      <c r="F243" s="163">
        <v>141.5</v>
      </c>
      <c r="G243" s="163"/>
      <c r="H243" s="163">
        <v>183.5</v>
      </c>
      <c r="I243" s="165">
        <v>210</v>
      </c>
      <c r="J243" s="135" t="s">
        <v>732</v>
      </c>
      <c r="K243" s="136">
        <f t="shared" si="115"/>
        <v>42</v>
      </c>
      <c r="L243" s="137">
        <f t="shared" si="116"/>
        <v>0.29681978798586572</v>
      </c>
      <c r="M243" s="132" t="s">
        <v>547</v>
      </c>
      <c r="N243" s="138">
        <v>43042</v>
      </c>
      <c r="O243" s="54"/>
      <c r="P243" s="54"/>
      <c r="Q243" s="198"/>
      <c r="R243" s="37" t="s">
        <v>848</v>
      </c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73">
        <v>128</v>
      </c>
      <c r="B244" s="174">
        <v>43074</v>
      </c>
      <c r="C244" s="174"/>
      <c r="D244" s="175" t="s">
        <v>737</v>
      </c>
      <c r="E244" s="176" t="s">
        <v>545</v>
      </c>
      <c r="F244" s="171">
        <v>172</v>
      </c>
      <c r="G244" s="176"/>
      <c r="H244" s="176">
        <v>155.25</v>
      </c>
      <c r="I244" s="177">
        <v>230</v>
      </c>
      <c r="J244" s="145" t="s">
        <v>738</v>
      </c>
      <c r="K244" s="146">
        <f t="shared" si="115"/>
        <v>-16.75</v>
      </c>
      <c r="L244" s="147">
        <f t="shared" si="116"/>
        <v>-9.7383720930232565E-2</v>
      </c>
      <c r="M244" s="143" t="s">
        <v>557</v>
      </c>
      <c r="N244" s="140">
        <v>43787</v>
      </c>
      <c r="O244" s="54"/>
      <c r="P244" s="54"/>
      <c r="Q244" s="198"/>
      <c r="R244" s="37" t="s">
        <v>848</v>
      </c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60">
        <v>129</v>
      </c>
      <c r="B245" s="161">
        <v>43398</v>
      </c>
      <c r="C245" s="161"/>
      <c r="D245" s="162" t="s">
        <v>117</v>
      </c>
      <c r="E245" s="163" t="s">
        <v>545</v>
      </c>
      <c r="F245" s="163">
        <v>698.5</v>
      </c>
      <c r="G245" s="163"/>
      <c r="H245" s="163">
        <v>890</v>
      </c>
      <c r="I245" s="165">
        <v>890</v>
      </c>
      <c r="J245" s="135" t="s">
        <v>739</v>
      </c>
      <c r="K245" s="136">
        <f t="shared" si="115"/>
        <v>191.5</v>
      </c>
      <c r="L245" s="137">
        <f t="shared" si="116"/>
        <v>0.27415891195418757</v>
      </c>
      <c r="M245" s="132" t="s">
        <v>547</v>
      </c>
      <c r="N245" s="138">
        <v>44328</v>
      </c>
      <c r="O245" s="54"/>
      <c r="P245" s="54"/>
      <c r="Q245" s="198"/>
      <c r="R245" s="37" t="s">
        <v>850</v>
      </c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60">
        <v>130</v>
      </c>
      <c r="B246" s="161">
        <v>42877</v>
      </c>
      <c r="C246" s="161"/>
      <c r="D246" s="162" t="s">
        <v>740</v>
      </c>
      <c r="E246" s="163" t="s">
        <v>545</v>
      </c>
      <c r="F246" s="163">
        <v>127.6</v>
      </c>
      <c r="G246" s="163"/>
      <c r="H246" s="163">
        <v>138</v>
      </c>
      <c r="I246" s="165">
        <v>190</v>
      </c>
      <c r="J246" s="135" t="s">
        <v>741</v>
      </c>
      <c r="K246" s="136">
        <f t="shared" si="115"/>
        <v>10.400000000000006</v>
      </c>
      <c r="L246" s="137">
        <f t="shared" si="116"/>
        <v>8.1504702194357417E-2</v>
      </c>
      <c r="M246" s="132" t="s">
        <v>547</v>
      </c>
      <c r="N246" s="138">
        <v>43774</v>
      </c>
      <c r="O246" s="54"/>
      <c r="P246" s="54"/>
      <c r="Q246" s="198"/>
      <c r="R246" s="37" t="s">
        <v>848</v>
      </c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60">
        <v>131</v>
      </c>
      <c r="B247" s="161">
        <v>43158</v>
      </c>
      <c r="C247" s="161"/>
      <c r="D247" s="162" t="s">
        <v>742</v>
      </c>
      <c r="E247" s="163" t="s">
        <v>545</v>
      </c>
      <c r="F247" s="163">
        <v>317</v>
      </c>
      <c r="G247" s="163"/>
      <c r="H247" s="163">
        <v>382.5</v>
      </c>
      <c r="I247" s="165">
        <v>398</v>
      </c>
      <c r="J247" s="135" t="s">
        <v>743</v>
      </c>
      <c r="K247" s="136">
        <f t="shared" si="115"/>
        <v>65.5</v>
      </c>
      <c r="L247" s="137">
        <f t="shared" si="116"/>
        <v>0.20662460567823343</v>
      </c>
      <c r="M247" s="132" t="s">
        <v>547</v>
      </c>
      <c r="N247" s="138">
        <v>44238</v>
      </c>
      <c r="O247" s="54"/>
      <c r="P247" s="54"/>
      <c r="Q247" s="198"/>
      <c r="R247" s="37" t="s">
        <v>848</v>
      </c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73">
        <v>132</v>
      </c>
      <c r="B248" s="174">
        <v>43164</v>
      </c>
      <c r="C248" s="174"/>
      <c r="D248" s="175" t="s">
        <v>162</v>
      </c>
      <c r="E248" s="176" t="s">
        <v>545</v>
      </c>
      <c r="F248" s="171">
        <f>510-14.4</f>
        <v>495.6</v>
      </c>
      <c r="G248" s="176"/>
      <c r="H248" s="176">
        <v>350</v>
      </c>
      <c r="I248" s="177">
        <v>672</v>
      </c>
      <c r="J248" s="145" t="s">
        <v>744</v>
      </c>
      <c r="K248" s="146">
        <f t="shared" si="115"/>
        <v>-145.60000000000002</v>
      </c>
      <c r="L248" s="147">
        <f t="shared" si="116"/>
        <v>-0.29378531073446329</v>
      </c>
      <c r="M248" s="143" t="s">
        <v>557</v>
      </c>
      <c r="N248" s="140">
        <v>43887</v>
      </c>
      <c r="O248" s="54"/>
      <c r="P248" s="54"/>
      <c r="Q248" s="198"/>
      <c r="R248" s="37" t="s">
        <v>850</v>
      </c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73">
        <v>133</v>
      </c>
      <c r="B249" s="174">
        <v>43237</v>
      </c>
      <c r="C249" s="174"/>
      <c r="D249" s="175" t="s">
        <v>745</v>
      </c>
      <c r="E249" s="176" t="s">
        <v>545</v>
      </c>
      <c r="F249" s="171">
        <v>230.3</v>
      </c>
      <c r="G249" s="176"/>
      <c r="H249" s="176">
        <v>102.5</v>
      </c>
      <c r="I249" s="177">
        <v>348</v>
      </c>
      <c r="J249" s="145" t="s">
        <v>746</v>
      </c>
      <c r="K249" s="146">
        <f t="shared" si="115"/>
        <v>-127.80000000000001</v>
      </c>
      <c r="L249" s="147">
        <f t="shared" si="116"/>
        <v>-0.55492835432045162</v>
      </c>
      <c r="M249" s="143" t="s">
        <v>557</v>
      </c>
      <c r="N249" s="140">
        <v>43896</v>
      </c>
      <c r="O249" s="54"/>
      <c r="P249" s="54"/>
      <c r="Q249" s="198"/>
      <c r="R249" s="37" t="s">
        <v>850</v>
      </c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60">
        <v>134</v>
      </c>
      <c r="B250" s="161">
        <v>43258</v>
      </c>
      <c r="C250" s="161"/>
      <c r="D250" s="162" t="s">
        <v>422</v>
      </c>
      <c r="E250" s="163" t="s">
        <v>545</v>
      </c>
      <c r="F250" s="163">
        <f>342.5-5.1</f>
        <v>337.4</v>
      </c>
      <c r="G250" s="163"/>
      <c r="H250" s="163">
        <v>412.5</v>
      </c>
      <c r="I250" s="165">
        <v>439</v>
      </c>
      <c r="J250" s="135" t="s">
        <v>747</v>
      </c>
      <c r="K250" s="136">
        <f t="shared" si="115"/>
        <v>75.100000000000023</v>
      </c>
      <c r="L250" s="137">
        <f t="shared" si="116"/>
        <v>0.22258446947243635</v>
      </c>
      <c r="M250" s="132" t="s">
        <v>547</v>
      </c>
      <c r="N250" s="138">
        <v>44230</v>
      </c>
      <c r="O250" s="54"/>
      <c r="P250" s="54"/>
      <c r="Q250" s="198"/>
      <c r="R250" s="37" t="s">
        <v>848</v>
      </c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54">
        <v>135</v>
      </c>
      <c r="B251" s="153">
        <v>43285</v>
      </c>
      <c r="C251" s="153"/>
      <c r="D251" s="154" t="s">
        <v>56</v>
      </c>
      <c r="E251" s="155" t="s">
        <v>545</v>
      </c>
      <c r="F251" s="155">
        <f>127.5-5.53</f>
        <v>121.97</v>
      </c>
      <c r="G251" s="156"/>
      <c r="H251" s="156">
        <v>122.5</v>
      </c>
      <c r="I251" s="156">
        <v>170</v>
      </c>
      <c r="J251" s="157" t="s">
        <v>748</v>
      </c>
      <c r="K251" s="158">
        <f t="shared" si="115"/>
        <v>0.53000000000000114</v>
      </c>
      <c r="L251" s="159">
        <f t="shared" si="116"/>
        <v>4.3453308190538747E-3</v>
      </c>
      <c r="M251" s="155" t="s">
        <v>564</v>
      </c>
      <c r="N251" s="153">
        <v>44431</v>
      </c>
      <c r="O251" s="54"/>
      <c r="P251" s="54"/>
      <c r="Q251" s="198"/>
      <c r="R251" s="37" t="s">
        <v>850</v>
      </c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73">
        <v>136</v>
      </c>
      <c r="B252" s="174">
        <v>43294</v>
      </c>
      <c r="C252" s="174"/>
      <c r="D252" s="175" t="s">
        <v>749</v>
      </c>
      <c r="E252" s="176" t="s">
        <v>545</v>
      </c>
      <c r="F252" s="171">
        <v>46.5</v>
      </c>
      <c r="G252" s="176"/>
      <c r="H252" s="176">
        <v>17</v>
      </c>
      <c r="I252" s="177">
        <v>59</v>
      </c>
      <c r="J252" s="145" t="s">
        <v>750</v>
      </c>
      <c r="K252" s="146">
        <f t="shared" si="115"/>
        <v>-29.5</v>
      </c>
      <c r="L252" s="147">
        <f t="shared" si="116"/>
        <v>-0.63440860215053763</v>
      </c>
      <c r="M252" s="143" t="s">
        <v>557</v>
      </c>
      <c r="N252" s="140">
        <v>43887</v>
      </c>
      <c r="O252" s="54"/>
      <c r="P252" s="54"/>
      <c r="Q252" s="198"/>
      <c r="R252" s="37" t="s">
        <v>850</v>
      </c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60">
        <v>137</v>
      </c>
      <c r="B253" s="161">
        <v>43396</v>
      </c>
      <c r="C253" s="161"/>
      <c r="D253" s="162" t="s">
        <v>406</v>
      </c>
      <c r="E253" s="163" t="s">
        <v>545</v>
      </c>
      <c r="F253" s="163">
        <v>156.5</v>
      </c>
      <c r="G253" s="163"/>
      <c r="H253" s="163">
        <v>207.5</v>
      </c>
      <c r="I253" s="165">
        <v>191</v>
      </c>
      <c r="J253" s="135" t="s">
        <v>631</v>
      </c>
      <c r="K253" s="136">
        <f t="shared" si="115"/>
        <v>51</v>
      </c>
      <c r="L253" s="137">
        <f t="shared" si="116"/>
        <v>0.32587859424920129</v>
      </c>
      <c r="M253" s="132" t="s">
        <v>547</v>
      </c>
      <c r="N253" s="138">
        <v>44369</v>
      </c>
      <c r="O253" s="54"/>
      <c r="P253" s="54"/>
      <c r="Q253" s="198"/>
      <c r="R253" s="37" t="s">
        <v>850</v>
      </c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60">
        <v>138</v>
      </c>
      <c r="B254" s="161">
        <v>43439</v>
      </c>
      <c r="C254" s="161"/>
      <c r="D254" s="162" t="s">
        <v>337</v>
      </c>
      <c r="E254" s="163" t="s">
        <v>545</v>
      </c>
      <c r="F254" s="163">
        <v>259.5</v>
      </c>
      <c r="G254" s="163"/>
      <c r="H254" s="163">
        <v>320</v>
      </c>
      <c r="I254" s="165">
        <v>320</v>
      </c>
      <c r="J254" s="135" t="s">
        <v>631</v>
      </c>
      <c r="K254" s="136">
        <f t="shared" si="115"/>
        <v>60.5</v>
      </c>
      <c r="L254" s="137">
        <f t="shared" si="116"/>
        <v>0.23314065510597304</v>
      </c>
      <c r="M254" s="132" t="s">
        <v>547</v>
      </c>
      <c r="N254" s="138">
        <v>44323</v>
      </c>
      <c r="O254" s="54"/>
      <c r="P254" s="54"/>
      <c r="Q254" s="198"/>
      <c r="R254" s="37" t="s">
        <v>850</v>
      </c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73">
        <v>139</v>
      </c>
      <c r="B255" s="174">
        <v>43439</v>
      </c>
      <c r="C255" s="174"/>
      <c r="D255" s="175" t="s">
        <v>751</v>
      </c>
      <c r="E255" s="176" t="s">
        <v>545</v>
      </c>
      <c r="F255" s="176">
        <v>715</v>
      </c>
      <c r="G255" s="176"/>
      <c r="H255" s="176">
        <v>445</v>
      </c>
      <c r="I255" s="177">
        <v>840</v>
      </c>
      <c r="J255" s="145" t="s">
        <v>752</v>
      </c>
      <c r="K255" s="146">
        <f t="shared" si="115"/>
        <v>-270</v>
      </c>
      <c r="L255" s="147">
        <f t="shared" si="116"/>
        <v>-0.3776223776223776</v>
      </c>
      <c r="M255" s="143" t="s">
        <v>557</v>
      </c>
      <c r="N255" s="140">
        <v>43800</v>
      </c>
      <c r="O255" s="54"/>
      <c r="P255" s="54"/>
      <c r="Q255" s="198"/>
      <c r="R255" s="37" t="s">
        <v>850</v>
      </c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60">
        <v>140</v>
      </c>
      <c r="B256" s="161">
        <v>43469</v>
      </c>
      <c r="C256" s="161"/>
      <c r="D256" s="162" t="s">
        <v>176</v>
      </c>
      <c r="E256" s="163" t="s">
        <v>545</v>
      </c>
      <c r="F256" s="163">
        <v>875</v>
      </c>
      <c r="G256" s="163"/>
      <c r="H256" s="163">
        <v>1165</v>
      </c>
      <c r="I256" s="165">
        <v>1185</v>
      </c>
      <c r="J256" s="135" t="s">
        <v>753</v>
      </c>
      <c r="K256" s="136">
        <f t="shared" si="115"/>
        <v>290</v>
      </c>
      <c r="L256" s="137">
        <f t="shared" si="116"/>
        <v>0.33142857142857141</v>
      </c>
      <c r="M256" s="132" t="s">
        <v>547</v>
      </c>
      <c r="N256" s="138">
        <v>43847</v>
      </c>
      <c r="O256" s="54"/>
      <c r="P256" s="54"/>
      <c r="Q256" s="198"/>
      <c r="R256" s="37" t="s">
        <v>850</v>
      </c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0" ht="12.75" customHeight="1">
      <c r="A257" s="160">
        <v>141</v>
      </c>
      <c r="B257" s="161">
        <v>43559</v>
      </c>
      <c r="C257" s="161"/>
      <c r="D257" s="162" t="s">
        <v>355</v>
      </c>
      <c r="E257" s="163" t="s">
        <v>545</v>
      </c>
      <c r="F257" s="163">
        <f>387-14.63</f>
        <v>372.37</v>
      </c>
      <c r="G257" s="163"/>
      <c r="H257" s="163">
        <v>490</v>
      </c>
      <c r="I257" s="165">
        <v>490</v>
      </c>
      <c r="J257" s="135" t="s">
        <v>631</v>
      </c>
      <c r="K257" s="136">
        <f t="shared" si="115"/>
        <v>117.63</v>
      </c>
      <c r="L257" s="137">
        <f t="shared" si="116"/>
        <v>0.31589548030185027</v>
      </c>
      <c r="M257" s="132" t="s">
        <v>547</v>
      </c>
      <c r="N257" s="138">
        <v>43850</v>
      </c>
      <c r="O257" s="54"/>
      <c r="P257" s="54"/>
      <c r="Q257" s="198"/>
      <c r="R257" s="37" t="s">
        <v>850</v>
      </c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0" ht="12.75" customHeight="1">
      <c r="A258" s="173">
        <v>142</v>
      </c>
      <c r="B258" s="174">
        <v>43578</v>
      </c>
      <c r="C258" s="174"/>
      <c r="D258" s="175" t="s">
        <v>754</v>
      </c>
      <c r="E258" s="176" t="s">
        <v>556</v>
      </c>
      <c r="F258" s="176">
        <v>220</v>
      </c>
      <c r="G258" s="176"/>
      <c r="H258" s="176">
        <v>127.5</v>
      </c>
      <c r="I258" s="177">
        <v>284</v>
      </c>
      <c r="J258" s="145" t="s">
        <v>755</v>
      </c>
      <c r="K258" s="146">
        <f t="shared" si="115"/>
        <v>-92.5</v>
      </c>
      <c r="L258" s="147">
        <f t="shared" si="116"/>
        <v>-0.42045454545454547</v>
      </c>
      <c r="M258" s="143" t="s">
        <v>557</v>
      </c>
      <c r="N258" s="140">
        <v>43896</v>
      </c>
      <c r="O258" s="54"/>
      <c r="P258" s="54"/>
      <c r="Q258" s="198"/>
      <c r="R258" s="37" t="s">
        <v>850</v>
      </c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0" ht="12.75" customHeight="1">
      <c r="A259" s="160">
        <v>143</v>
      </c>
      <c r="B259" s="161">
        <v>43622</v>
      </c>
      <c r="C259" s="161"/>
      <c r="D259" s="162" t="s">
        <v>460</v>
      </c>
      <c r="E259" s="163" t="s">
        <v>556</v>
      </c>
      <c r="F259" s="163">
        <v>332.8</v>
      </c>
      <c r="G259" s="163"/>
      <c r="H259" s="163">
        <v>405</v>
      </c>
      <c r="I259" s="165">
        <v>419</v>
      </c>
      <c r="J259" s="135" t="s">
        <v>756</v>
      </c>
      <c r="K259" s="136">
        <f t="shared" si="115"/>
        <v>72.199999999999989</v>
      </c>
      <c r="L259" s="137">
        <f t="shared" si="116"/>
        <v>0.21694711538461534</v>
      </c>
      <c r="M259" s="132" t="s">
        <v>547</v>
      </c>
      <c r="N259" s="138">
        <v>43860</v>
      </c>
      <c r="O259" s="54"/>
      <c r="P259" s="54"/>
      <c r="Q259" s="198"/>
      <c r="R259" s="37" t="s">
        <v>848</v>
      </c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0" ht="12.75" customHeight="1">
      <c r="A260" s="154">
        <v>144</v>
      </c>
      <c r="B260" s="153">
        <v>43641</v>
      </c>
      <c r="C260" s="153"/>
      <c r="D260" s="154" t="s">
        <v>168</v>
      </c>
      <c r="E260" s="155" t="s">
        <v>545</v>
      </c>
      <c r="F260" s="155">
        <v>386</v>
      </c>
      <c r="G260" s="156"/>
      <c r="H260" s="156">
        <v>395</v>
      </c>
      <c r="I260" s="156">
        <v>452</v>
      </c>
      <c r="J260" s="157" t="s">
        <v>757</v>
      </c>
      <c r="K260" s="158">
        <f t="shared" si="115"/>
        <v>9</v>
      </c>
      <c r="L260" s="159">
        <f t="shared" si="116"/>
        <v>2.3316062176165803E-2</v>
      </c>
      <c r="M260" s="155" t="s">
        <v>564</v>
      </c>
      <c r="N260" s="153">
        <v>43868</v>
      </c>
      <c r="O260" s="54"/>
      <c r="P260" s="54"/>
      <c r="Q260" s="198"/>
      <c r="R260" s="37" t="s">
        <v>848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0" ht="12.75" customHeight="1">
      <c r="A261" s="154">
        <v>145</v>
      </c>
      <c r="B261" s="153">
        <v>43707</v>
      </c>
      <c r="C261" s="153"/>
      <c r="D261" s="154" t="s">
        <v>143</v>
      </c>
      <c r="E261" s="155" t="s">
        <v>545</v>
      </c>
      <c r="F261" s="155">
        <v>137.5</v>
      </c>
      <c r="G261" s="156"/>
      <c r="H261" s="156">
        <v>138.5</v>
      </c>
      <c r="I261" s="156">
        <v>190</v>
      </c>
      <c r="J261" s="157" t="s">
        <v>758</v>
      </c>
      <c r="K261" s="158">
        <f t="shared" si="115"/>
        <v>1</v>
      </c>
      <c r="L261" s="159">
        <f t="shared" si="116"/>
        <v>7.2727272727272727E-3</v>
      </c>
      <c r="M261" s="155" t="s">
        <v>564</v>
      </c>
      <c r="N261" s="153">
        <v>44432</v>
      </c>
      <c r="O261" s="54"/>
      <c r="P261" s="54"/>
      <c r="Q261" s="198"/>
      <c r="R261" s="37" t="s">
        <v>850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</row>
    <row r="262" spans="1:30" ht="12.75" customHeight="1">
      <c r="A262" s="160">
        <v>146</v>
      </c>
      <c r="B262" s="161">
        <v>43731</v>
      </c>
      <c r="C262" s="161"/>
      <c r="D262" s="162" t="s">
        <v>415</v>
      </c>
      <c r="E262" s="163" t="s">
        <v>545</v>
      </c>
      <c r="F262" s="163">
        <v>235</v>
      </c>
      <c r="G262" s="163"/>
      <c r="H262" s="163">
        <v>295</v>
      </c>
      <c r="I262" s="165">
        <v>296</v>
      </c>
      <c r="J262" s="135" t="s">
        <v>759</v>
      </c>
      <c r="K262" s="136">
        <f t="shared" si="115"/>
        <v>60</v>
      </c>
      <c r="L262" s="137">
        <f t="shared" si="116"/>
        <v>0.25531914893617019</v>
      </c>
      <c r="M262" s="132" t="s">
        <v>547</v>
      </c>
      <c r="N262" s="138">
        <v>43844</v>
      </c>
      <c r="O262" s="54"/>
      <c r="P262" s="54"/>
      <c r="Q262" s="198"/>
      <c r="R262" s="37" t="s">
        <v>848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</row>
    <row r="263" spans="1:30" ht="12.75" customHeight="1">
      <c r="A263" s="160">
        <v>147</v>
      </c>
      <c r="B263" s="161">
        <v>43752</v>
      </c>
      <c r="C263" s="161"/>
      <c r="D263" s="162" t="s">
        <v>760</v>
      </c>
      <c r="E263" s="163" t="s">
        <v>545</v>
      </c>
      <c r="F263" s="163">
        <v>277.5</v>
      </c>
      <c r="G263" s="163"/>
      <c r="H263" s="163">
        <v>333</v>
      </c>
      <c r="I263" s="165">
        <v>333</v>
      </c>
      <c r="J263" s="135" t="s">
        <v>761</v>
      </c>
      <c r="K263" s="136">
        <f t="shared" si="115"/>
        <v>55.5</v>
      </c>
      <c r="L263" s="137">
        <f t="shared" si="116"/>
        <v>0.2</v>
      </c>
      <c r="M263" s="132" t="s">
        <v>547</v>
      </c>
      <c r="N263" s="138">
        <v>43846</v>
      </c>
      <c r="O263" s="54"/>
      <c r="P263" s="54"/>
      <c r="Q263" s="198"/>
      <c r="R263" s="37" t="s">
        <v>850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</row>
    <row r="264" spans="1:30" ht="12.75" customHeight="1">
      <c r="A264" s="160">
        <v>148</v>
      </c>
      <c r="B264" s="161">
        <v>43752</v>
      </c>
      <c r="C264" s="161"/>
      <c r="D264" s="162" t="s">
        <v>762</v>
      </c>
      <c r="E264" s="163" t="s">
        <v>545</v>
      </c>
      <c r="F264" s="163">
        <v>930</v>
      </c>
      <c r="G264" s="163"/>
      <c r="H264" s="163">
        <v>1165</v>
      </c>
      <c r="I264" s="165">
        <v>1200</v>
      </c>
      <c r="J264" s="135" t="s">
        <v>763</v>
      </c>
      <c r="K264" s="136">
        <f t="shared" si="115"/>
        <v>235</v>
      </c>
      <c r="L264" s="137">
        <f t="shared" si="116"/>
        <v>0.25268817204301075</v>
      </c>
      <c r="M264" s="132" t="s">
        <v>547</v>
      </c>
      <c r="N264" s="138">
        <v>43847</v>
      </c>
      <c r="O264" s="54"/>
      <c r="P264" s="54"/>
      <c r="Q264" s="198"/>
      <c r="R264" s="37" t="s">
        <v>848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</row>
    <row r="265" spans="1:30" ht="12.75" customHeight="1">
      <c r="A265" s="160">
        <v>149</v>
      </c>
      <c r="B265" s="161">
        <v>43753</v>
      </c>
      <c r="C265" s="161"/>
      <c r="D265" s="162" t="s">
        <v>764</v>
      </c>
      <c r="E265" s="163" t="s">
        <v>545</v>
      </c>
      <c r="F265" s="133">
        <v>111</v>
      </c>
      <c r="G265" s="163"/>
      <c r="H265" s="163">
        <v>141</v>
      </c>
      <c r="I265" s="165">
        <v>141</v>
      </c>
      <c r="J265" s="135" t="s">
        <v>765</v>
      </c>
      <c r="K265" s="136">
        <f t="shared" si="115"/>
        <v>30</v>
      </c>
      <c r="L265" s="137">
        <f t="shared" si="116"/>
        <v>0.27027027027027029</v>
      </c>
      <c r="M265" s="132" t="s">
        <v>547</v>
      </c>
      <c r="N265" s="138">
        <v>44328</v>
      </c>
      <c r="O265" s="54"/>
      <c r="P265" s="54"/>
      <c r="Q265" s="198"/>
      <c r="R265" s="37" t="s">
        <v>848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</row>
    <row r="266" spans="1:30" ht="12.75" customHeight="1">
      <c r="A266" s="160">
        <v>150</v>
      </c>
      <c r="B266" s="161">
        <v>43753</v>
      </c>
      <c r="C266" s="161"/>
      <c r="D266" s="162" t="s">
        <v>766</v>
      </c>
      <c r="E266" s="163" t="s">
        <v>545</v>
      </c>
      <c r="F266" s="133">
        <v>296</v>
      </c>
      <c r="G266" s="163"/>
      <c r="H266" s="163">
        <v>370</v>
      </c>
      <c r="I266" s="165">
        <v>370</v>
      </c>
      <c r="J266" s="135" t="s">
        <v>631</v>
      </c>
      <c r="K266" s="136">
        <f t="shared" ref="K266:K291" si="117">H266-F266</f>
        <v>74</v>
      </c>
      <c r="L266" s="137">
        <f t="shared" ref="L266:L291" si="118">K266/F266</f>
        <v>0.25</v>
      </c>
      <c r="M266" s="132" t="s">
        <v>547</v>
      </c>
      <c r="N266" s="138">
        <v>43853</v>
      </c>
      <c r="O266" s="54"/>
      <c r="P266" s="54"/>
      <c r="Q266" s="198"/>
      <c r="R266" s="37" t="s">
        <v>848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</row>
    <row r="267" spans="1:30" ht="12.75" customHeight="1">
      <c r="A267" s="160">
        <v>151</v>
      </c>
      <c r="B267" s="161">
        <v>43754</v>
      </c>
      <c r="C267" s="161"/>
      <c r="D267" s="162" t="s">
        <v>767</v>
      </c>
      <c r="E267" s="163" t="s">
        <v>545</v>
      </c>
      <c r="F267" s="133">
        <v>300</v>
      </c>
      <c r="G267" s="163"/>
      <c r="H267" s="163">
        <v>382.5</v>
      </c>
      <c r="I267" s="165">
        <v>344</v>
      </c>
      <c r="J267" s="135" t="s">
        <v>768</v>
      </c>
      <c r="K267" s="136">
        <f t="shared" si="117"/>
        <v>82.5</v>
      </c>
      <c r="L267" s="137">
        <f t="shared" si="118"/>
        <v>0.27500000000000002</v>
      </c>
      <c r="M267" s="132" t="s">
        <v>547</v>
      </c>
      <c r="N267" s="138">
        <v>44238</v>
      </c>
      <c r="O267" s="54"/>
      <c r="P267" s="54"/>
      <c r="Q267" s="198"/>
      <c r="R267" s="37" t="s">
        <v>848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</row>
    <row r="268" spans="1:30" ht="12.75" customHeight="1">
      <c r="A268" s="160">
        <v>152</v>
      </c>
      <c r="B268" s="161">
        <v>43832</v>
      </c>
      <c r="C268" s="161"/>
      <c r="D268" s="162" t="s">
        <v>769</v>
      </c>
      <c r="E268" s="163" t="s">
        <v>545</v>
      </c>
      <c r="F268" s="133">
        <v>495</v>
      </c>
      <c r="G268" s="163"/>
      <c r="H268" s="163">
        <v>595</v>
      </c>
      <c r="I268" s="165">
        <v>590</v>
      </c>
      <c r="J268" s="135" t="s">
        <v>567</v>
      </c>
      <c r="K268" s="136">
        <f t="shared" si="117"/>
        <v>100</v>
      </c>
      <c r="L268" s="137">
        <f t="shared" si="118"/>
        <v>0.20202020202020202</v>
      </c>
      <c r="M268" s="132" t="s">
        <v>547</v>
      </c>
      <c r="N268" s="138">
        <v>44589</v>
      </c>
      <c r="O268" s="54"/>
      <c r="P268" s="54"/>
      <c r="Q268" s="198"/>
      <c r="R268" s="37" t="s">
        <v>848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</row>
    <row r="269" spans="1:30" ht="12.75" customHeight="1">
      <c r="A269" s="160">
        <v>153</v>
      </c>
      <c r="B269" s="161">
        <v>43966</v>
      </c>
      <c r="C269" s="161"/>
      <c r="D269" s="162" t="s">
        <v>74</v>
      </c>
      <c r="E269" s="163" t="s">
        <v>545</v>
      </c>
      <c r="F269" s="133">
        <v>67.5</v>
      </c>
      <c r="G269" s="163"/>
      <c r="H269" s="163">
        <v>86</v>
      </c>
      <c r="I269" s="165">
        <v>86</v>
      </c>
      <c r="J269" s="135" t="s">
        <v>770</v>
      </c>
      <c r="K269" s="136">
        <f t="shared" si="117"/>
        <v>18.5</v>
      </c>
      <c r="L269" s="137">
        <f t="shared" si="118"/>
        <v>0.27407407407407408</v>
      </c>
      <c r="M269" s="132" t="s">
        <v>547</v>
      </c>
      <c r="N269" s="138">
        <v>44008</v>
      </c>
      <c r="O269" s="54"/>
      <c r="P269" s="54"/>
      <c r="Q269" s="198"/>
      <c r="R269" s="37" t="s">
        <v>848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</row>
    <row r="270" spans="1:30" ht="12.75" customHeight="1">
      <c r="A270" s="160">
        <v>154</v>
      </c>
      <c r="B270" s="161">
        <v>44035</v>
      </c>
      <c r="C270" s="161"/>
      <c r="D270" s="162" t="s">
        <v>459</v>
      </c>
      <c r="E270" s="163" t="s">
        <v>545</v>
      </c>
      <c r="F270" s="133">
        <v>231</v>
      </c>
      <c r="G270" s="163"/>
      <c r="H270" s="163">
        <v>281</v>
      </c>
      <c r="I270" s="165">
        <v>281</v>
      </c>
      <c r="J270" s="135" t="s">
        <v>631</v>
      </c>
      <c r="K270" s="136">
        <f t="shared" si="117"/>
        <v>50</v>
      </c>
      <c r="L270" s="137">
        <f t="shared" si="118"/>
        <v>0.21645021645021645</v>
      </c>
      <c r="M270" s="132" t="s">
        <v>547</v>
      </c>
      <c r="N270" s="138">
        <v>44358</v>
      </c>
      <c r="O270" s="54"/>
      <c r="P270" s="54"/>
      <c r="Q270" s="198"/>
      <c r="R270" s="37" t="s">
        <v>848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</row>
    <row r="271" spans="1:30" ht="12.75" customHeight="1">
      <c r="A271" s="160">
        <v>155</v>
      </c>
      <c r="B271" s="161">
        <v>44092</v>
      </c>
      <c r="C271" s="161"/>
      <c r="D271" s="162" t="s">
        <v>141</v>
      </c>
      <c r="E271" s="163" t="s">
        <v>545</v>
      </c>
      <c r="F271" s="163">
        <v>206</v>
      </c>
      <c r="G271" s="163"/>
      <c r="H271" s="163">
        <v>248</v>
      </c>
      <c r="I271" s="165">
        <v>248</v>
      </c>
      <c r="J271" s="135" t="s">
        <v>631</v>
      </c>
      <c r="K271" s="136">
        <f t="shared" si="117"/>
        <v>42</v>
      </c>
      <c r="L271" s="137">
        <f t="shared" si="118"/>
        <v>0.20388349514563106</v>
      </c>
      <c r="M271" s="132" t="s">
        <v>547</v>
      </c>
      <c r="N271" s="138">
        <v>44214</v>
      </c>
      <c r="O271" s="54"/>
      <c r="P271" s="54"/>
      <c r="Q271" s="198"/>
      <c r="R271" s="37" t="s">
        <v>848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</row>
    <row r="272" spans="1:30" ht="12.75" customHeight="1">
      <c r="A272" s="160">
        <v>156</v>
      </c>
      <c r="B272" s="161">
        <v>44140</v>
      </c>
      <c r="C272" s="161"/>
      <c r="D272" s="162" t="s">
        <v>141</v>
      </c>
      <c r="E272" s="163" t="s">
        <v>545</v>
      </c>
      <c r="F272" s="163">
        <v>182.5</v>
      </c>
      <c r="G272" s="163"/>
      <c r="H272" s="163">
        <v>248</v>
      </c>
      <c r="I272" s="165">
        <v>248</v>
      </c>
      <c r="J272" s="135" t="s">
        <v>631</v>
      </c>
      <c r="K272" s="136">
        <f t="shared" si="117"/>
        <v>65.5</v>
      </c>
      <c r="L272" s="137">
        <f t="shared" si="118"/>
        <v>0.35890410958904112</v>
      </c>
      <c r="M272" s="132" t="s">
        <v>547</v>
      </c>
      <c r="N272" s="138">
        <v>44214</v>
      </c>
      <c r="O272" s="54"/>
      <c r="P272" s="54"/>
      <c r="Q272" s="198"/>
      <c r="R272" s="37" t="s">
        <v>848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</row>
    <row r="273" spans="1:30" ht="12.75" customHeight="1">
      <c r="A273" s="160">
        <v>157</v>
      </c>
      <c r="B273" s="161">
        <v>44140</v>
      </c>
      <c r="C273" s="161"/>
      <c r="D273" s="162" t="s">
        <v>337</v>
      </c>
      <c r="E273" s="163" t="s">
        <v>545</v>
      </c>
      <c r="F273" s="163">
        <v>247.5</v>
      </c>
      <c r="G273" s="163"/>
      <c r="H273" s="163">
        <v>320</v>
      </c>
      <c r="I273" s="165">
        <v>320</v>
      </c>
      <c r="J273" s="135" t="s">
        <v>631</v>
      </c>
      <c r="K273" s="136">
        <f t="shared" si="117"/>
        <v>72.5</v>
      </c>
      <c r="L273" s="137">
        <f t="shared" si="118"/>
        <v>0.29292929292929293</v>
      </c>
      <c r="M273" s="132" t="s">
        <v>547</v>
      </c>
      <c r="N273" s="138">
        <v>44323</v>
      </c>
      <c r="O273" s="54"/>
      <c r="P273" s="54"/>
      <c r="Q273" s="198"/>
      <c r="R273" s="37" t="s">
        <v>848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</row>
    <row r="274" spans="1:30" ht="12.75" customHeight="1">
      <c r="A274" s="160">
        <v>158</v>
      </c>
      <c r="B274" s="161">
        <v>44140</v>
      </c>
      <c r="C274" s="161"/>
      <c r="D274" s="162" t="s">
        <v>199</v>
      </c>
      <c r="E274" s="163" t="s">
        <v>545</v>
      </c>
      <c r="F274" s="133">
        <v>925</v>
      </c>
      <c r="G274" s="163"/>
      <c r="H274" s="163">
        <v>1095</v>
      </c>
      <c r="I274" s="165">
        <v>1093</v>
      </c>
      <c r="J274" s="135" t="s">
        <v>771</v>
      </c>
      <c r="K274" s="136">
        <f t="shared" si="117"/>
        <v>170</v>
      </c>
      <c r="L274" s="137">
        <f t="shared" si="118"/>
        <v>0.18378378378378379</v>
      </c>
      <c r="M274" s="132" t="s">
        <v>547</v>
      </c>
      <c r="N274" s="138">
        <v>44201</v>
      </c>
      <c r="O274" s="54"/>
      <c r="P274" s="54"/>
      <c r="Q274" s="198"/>
      <c r="R274" s="37" t="s">
        <v>848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</row>
    <row r="275" spans="1:30" ht="12.75" customHeight="1">
      <c r="A275" s="160">
        <v>159</v>
      </c>
      <c r="B275" s="161">
        <v>44140</v>
      </c>
      <c r="C275" s="161"/>
      <c r="D275" s="162" t="s">
        <v>355</v>
      </c>
      <c r="E275" s="163" t="s">
        <v>545</v>
      </c>
      <c r="F275" s="133">
        <v>332.5</v>
      </c>
      <c r="G275" s="163"/>
      <c r="H275" s="163">
        <v>393</v>
      </c>
      <c r="I275" s="165">
        <v>406</v>
      </c>
      <c r="J275" s="135" t="s">
        <v>772</v>
      </c>
      <c r="K275" s="136">
        <f t="shared" si="117"/>
        <v>60.5</v>
      </c>
      <c r="L275" s="137">
        <f t="shared" si="118"/>
        <v>0.18195488721804512</v>
      </c>
      <c r="M275" s="132" t="s">
        <v>547</v>
      </c>
      <c r="N275" s="138">
        <v>44256</v>
      </c>
      <c r="O275" s="54"/>
      <c r="P275" s="54"/>
      <c r="Q275" s="198"/>
      <c r="R275" s="37" t="s">
        <v>848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</row>
    <row r="276" spans="1:30" ht="12.75" customHeight="1">
      <c r="A276" s="160">
        <v>160</v>
      </c>
      <c r="B276" s="161">
        <v>44141</v>
      </c>
      <c r="C276" s="161"/>
      <c r="D276" s="162" t="s">
        <v>459</v>
      </c>
      <c r="E276" s="163" t="s">
        <v>545</v>
      </c>
      <c r="F276" s="133">
        <v>231</v>
      </c>
      <c r="G276" s="163"/>
      <c r="H276" s="163">
        <v>281</v>
      </c>
      <c r="I276" s="165">
        <v>281</v>
      </c>
      <c r="J276" s="135" t="s">
        <v>631</v>
      </c>
      <c r="K276" s="136">
        <f t="shared" si="117"/>
        <v>50</v>
      </c>
      <c r="L276" s="137">
        <f t="shared" si="118"/>
        <v>0.21645021645021645</v>
      </c>
      <c r="M276" s="132" t="s">
        <v>547</v>
      </c>
      <c r="N276" s="138">
        <v>44358</v>
      </c>
      <c r="O276" s="54"/>
      <c r="P276" s="54"/>
      <c r="Q276" s="198"/>
      <c r="R276" s="37" t="s">
        <v>848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</row>
    <row r="277" spans="1:30" ht="12.75" customHeight="1">
      <c r="A277" s="160">
        <v>161</v>
      </c>
      <c r="B277" s="161">
        <v>44187</v>
      </c>
      <c r="C277" s="161"/>
      <c r="D277" s="162" t="s">
        <v>773</v>
      </c>
      <c r="E277" s="163" t="s">
        <v>545</v>
      </c>
      <c r="F277" s="133">
        <v>190</v>
      </c>
      <c r="G277" s="163"/>
      <c r="H277" s="163">
        <v>239</v>
      </c>
      <c r="I277" s="165">
        <v>239</v>
      </c>
      <c r="J277" s="135" t="s">
        <v>774</v>
      </c>
      <c r="K277" s="136">
        <f t="shared" si="117"/>
        <v>49</v>
      </c>
      <c r="L277" s="137">
        <f t="shared" si="118"/>
        <v>0.25789473684210529</v>
      </c>
      <c r="M277" s="132" t="s">
        <v>547</v>
      </c>
      <c r="N277" s="138">
        <v>44844</v>
      </c>
      <c r="O277" s="54"/>
      <c r="P277" s="54"/>
      <c r="Q277" s="198"/>
      <c r="R277" s="37" t="s">
        <v>848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</row>
    <row r="278" spans="1:30" ht="12.75" customHeight="1">
      <c r="A278" s="160">
        <v>162</v>
      </c>
      <c r="B278" s="161">
        <v>44258</v>
      </c>
      <c r="C278" s="161"/>
      <c r="D278" s="162" t="s">
        <v>769</v>
      </c>
      <c r="E278" s="163" t="s">
        <v>545</v>
      </c>
      <c r="F278" s="133">
        <v>495</v>
      </c>
      <c r="G278" s="163"/>
      <c r="H278" s="163">
        <v>595</v>
      </c>
      <c r="I278" s="165">
        <v>590</v>
      </c>
      <c r="J278" s="135" t="s">
        <v>567</v>
      </c>
      <c r="K278" s="136">
        <f t="shared" si="117"/>
        <v>100</v>
      </c>
      <c r="L278" s="137">
        <f t="shared" si="118"/>
        <v>0.20202020202020202</v>
      </c>
      <c r="M278" s="132" t="s">
        <v>547</v>
      </c>
      <c r="N278" s="138">
        <v>44589</v>
      </c>
      <c r="O278" s="54"/>
      <c r="P278" s="54"/>
      <c r="Q278" s="198"/>
      <c r="R278" s="37" t="s">
        <v>848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</row>
    <row r="279" spans="1:30" ht="12.75" customHeight="1">
      <c r="A279" s="160">
        <v>163</v>
      </c>
      <c r="B279" s="161">
        <v>44274</v>
      </c>
      <c r="C279" s="161"/>
      <c r="D279" s="162" t="s">
        <v>355</v>
      </c>
      <c r="E279" s="163" t="s">
        <v>545</v>
      </c>
      <c r="F279" s="133">
        <v>355</v>
      </c>
      <c r="G279" s="163"/>
      <c r="H279" s="163">
        <v>422.5</v>
      </c>
      <c r="I279" s="165">
        <v>420</v>
      </c>
      <c r="J279" s="135" t="s">
        <v>775</v>
      </c>
      <c r="K279" s="136">
        <f t="shared" si="117"/>
        <v>67.5</v>
      </c>
      <c r="L279" s="137">
        <f t="shared" si="118"/>
        <v>0.19014084507042253</v>
      </c>
      <c r="M279" s="132" t="s">
        <v>547</v>
      </c>
      <c r="N279" s="138">
        <v>44361</v>
      </c>
      <c r="O279" s="54"/>
      <c r="P279" s="54"/>
      <c r="R279" s="37" t="s">
        <v>848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</row>
    <row r="280" spans="1:30" ht="12.75" customHeight="1">
      <c r="A280" s="160">
        <v>164</v>
      </c>
      <c r="B280" s="161">
        <v>44295</v>
      </c>
      <c r="C280" s="161"/>
      <c r="D280" s="162" t="s">
        <v>319</v>
      </c>
      <c r="E280" s="163" t="s">
        <v>545</v>
      </c>
      <c r="F280" s="133">
        <v>555</v>
      </c>
      <c r="G280" s="163"/>
      <c r="H280" s="163">
        <v>663</v>
      </c>
      <c r="I280" s="165">
        <v>663</v>
      </c>
      <c r="J280" s="135" t="s">
        <v>776</v>
      </c>
      <c r="K280" s="136">
        <f t="shared" si="117"/>
        <v>108</v>
      </c>
      <c r="L280" s="137">
        <f t="shared" si="118"/>
        <v>0.19459459459459461</v>
      </c>
      <c r="M280" s="132" t="s">
        <v>547</v>
      </c>
      <c r="N280" s="138">
        <v>44321</v>
      </c>
      <c r="O280" s="54"/>
      <c r="P280" s="54"/>
      <c r="Q280" s="198"/>
      <c r="R280" s="37" t="s">
        <v>848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</row>
    <row r="281" spans="1:30" ht="12.75" customHeight="1">
      <c r="A281" s="160">
        <v>165</v>
      </c>
      <c r="B281" s="161">
        <v>44308</v>
      </c>
      <c r="C281" s="161"/>
      <c r="D281" s="162" t="s">
        <v>740</v>
      </c>
      <c r="E281" s="163" t="s">
        <v>545</v>
      </c>
      <c r="F281" s="133">
        <v>126.5</v>
      </c>
      <c r="G281" s="163"/>
      <c r="H281" s="163">
        <v>155</v>
      </c>
      <c r="I281" s="165">
        <v>155</v>
      </c>
      <c r="J281" s="135" t="s">
        <v>631</v>
      </c>
      <c r="K281" s="136">
        <f t="shared" si="117"/>
        <v>28.5</v>
      </c>
      <c r="L281" s="137">
        <f t="shared" si="118"/>
        <v>0.22529644268774704</v>
      </c>
      <c r="M281" s="132" t="s">
        <v>547</v>
      </c>
      <c r="N281" s="138">
        <v>44362</v>
      </c>
      <c r="O281" s="54"/>
      <c r="P281" s="54"/>
      <c r="R281" s="37" t="s">
        <v>848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0" ht="12.75" customHeight="1">
      <c r="A282" s="139">
        <v>166</v>
      </c>
      <c r="B282" s="170">
        <v>44368</v>
      </c>
      <c r="C282" s="170"/>
      <c r="D282" s="141" t="s">
        <v>777</v>
      </c>
      <c r="E282" s="143" t="s">
        <v>545</v>
      </c>
      <c r="F282" s="171">
        <v>287.5</v>
      </c>
      <c r="G282" s="143"/>
      <c r="H282" s="143">
        <v>245</v>
      </c>
      <c r="I282" s="144">
        <v>344</v>
      </c>
      <c r="J282" s="145" t="s">
        <v>778</v>
      </c>
      <c r="K282" s="146">
        <f t="shared" si="117"/>
        <v>-42.5</v>
      </c>
      <c r="L282" s="147">
        <f t="shared" si="118"/>
        <v>-0.14782608695652175</v>
      </c>
      <c r="M282" s="143" t="s">
        <v>557</v>
      </c>
      <c r="N282" s="140">
        <v>44508</v>
      </c>
      <c r="O282" s="54"/>
      <c r="P282" s="54"/>
      <c r="R282" s="37" t="s">
        <v>848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0" ht="12.75" customHeight="1">
      <c r="A283" s="160">
        <v>167</v>
      </c>
      <c r="B283" s="161">
        <v>44368</v>
      </c>
      <c r="C283" s="161"/>
      <c r="D283" s="162" t="s">
        <v>459</v>
      </c>
      <c r="E283" s="163" t="s">
        <v>545</v>
      </c>
      <c r="F283" s="133">
        <v>241</v>
      </c>
      <c r="G283" s="163"/>
      <c r="H283" s="163">
        <v>298</v>
      </c>
      <c r="I283" s="165">
        <v>320</v>
      </c>
      <c r="J283" s="135" t="s">
        <v>631</v>
      </c>
      <c r="K283" s="136">
        <f t="shared" si="117"/>
        <v>57</v>
      </c>
      <c r="L283" s="137">
        <f t="shared" si="118"/>
        <v>0.23651452282157676</v>
      </c>
      <c r="M283" s="132" t="s">
        <v>547</v>
      </c>
      <c r="N283" s="138">
        <v>44802</v>
      </c>
      <c r="O283" s="54"/>
      <c r="P283" s="54"/>
      <c r="R283" s="37" t="s">
        <v>848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</row>
    <row r="284" spans="1:30" ht="12.75" customHeight="1">
      <c r="A284" s="160">
        <v>168</v>
      </c>
      <c r="B284" s="161">
        <v>44406</v>
      </c>
      <c r="C284" s="161"/>
      <c r="D284" s="162" t="s">
        <v>740</v>
      </c>
      <c r="E284" s="163" t="s">
        <v>545</v>
      </c>
      <c r="F284" s="133">
        <v>162.5</v>
      </c>
      <c r="G284" s="163"/>
      <c r="H284" s="163">
        <v>200</v>
      </c>
      <c r="I284" s="165">
        <v>200</v>
      </c>
      <c r="J284" s="135" t="s">
        <v>631</v>
      </c>
      <c r="K284" s="136">
        <f t="shared" si="117"/>
        <v>37.5</v>
      </c>
      <c r="L284" s="137">
        <f t="shared" si="118"/>
        <v>0.23076923076923078</v>
      </c>
      <c r="M284" s="132" t="s">
        <v>547</v>
      </c>
      <c r="N284" s="138">
        <v>44802</v>
      </c>
      <c r="O284" s="54"/>
      <c r="P284" s="54"/>
      <c r="R284" s="37" t="s">
        <v>848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0" ht="12.75" customHeight="1">
      <c r="A285" s="160">
        <v>169</v>
      </c>
      <c r="B285" s="161">
        <v>44462</v>
      </c>
      <c r="C285" s="161"/>
      <c r="D285" s="162" t="s">
        <v>423</v>
      </c>
      <c r="E285" s="163" t="s">
        <v>545</v>
      </c>
      <c r="F285" s="133">
        <v>1235</v>
      </c>
      <c r="G285" s="163"/>
      <c r="H285" s="163">
        <v>1505</v>
      </c>
      <c r="I285" s="165">
        <v>1500</v>
      </c>
      <c r="J285" s="135" t="s">
        <v>631</v>
      </c>
      <c r="K285" s="136">
        <f t="shared" si="117"/>
        <v>270</v>
      </c>
      <c r="L285" s="137">
        <f t="shared" si="118"/>
        <v>0.21862348178137653</v>
      </c>
      <c r="M285" s="132" t="s">
        <v>547</v>
      </c>
      <c r="N285" s="138">
        <v>44564</v>
      </c>
      <c r="O285" s="54"/>
      <c r="P285" s="54"/>
      <c r="R285" s="37" t="s">
        <v>848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0" ht="12.75" customHeight="1">
      <c r="A286" s="160">
        <v>170</v>
      </c>
      <c r="B286" s="161">
        <v>44480</v>
      </c>
      <c r="C286" s="161"/>
      <c r="D286" s="162" t="s">
        <v>779</v>
      </c>
      <c r="E286" s="163" t="s">
        <v>545</v>
      </c>
      <c r="F286" s="133">
        <v>58.75</v>
      </c>
      <c r="G286" s="163"/>
      <c r="H286" s="163">
        <v>64.25</v>
      </c>
      <c r="I286" s="165"/>
      <c r="J286" s="135" t="s">
        <v>631</v>
      </c>
      <c r="K286" s="136">
        <f t="shared" si="117"/>
        <v>5.5</v>
      </c>
      <c r="L286" s="137">
        <f t="shared" si="118"/>
        <v>9.3617021276595741E-2</v>
      </c>
      <c r="M286" s="132" t="s">
        <v>547</v>
      </c>
      <c r="N286" s="138">
        <v>45322</v>
      </c>
      <c r="O286" s="54"/>
      <c r="P286" s="54"/>
      <c r="R286" s="37" t="s">
        <v>848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0" ht="12.75" customHeight="1">
      <c r="A287" s="129">
        <v>171</v>
      </c>
      <c r="B287" s="130">
        <v>44481</v>
      </c>
      <c r="C287" s="130"/>
      <c r="D287" s="131" t="s">
        <v>273</v>
      </c>
      <c r="E287" s="132" t="s">
        <v>545</v>
      </c>
      <c r="F287" s="133">
        <v>315</v>
      </c>
      <c r="G287" s="132"/>
      <c r="H287" s="132">
        <v>335</v>
      </c>
      <c r="I287" s="134">
        <v>380</v>
      </c>
      <c r="J287" s="135" t="s">
        <v>821</v>
      </c>
      <c r="K287" s="136">
        <f t="shared" si="117"/>
        <v>20</v>
      </c>
      <c r="L287" s="137">
        <f t="shared" si="118"/>
        <v>6.3492063492063489E-2</v>
      </c>
      <c r="M287" s="132" t="s">
        <v>547</v>
      </c>
      <c r="N287" s="138">
        <v>45297</v>
      </c>
      <c r="O287" s="54"/>
      <c r="P287" s="54"/>
      <c r="R287" s="37" t="s">
        <v>848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0" ht="12.75" customHeight="1">
      <c r="A288" s="129">
        <v>172</v>
      </c>
      <c r="B288" s="130">
        <v>44481</v>
      </c>
      <c r="C288" s="130"/>
      <c r="D288" s="131" t="s">
        <v>780</v>
      </c>
      <c r="E288" s="132" t="s">
        <v>545</v>
      </c>
      <c r="F288" s="133">
        <v>45.5</v>
      </c>
      <c r="G288" s="132"/>
      <c r="H288" s="132">
        <v>56.5</v>
      </c>
      <c r="I288" s="134">
        <v>56</v>
      </c>
      <c r="J288" s="135" t="s">
        <v>631</v>
      </c>
      <c r="K288" s="136">
        <f t="shared" si="117"/>
        <v>11</v>
      </c>
      <c r="L288" s="137">
        <f t="shared" si="118"/>
        <v>0.24175824175824176</v>
      </c>
      <c r="M288" s="132" t="s">
        <v>547</v>
      </c>
      <c r="N288" s="138">
        <v>44881</v>
      </c>
      <c r="O288" s="54"/>
      <c r="P288" s="54"/>
      <c r="R288" s="37"/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1:38" ht="12.75" customHeight="1">
      <c r="A289" s="129">
        <v>173</v>
      </c>
      <c r="B289" s="130">
        <v>44551</v>
      </c>
      <c r="C289" s="130"/>
      <c r="D289" s="131" t="s">
        <v>128</v>
      </c>
      <c r="E289" s="132" t="s">
        <v>545</v>
      </c>
      <c r="F289" s="133">
        <v>2300</v>
      </c>
      <c r="G289" s="132"/>
      <c r="H289" s="132">
        <f>(2820+2200)/2</f>
        <v>2510</v>
      </c>
      <c r="I289" s="134">
        <v>3000</v>
      </c>
      <c r="J289" s="135" t="s">
        <v>781</v>
      </c>
      <c r="K289" s="136">
        <f t="shared" si="117"/>
        <v>210</v>
      </c>
      <c r="L289" s="137">
        <f t="shared" si="118"/>
        <v>9.1304347826086957E-2</v>
      </c>
      <c r="M289" s="132" t="s">
        <v>547</v>
      </c>
      <c r="N289" s="138">
        <v>44649</v>
      </c>
      <c r="O289" s="54"/>
      <c r="P289" s="54"/>
      <c r="R289" s="37"/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1:38" ht="12.75" customHeight="1">
      <c r="A290" s="129">
        <v>174</v>
      </c>
      <c r="B290" s="130">
        <v>44606</v>
      </c>
      <c r="C290" s="130"/>
      <c r="D290" s="131" t="s">
        <v>413</v>
      </c>
      <c r="E290" s="132" t="s">
        <v>545</v>
      </c>
      <c r="F290" s="133">
        <v>635</v>
      </c>
      <c r="G290" s="132"/>
      <c r="H290" s="132">
        <v>700</v>
      </c>
      <c r="I290" s="134">
        <v>764</v>
      </c>
      <c r="J290" s="135" t="s">
        <v>806</v>
      </c>
      <c r="K290" s="136">
        <f t="shared" si="117"/>
        <v>65</v>
      </c>
      <c r="L290" s="137">
        <f t="shared" si="118"/>
        <v>0.10236220472440945</v>
      </c>
      <c r="M290" s="132" t="s">
        <v>547</v>
      </c>
      <c r="N290" s="138">
        <v>45159</v>
      </c>
      <c r="O290" s="54"/>
      <c r="P290" s="54"/>
      <c r="R290" s="37"/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1:38" ht="12.75" customHeight="1">
      <c r="A291" s="129">
        <v>175</v>
      </c>
      <c r="B291" s="130">
        <v>44613</v>
      </c>
      <c r="C291" s="130"/>
      <c r="D291" s="131" t="s">
        <v>423</v>
      </c>
      <c r="E291" s="132" t="s">
        <v>545</v>
      </c>
      <c r="F291" s="133">
        <v>1255</v>
      </c>
      <c r="G291" s="132"/>
      <c r="H291" s="132">
        <v>1515</v>
      </c>
      <c r="I291" s="134">
        <v>1510</v>
      </c>
      <c r="J291" s="135" t="s">
        <v>631</v>
      </c>
      <c r="K291" s="136">
        <f t="shared" si="117"/>
        <v>260</v>
      </c>
      <c r="L291" s="137">
        <f t="shared" si="118"/>
        <v>0.20717131474103587</v>
      </c>
      <c r="M291" s="132" t="s">
        <v>547</v>
      </c>
      <c r="N291" s="138">
        <v>44834</v>
      </c>
      <c r="O291" s="54"/>
      <c r="P291" s="54"/>
      <c r="R291" s="37"/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1:38" ht="12.75" customHeight="1">
      <c r="A292" s="259">
        <v>176</v>
      </c>
      <c r="B292" s="250">
        <v>44670</v>
      </c>
      <c r="C292" s="250"/>
      <c r="D292" s="251" t="s">
        <v>510</v>
      </c>
      <c r="E292" s="252" t="s">
        <v>545</v>
      </c>
      <c r="F292" s="253">
        <v>445</v>
      </c>
      <c r="G292" s="253"/>
      <c r="H292" s="253">
        <v>460</v>
      </c>
      <c r="I292" s="253">
        <v>553</v>
      </c>
      <c r="J292" s="254" t="s">
        <v>841</v>
      </c>
      <c r="K292" s="255">
        <f t="shared" ref="K292" si="119">H292-F292</f>
        <v>15</v>
      </c>
      <c r="L292" s="256">
        <f t="shared" ref="L292" si="120">K292/F292</f>
        <v>3.3707865168539325E-2</v>
      </c>
      <c r="M292" s="257" t="s">
        <v>564</v>
      </c>
      <c r="N292" s="258">
        <v>45397</v>
      </c>
      <c r="O292" s="54"/>
      <c r="P292" s="54"/>
      <c r="R292" s="37"/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1:38" ht="12.75" customHeight="1">
      <c r="A293" s="160">
        <v>177</v>
      </c>
      <c r="B293" s="161">
        <v>44746</v>
      </c>
      <c r="C293" s="161"/>
      <c r="D293" s="162" t="s">
        <v>782</v>
      </c>
      <c r="E293" s="163" t="s">
        <v>545</v>
      </c>
      <c r="F293" s="163">
        <v>207.5</v>
      </c>
      <c r="G293" s="163"/>
      <c r="H293" s="163">
        <v>254</v>
      </c>
      <c r="I293" s="165">
        <v>254</v>
      </c>
      <c r="J293" s="135" t="s">
        <v>631</v>
      </c>
      <c r="K293" s="136">
        <f t="shared" ref="K293:K303" si="121">H293-F293</f>
        <v>46.5</v>
      </c>
      <c r="L293" s="137">
        <f t="shared" ref="L293:L303" si="122">K293/F293</f>
        <v>0.22409638554216868</v>
      </c>
      <c r="M293" s="132" t="s">
        <v>547</v>
      </c>
      <c r="N293" s="138">
        <v>44792</v>
      </c>
      <c r="O293" s="54"/>
      <c r="P293" s="54"/>
      <c r="R293" s="37"/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1:38" ht="12.75" customHeight="1">
      <c r="A294" s="160">
        <v>178</v>
      </c>
      <c r="B294" s="161">
        <v>44775</v>
      </c>
      <c r="C294" s="161"/>
      <c r="D294" s="162" t="s">
        <v>461</v>
      </c>
      <c r="E294" s="163" t="s">
        <v>545</v>
      </c>
      <c r="F294" s="163">
        <v>31.25</v>
      </c>
      <c r="G294" s="163"/>
      <c r="H294" s="163">
        <v>38.75</v>
      </c>
      <c r="I294" s="165">
        <v>38</v>
      </c>
      <c r="J294" s="135" t="s">
        <v>631</v>
      </c>
      <c r="K294" s="136">
        <f t="shared" si="121"/>
        <v>7.5</v>
      </c>
      <c r="L294" s="137">
        <f t="shared" si="122"/>
        <v>0.24</v>
      </c>
      <c r="M294" s="132" t="s">
        <v>547</v>
      </c>
      <c r="N294" s="138">
        <v>44844</v>
      </c>
      <c r="O294" s="54"/>
      <c r="P294" s="54"/>
      <c r="R294" s="37"/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1:38" ht="12.75" customHeight="1">
      <c r="A295" s="160">
        <v>179</v>
      </c>
      <c r="B295" s="161">
        <v>44841</v>
      </c>
      <c r="C295" s="161"/>
      <c r="D295" s="162" t="s">
        <v>783</v>
      </c>
      <c r="E295" s="163" t="s">
        <v>545</v>
      </c>
      <c r="F295" s="133">
        <v>665</v>
      </c>
      <c r="G295" s="163"/>
      <c r="H295" s="163">
        <v>807.5</v>
      </c>
      <c r="I295" s="165">
        <v>840</v>
      </c>
      <c r="J295" s="135" t="s">
        <v>781</v>
      </c>
      <c r="K295" s="136">
        <f t="shared" si="121"/>
        <v>142.5</v>
      </c>
      <c r="L295" s="137">
        <f t="shared" si="122"/>
        <v>0.21428571428571427</v>
      </c>
      <c r="M295" s="132" t="s">
        <v>547</v>
      </c>
      <c r="N295" s="138">
        <v>45097</v>
      </c>
      <c r="O295" s="54"/>
      <c r="P295" s="54"/>
      <c r="R295" s="37"/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1:38" ht="12.75" customHeight="1">
      <c r="A296" s="160">
        <v>180</v>
      </c>
      <c r="B296" s="161">
        <v>44844</v>
      </c>
      <c r="C296" s="161"/>
      <c r="D296" s="162" t="s">
        <v>415</v>
      </c>
      <c r="E296" s="163" t="s">
        <v>545</v>
      </c>
      <c r="F296" s="133">
        <v>227.5</v>
      </c>
      <c r="G296" s="163"/>
      <c r="H296" s="163">
        <v>270</v>
      </c>
      <c r="I296" s="165">
        <v>291</v>
      </c>
      <c r="J296" s="135" t="s">
        <v>808</v>
      </c>
      <c r="K296" s="136">
        <f t="shared" si="121"/>
        <v>42.5</v>
      </c>
      <c r="L296" s="137">
        <f t="shared" si="122"/>
        <v>0.18681318681318682</v>
      </c>
      <c r="M296" s="132" t="s">
        <v>547</v>
      </c>
      <c r="N296" s="138">
        <v>45160</v>
      </c>
      <c r="O296" s="54"/>
      <c r="P296" s="54"/>
      <c r="R296" s="37"/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1:38" ht="12.75" customHeight="1">
      <c r="A297" s="160">
        <v>181</v>
      </c>
      <c r="B297" s="161">
        <v>44845</v>
      </c>
      <c r="C297" s="161"/>
      <c r="D297" s="162" t="s">
        <v>413</v>
      </c>
      <c r="E297" s="163" t="s">
        <v>545</v>
      </c>
      <c r="F297" s="133">
        <v>555</v>
      </c>
      <c r="G297" s="163"/>
      <c r="H297" s="163">
        <v>700</v>
      </c>
      <c r="I297" s="165">
        <v>765</v>
      </c>
      <c r="J297" s="135" t="s">
        <v>807</v>
      </c>
      <c r="K297" s="136">
        <f t="shared" si="121"/>
        <v>145</v>
      </c>
      <c r="L297" s="137">
        <f t="shared" si="122"/>
        <v>0.26126126126126126</v>
      </c>
      <c r="M297" s="132" t="s">
        <v>547</v>
      </c>
      <c r="N297" s="138">
        <v>45159</v>
      </c>
      <c r="O297" s="54"/>
      <c r="P297" s="54"/>
      <c r="R297" s="37"/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1:38" ht="12.75" customHeight="1">
      <c r="A298" s="160">
        <v>182</v>
      </c>
      <c r="B298" s="161">
        <v>44981</v>
      </c>
      <c r="C298" s="161"/>
      <c r="D298" s="162" t="s">
        <v>428</v>
      </c>
      <c r="E298" s="163" t="s">
        <v>545</v>
      </c>
      <c r="F298" s="133">
        <v>1675</v>
      </c>
      <c r="G298" s="163"/>
      <c r="H298" s="163">
        <v>2080</v>
      </c>
      <c r="I298" s="165">
        <v>2080</v>
      </c>
      <c r="J298" s="135" t="s">
        <v>631</v>
      </c>
      <c r="K298" s="136">
        <f t="shared" si="121"/>
        <v>405</v>
      </c>
      <c r="L298" s="137">
        <f t="shared" si="122"/>
        <v>0.2417910447761194</v>
      </c>
      <c r="M298" s="132" t="s">
        <v>547</v>
      </c>
      <c r="N298" s="138">
        <v>45119</v>
      </c>
      <c r="O298" s="54"/>
      <c r="P298" s="54"/>
      <c r="R298" s="37" t="s">
        <v>851</v>
      </c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1:38" ht="12.75" customHeight="1">
      <c r="A299" s="160">
        <v>183</v>
      </c>
      <c r="B299" s="161">
        <v>44986</v>
      </c>
      <c r="C299" s="161"/>
      <c r="D299" s="162" t="s">
        <v>461</v>
      </c>
      <c r="E299" s="163" t="s">
        <v>545</v>
      </c>
      <c r="F299" s="133">
        <v>57.5</v>
      </c>
      <c r="G299" s="163"/>
      <c r="H299" s="163">
        <v>120</v>
      </c>
      <c r="I299" s="165">
        <v>120</v>
      </c>
      <c r="J299" s="135" t="s">
        <v>631</v>
      </c>
      <c r="K299" s="136">
        <f t="shared" si="121"/>
        <v>62.5</v>
      </c>
      <c r="L299" s="137">
        <f t="shared" si="122"/>
        <v>1.0869565217391304</v>
      </c>
      <c r="M299" s="132" t="s">
        <v>547</v>
      </c>
      <c r="N299" s="138">
        <v>45049</v>
      </c>
      <c r="O299" s="54"/>
      <c r="P299" s="54"/>
      <c r="R299" s="37" t="s">
        <v>851</v>
      </c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1:38" ht="12.75" customHeight="1">
      <c r="A300" s="160">
        <v>184</v>
      </c>
      <c r="B300" s="161">
        <v>45008</v>
      </c>
      <c r="C300" s="161"/>
      <c r="D300" s="162" t="s">
        <v>475</v>
      </c>
      <c r="E300" s="163" t="s">
        <v>545</v>
      </c>
      <c r="F300" s="133">
        <v>2765</v>
      </c>
      <c r="G300" s="163"/>
      <c r="H300" s="163">
        <v>3547.5</v>
      </c>
      <c r="I300" s="165">
        <v>3523</v>
      </c>
      <c r="J300" s="135" t="s">
        <v>631</v>
      </c>
      <c r="K300" s="136">
        <f t="shared" si="121"/>
        <v>782.5</v>
      </c>
      <c r="L300" s="137">
        <f t="shared" si="122"/>
        <v>0.28300180831826399</v>
      </c>
      <c r="M300" s="132" t="s">
        <v>547</v>
      </c>
      <c r="N300" s="138">
        <v>45177</v>
      </c>
      <c r="O300" s="54"/>
      <c r="P300" s="54"/>
      <c r="R300" s="37" t="s">
        <v>851</v>
      </c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1:38" ht="12.75" customHeight="1">
      <c r="A301" s="160">
        <v>185</v>
      </c>
      <c r="B301" s="161">
        <v>45027</v>
      </c>
      <c r="C301" s="161"/>
      <c r="D301" s="162" t="s">
        <v>784</v>
      </c>
      <c r="E301" s="163" t="s">
        <v>545</v>
      </c>
      <c r="F301" s="163">
        <v>460</v>
      </c>
      <c r="G301" s="163"/>
      <c r="H301" s="163">
        <v>825</v>
      </c>
      <c r="I301" s="165">
        <v>810</v>
      </c>
      <c r="J301" s="135" t="s">
        <v>631</v>
      </c>
      <c r="K301" s="136">
        <f t="shared" si="121"/>
        <v>365</v>
      </c>
      <c r="L301" s="137">
        <f t="shared" si="122"/>
        <v>0.79347826086956519</v>
      </c>
      <c r="M301" s="132" t="s">
        <v>547</v>
      </c>
      <c r="N301" s="138">
        <v>45155</v>
      </c>
      <c r="O301" s="54"/>
      <c r="P301" s="54"/>
      <c r="R301" s="37" t="s">
        <v>851</v>
      </c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1:38" ht="12.75" customHeight="1">
      <c r="A302" s="160">
        <v>186</v>
      </c>
      <c r="B302" s="161">
        <v>45050</v>
      </c>
      <c r="C302" s="161"/>
      <c r="D302" s="162" t="s">
        <v>41</v>
      </c>
      <c r="E302" s="163" t="s">
        <v>545</v>
      </c>
      <c r="F302" s="163">
        <v>3630</v>
      </c>
      <c r="G302" s="163"/>
      <c r="H302" s="163">
        <v>5150</v>
      </c>
      <c r="I302" s="165">
        <v>5040</v>
      </c>
      <c r="J302" s="135" t="s">
        <v>631</v>
      </c>
      <c r="K302" s="136">
        <f t="shared" si="121"/>
        <v>1520</v>
      </c>
      <c r="L302" s="137">
        <f t="shared" si="122"/>
        <v>0.41873278236914602</v>
      </c>
      <c r="M302" s="132" t="s">
        <v>547</v>
      </c>
      <c r="N302" s="138">
        <v>45344</v>
      </c>
      <c r="O302" s="54"/>
      <c r="P302" s="54"/>
      <c r="R302" s="37" t="s">
        <v>851</v>
      </c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1:38" ht="12.75" customHeight="1">
      <c r="A303" s="160">
        <v>187</v>
      </c>
      <c r="B303" s="161">
        <v>45075</v>
      </c>
      <c r="C303" s="161"/>
      <c r="D303" s="162" t="s">
        <v>785</v>
      </c>
      <c r="E303" s="163" t="s">
        <v>545</v>
      </c>
      <c r="F303" s="133">
        <v>585</v>
      </c>
      <c r="G303" s="163"/>
      <c r="H303" s="163">
        <v>732</v>
      </c>
      <c r="I303" s="165">
        <v>732</v>
      </c>
      <c r="J303" s="135" t="s">
        <v>631</v>
      </c>
      <c r="K303" s="136">
        <f t="shared" si="121"/>
        <v>147</v>
      </c>
      <c r="L303" s="137">
        <f t="shared" si="122"/>
        <v>0.25128205128205128</v>
      </c>
      <c r="M303" s="132" t="s">
        <v>547</v>
      </c>
      <c r="N303" s="138">
        <v>45152</v>
      </c>
      <c r="O303" s="54"/>
      <c r="P303" s="54"/>
      <c r="R303" s="37" t="s">
        <v>851</v>
      </c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  <c r="AF303" s="37"/>
      <c r="AG303" s="54"/>
      <c r="AI303" s="37"/>
      <c r="AK303" s="37"/>
      <c r="AL303" s="54"/>
    </row>
    <row r="304" spans="1:38" ht="12.75" customHeight="1">
      <c r="A304" s="160">
        <v>188</v>
      </c>
      <c r="B304" s="161">
        <v>45078</v>
      </c>
      <c r="C304" s="161"/>
      <c r="D304" s="162" t="s">
        <v>500</v>
      </c>
      <c r="E304" s="163" t="s">
        <v>545</v>
      </c>
      <c r="F304" s="133">
        <v>3310</v>
      </c>
      <c r="G304" s="163"/>
      <c r="H304" s="163">
        <v>4300</v>
      </c>
      <c r="I304" s="165">
        <v>4300</v>
      </c>
      <c r="J304" s="135" t="s">
        <v>631</v>
      </c>
      <c r="K304" s="136">
        <f t="shared" ref="K304" si="123">H304-F304</f>
        <v>990</v>
      </c>
      <c r="L304" s="137">
        <f t="shared" ref="L304" si="124">K304/F304</f>
        <v>0.29909365558912387</v>
      </c>
      <c r="M304" s="132" t="s">
        <v>547</v>
      </c>
      <c r="N304" s="138">
        <v>45436</v>
      </c>
      <c r="O304" s="54"/>
      <c r="P304" s="54"/>
      <c r="R304" s="37" t="s">
        <v>851</v>
      </c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  <c r="AF304" s="37"/>
      <c r="AG304" s="54"/>
      <c r="AI304" s="37"/>
      <c r="AK304" s="37"/>
      <c r="AL304" s="54"/>
    </row>
    <row r="305" spans="1:38" ht="12.75" customHeight="1">
      <c r="A305" s="160">
        <v>189</v>
      </c>
      <c r="B305" s="161">
        <v>45103</v>
      </c>
      <c r="C305" s="161"/>
      <c r="D305" s="162" t="s">
        <v>803</v>
      </c>
      <c r="E305" s="163" t="s">
        <v>545</v>
      </c>
      <c r="F305" s="133">
        <v>282.5</v>
      </c>
      <c r="G305" s="163"/>
      <c r="H305" s="163">
        <v>383</v>
      </c>
      <c r="I305" s="165">
        <v>383</v>
      </c>
      <c r="J305" s="135" t="s">
        <v>631</v>
      </c>
      <c r="K305" s="136">
        <f>H305-F305</f>
        <v>100.5</v>
      </c>
      <c r="L305" s="137">
        <f>K305/F305</f>
        <v>0.35575221238938054</v>
      </c>
      <c r="M305" s="132" t="s">
        <v>547</v>
      </c>
      <c r="N305" s="138">
        <v>45265</v>
      </c>
      <c r="O305" s="54"/>
      <c r="P305" s="54"/>
      <c r="R305" s="37" t="s">
        <v>851</v>
      </c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  <c r="AF305" s="37"/>
      <c r="AG305" s="54"/>
      <c r="AI305" s="37"/>
      <c r="AK305" s="37"/>
      <c r="AL305" s="54"/>
    </row>
    <row r="306" spans="1:38" ht="12.75" customHeight="1">
      <c r="A306" s="160">
        <v>190</v>
      </c>
      <c r="B306" s="161">
        <v>45120</v>
      </c>
      <c r="C306" s="161"/>
      <c r="D306" s="162" t="s">
        <v>499</v>
      </c>
      <c r="E306" s="163" t="s">
        <v>545</v>
      </c>
      <c r="F306" s="133">
        <v>2312.5</v>
      </c>
      <c r="G306" s="163"/>
      <c r="H306" s="163">
        <v>2935</v>
      </c>
      <c r="I306" s="165">
        <v>2935</v>
      </c>
      <c r="J306" s="135" t="s">
        <v>631</v>
      </c>
      <c r="K306" s="136">
        <f>H306-F306</f>
        <v>622.5</v>
      </c>
      <c r="L306" s="137">
        <f>K306/F306</f>
        <v>0.26918918918918922</v>
      </c>
      <c r="M306" s="132" t="s">
        <v>547</v>
      </c>
      <c r="N306" s="138">
        <v>45177</v>
      </c>
      <c r="O306" s="54"/>
      <c r="P306" s="54"/>
      <c r="R306" s="37" t="s">
        <v>851</v>
      </c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  <c r="AF306" s="37"/>
      <c r="AG306" s="54"/>
      <c r="AI306" s="37"/>
      <c r="AK306" s="37"/>
      <c r="AL306" s="54"/>
    </row>
    <row r="307" spans="1:38" ht="12.75" customHeight="1">
      <c r="A307" s="160">
        <v>191</v>
      </c>
      <c r="B307" s="161">
        <v>45125</v>
      </c>
      <c r="C307" s="161"/>
      <c r="D307" s="162" t="s">
        <v>199</v>
      </c>
      <c r="E307" s="163" t="s">
        <v>545</v>
      </c>
      <c r="F307" s="133">
        <v>3980</v>
      </c>
      <c r="G307" s="163"/>
      <c r="H307" s="163">
        <v>4895</v>
      </c>
      <c r="I307" s="165">
        <v>4895</v>
      </c>
      <c r="J307" s="135" t="s">
        <v>631</v>
      </c>
      <c r="K307" s="136">
        <f>H307-F307</f>
        <v>915</v>
      </c>
      <c r="L307" s="137">
        <f>K307/F307</f>
        <v>0.22989949748743718</v>
      </c>
      <c r="M307" s="132" t="s">
        <v>547</v>
      </c>
      <c r="N307" s="138">
        <v>45155</v>
      </c>
      <c r="O307" s="54"/>
      <c r="P307" s="54"/>
      <c r="R307" s="37" t="s">
        <v>851</v>
      </c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  <c r="AG307" s="54"/>
      <c r="AI307" s="37"/>
      <c r="AL307" s="54"/>
    </row>
    <row r="308" spans="1:38" ht="12.75" customHeight="1">
      <c r="A308" s="160">
        <v>192</v>
      </c>
      <c r="B308" s="161">
        <v>45145</v>
      </c>
      <c r="C308" s="161"/>
      <c r="D308" s="162" t="s">
        <v>805</v>
      </c>
      <c r="E308" s="163" t="s">
        <v>545</v>
      </c>
      <c r="F308" s="133">
        <v>565</v>
      </c>
      <c r="G308" s="163"/>
      <c r="H308" s="163">
        <v>725</v>
      </c>
      <c r="I308" s="165">
        <v>725</v>
      </c>
      <c r="J308" s="135" t="s">
        <v>631</v>
      </c>
      <c r="K308" s="136">
        <f>H308-F308</f>
        <v>160</v>
      </c>
      <c r="L308" s="137">
        <f>K308/F308</f>
        <v>0.2831858407079646</v>
      </c>
      <c r="M308" s="132" t="s">
        <v>547</v>
      </c>
      <c r="N308" s="138">
        <v>45169</v>
      </c>
      <c r="O308" s="54"/>
      <c r="P308" s="54"/>
      <c r="R308" s="37" t="s">
        <v>851</v>
      </c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  <c r="AG308" s="54"/>
      <c r="AI308" s="37"/>
      <c r="AL308" s="54"/>
    </row>
    <row r="309" spans="1:38" ht="12.75" customHeight="1">
      <c r="A309" s="232">
        <v>193</v>
      </c>
      <c r="B309" s="233">
        <v>45167</v>
      </c>
      <c r="C309" s="233"/>
      <c r="D309" s="234" t="s">
        <v>809</v>
      </c>
      <c r="E309" s="235" t="s">
        <v>545</v>
      </c>
      <c r="F309" s="133">
        <v>700</v>
      </c>
      <c r="G309" s="235"/>
      <c r="H309" s="235">
        <v>950</v>
      </c>
      <c r="I309" s="236">
        <v>950</v>
      </c>
      <c r="J309" s="237" t="s">
        <v>631</v>
      </c>
      <c r="K309" s="136">
        <f>H309-F309</f>
        <v>250</v>
      </c>
      <c r="L309" s="137">
        <f>K309/F309</f>
        <v>0.35714285714285715</v>
      </c>
      <c r="M309" s="132" t="s">
        <v>547</v>
      </c>
      <c r="N309" s="138">
        <v>45261</v>
      </c>
      <c r="O309" s="54"/>
      <c r="P309" s="54"/>
      <c r="R309" s="37" t="s">
        <v>851</v>
      </c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  <c r="AG309" s="54"/>
      <c r="AI309" s="37"/>
      <c r="AL309" s="54"/>
    </row>
    <row r="310" spans="1:38" ht="12.75" customHeight="1">
      <c r="A310" s="178">
        <v>194</v>
      </c>
      <c r="B310" s="179">
        <v>45184</v>
      </c>
      <c r="C310" s="53"/>
      <c r="D310" s="53" t="s">
        <v>502</v>
      </c>
      <c r="E310" s="180" t="s">
        <v>545</v>
      </c>
      <c r="F310" s="51" t="s">
        <v>810</v>
      </c>
      <c r="G310" s="51"/>
      <c r="H310" s="51"/>
      <c r="I310" s="51">
        <v>480</v>
      </c>
      <c r="J310" s="51" t="s">
        <v>546</v>
      </c>
      <c r="K310" s="51"/>
      <c r="L310" s="51"/>
      <c r="M310" s="51"/>
      <c r="N310" s="51"/>
      <c r="O310" s="54"/>
      <c r="P310" s="54"/>
      <c r="R310" s="37" t="s">
        <v>851</v>
      </c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  <c r="AG310" s="54"/>
      <c r="AI310" s="37"/>
      <c r="AL310" s="54"/>
    </row>
    <row r="311" spans="1:38" ht="12.75" customHeight="1">
      <c r="A311" s="232">
        <v>195</v>
      </c>
      <c r="B311" s="233">
        <v>45203</v>
      </c>
      <c r="C311" s="233"/>
      <c r="D311" s="234" t="s">
        <v>172</v>
      </c>
      <c r="E311" s="235" t="s">
        <v>545</v>
      </c>
      <c r="F311" s="133">
        <v>992.5</v>
      </c>
      <c r="G311" s="235"/>
      <c r="H311" s="235">
        <v>1198</v>
      </c>
      <c r="I311" s="236">
        <v>1198</v>
      </c>
      <c r="J311" s="237" t="s">
        <v>631</v>
      </c>
      <c r="K311" s="136">
        <f>H311-F311</f>
        <v>205.5</v>
      </c>
      <c r="L311" s="137">
        <f>K311/F311</f>
        <v>0.2070528967254408</v>
      </c>
      <c r="M311" s="132" t="s">
        <v>547</v>
      </c>
      <c r="N311" s="138">
        <v>45392</v>
      </c>
      <c r="O311" s="54"/>
      <c r="P311" s="54"/>
      <c r="R311" s="37" t="s">
        <v>852</v>
      </c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  <c r="AG311" s="54"/>
      <c r="AI311" s="37"/>
      <c r="AL311" s="54"/>
    </row>
    <row r="312" spans="1:38" ht="12.75" customHeight="1">
      <c r="A312" s="232">
        <v>196</v>
      </c>
      <c r="B312" s="233">
        <v>45216</v>
      </c>
      <c r="C312" s="233"/>
      <c r="D312" s="234" t="s">
        <v>104</v>
      </c>
      <c r="E312" s="235" t="s">
        <v>545</v>
      </c>
      <c r="F312" s="133">
        <v>5425</v>
      </c>
      <c r="G312" s="235"/>
      <c r="H312" s="235">
        <v>6880</v>
      </c>
      <c r="I312" s="236">
        <v>6870</v>
      </c>
      <c r="J312" s="237" t="s">
        <v>631</v>
      </c>
      <c r="K312" s="136">
        <f>H312-F312</f>
        <v>1455</v>
      </c>
      <c r="L312" s="137">
        <f>K312/F312</f>
        <v>0.26820276497695855</v>
      </c>
      <c r="M312" s="132" t="s">
        <v>547</v>
      </c>
      <c r="N312" s="138">
        <v>45342</v>
      </c>
      <c r="O312" s="54"/>
      <c r="P312" s="54"/>
      <c r="R312" s="37" t="s">
        <v>852</v>
      </c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  <c r="AG312" s="54"/>
      <c r="AI312" s="37"/>
      <c r="AL312" s="54"/>
    </row>
    <row r="313" spans="1:38" ht="12.75" customHeight="1">
      <c r="A313" s="232">
        <v>197</v>
      </c>
      <c r="B313" s="233">
        <v>45216</v>
      </c>
      <c r="C313" s="233"/>
      <c r="D313" s="234" t="s">
        <v>811</v>
      </c>
      <c r="E313" s="235" t="s">
        <v>545</v>
      </c>
      <c r="F313" s="133">
        <v>1090</v>
      </c>
      <c r="G313" s="235"/>
      <c r="H313" s="235">
        <v>1415</v>
      </c>
      <c r="I313" s="236">
        <v>1415</v>
      </c>
      <c r="J313" s="237" t="s">
        <v>631</v>
      </c>
      <c r="K313" s="136">
        <f>H313-F313</f>
        <v>325</v>
      </c>
      <c r="L313" s="137">
        <f>K313/F313</f>
        <v>0.29816513761467889</v>
      </c>
      <c r="M313" s="132" t="s">
        <v>547</v>
      </c>
      <c r="N313" s="138">
        <v>45282</v>
      </c>
      <c r="O313" s="54"/>
      <c r="P313" s="54"/>
      <c r="R313" s="37" t="s">
        <v>851</v>
      </c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  <c r="AG313" s="54"/>
      <c r="AI313" s="37"/>
      <c r="AL313" s="54"/>
    </row>
    <row r="314" spans="1:38" ht="12.75" customHeight="1">
      <c r="A314" s="232">
        <v>198</v>
      </c>
      <c r="B314" s="233">
        <v>45236</v>
      </c>
      <c r="C314" s="233"/>
      <c r="D314" s="234" t="s">
        <v>814</v>
      </c>
      <c r="E314" s="235" t="s">
        <v>545</v>
      </c>
      <c r="F314" s="133">
        <v>1270</v>
      </c>
      <c r="G314" s="235"/>
      <c r="H314" s="235">
        <v>1613</v>
      </c>
      <c r="I314" s="236">
        <v>1613</v>
      </c>
      <c r="J314" s="237" t="s">
        <v>631</v>
      </c>
      <c r="K314" s="136">
        <f>H314-F314</f>
        <v>343</v>
      </c>
      <c r="L314" s="137">
        <f>K314/F314</f>
        <v>0.27007874015748029</v>
      </c>
      <c r="M314" s="132" t="s">
        <v>547</v>
      </c>
      <c r="N314" s="138">
        <v>45246</v>
      </c>
      <c r="O314" s="54"/>
      <c r="P314" s="54"/>
      <c r="R314" s="37" t="s">
        <v>852</v>
      </c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  <c r="AG314" s="54"/>
      <c r="AI314" s="37"/>
      <c r="AL314" s="54"/>
    </row>
    <row r="315" spans="1:38" ht="12.75" customHeight="1">
      <c r="A315" s="232">
        <v>199</v>
      </c>
      <c r="B315" s="233">
        <v>45251</v>
      </c>
      <c r="C315" s="233"/>
      <c r="D315" s="234" t="s">
        <v>815</v>
      </c>
      <c r="E315" s="235" t="s">
        <v>545</v>
      </c>
      <c r="F315" s="133">
        <v>807.5</v>
      </c>
      <c r="G315" s="235"/>
      <c r="H315" s="235">
        <v>1490</v>
      </c>
      <c r="I315" s="236">
        <v>1490</v>
      </c>
      <c r="J315" s="237" t="s">
        <v>631</v>
      </c>
      <c r="K315" s="136">
        <f>H315-F315</f>
        <v>682.5</v>
      </c>
      <c r="L315" s="137">
        <f>K315/F315</f>
        <v>0.84520123839009287</v>
      </c>
      <c r="M315" s="132" t="s">
        <v>547</v>
      </c>
      <c r="N315" s="138">
        <v>45479</v>
      </c>
      <c r="O315" s="54"/>
      <c r="P315" s="54"/>
      <c r="R315" s="37" t="s">
        <v>851</v>
      </c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  <c r="AG315" s="54"/>
      <c r="AI315" s="37"/>
      <c r="AL315" s="54"/>
    </row>
    <row r="316" spans="1:38" ht="12.75" customHeight="1">
      <c r="A316" s="178">
        <v>200</v>
      </c>
      <c r="B316" s="179">
        <v>45254</v>
      </c>
      <c r="C316" s="53"/>
      <c r="D316" s="53" t="s">
        <v>814</v>
      </c>
      <c r="E316" s="180" t="s">
        <v>545</v>
      </c>
      <c r="F316" s="51" t="s">
        <v>816</v>
      </c>
      <c r="G316" s="51"/>
      <c r="H316" s="51"/>
      <c r="I316" s="51">
        <v>1806</v>
      </c>
      <c r="J316" s="51" t="s">
        <v>546</v>
      </c>
      <c r="K316" s="51"/>
      <c r="L316" s="51"/>
      <c r="M316" s="51"/>
      <c r="N316" s="51"/>
      <c r="O316" s="54"/>
      <c r="P316" s="54"/>
      <c r="R316" s="37" t="s">
        <v>852</v>
      </c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  <c r="AG316" s="54"/>
      <c r="AI316" s="37"/>
      <c r="AL316" s="54"/>
    </row>
    <row r="317" spans="1:38" ht="12.75" customHeight="1">
      <c r="A317" s="232">
        <v>201</v>
      </c>
      <c r="B317" s="233">
        <v>45265</v>
      </c>
      <c r="C317" s="233"/>
      <c r="D317" s="234" t="s">
        <v>503</v>
      </c>
      <c r="E317" s="235" t="s">
        <v>545</v>
      </c>
      <c r="F317" s="133">
        <v>435</v>
      </c>
      <c r="G317" s="235"/>
      <c r="H317" s="235">
        <v>558</v>
      </c>
      <c r="I317" s="236">
        <v>558</v>
      </c>
      <c r="J317" s="237" t="s">
        <v>631</v>
      </c>
      <c r="K317" s="136">
        <f>H317-F317</f>
        <v>123</v>
      </c>
      <c r="L317" s="137">
        <f>K317/F317</f>
        <v>0.28275862068965518</v>
      </c>
      <c r="M317" s="132" t="s">
        <v>547</v>
      </c>
      <c r="N317" s="138">
        <v>45378</v>
      </c>
      <c r="O317" s="54"/>
      <c r="P317" s="54"/>
      <c r="R317" s="37" t="s">
        <v>851</v>
      </c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  <c r="AG317" s="54"/>
      <c r="AI317" s="37"/>
      <c r="AL317" s="54"/>
    </row>
    <row r="318" spans="1:38" ht="12.75" customHeight="1">
      <c r="A318" s="232">
        <v>202</v>
      </c>
      <c r="B318" s="233">
        <v>45272</v>
      </c>
      <c r="C318" s="233"/>
      <c r="D318" s="234" t="s">
        <v>818</v>
      </c>
      <c r="E318" s="235" t="s">
        <v>545</v>
      </c>
      <c r="F318" s="133">
        <v>4225</v>
      </c>
      <c r="G318" s="235"/>
      <c r="H318" s="235">
        <v>5512</v>
      </c>
      <c r="I318" s="236">
        <v>5512</v>
      </c>
      <c r="J318" s="237" t="s">
        <v>631</v>
      </c>
      <c r="K318" s="136">
        <f>H318-F318</f>
        <v>1287</v>
      </c>
      <c r="L318" s="137">
        <f>K318/F318</f>
        <v>0.30461538461538462</v>
      </c>
      <c r="M318" s="132" t="s">
        <v>547</v>
      </c>
      <c r="N318" s="138">
        <v>45329</v>
      </c>
      <c r="O318" s="54"/>
      <c r="P318" s="54"/>
      <c r="R318" s="37" t="s">
        <v>852</v>
      </c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  <c r="AG318" s="54"/>
      <c r="AI318" s="37"/>
      <c r="AL318" s="54"/>
    </row>
    <row r="319" spans="1:38" ht="12.75" customHeight="1">
      <c r="A319" s="178">
        <v>203</v>
      </c>
      <c r="B319" s="179">
        <v>45292</v>
      </c>
      <c r="C319" s="53"/>
      <c r="D319" s="53" t="s">
        <v>309</v>
      </c>
      <c r="E319" s="180" t="s">
        <v>545</v>
      </c>
      <c r="F319" s="51" t="s">
        <v>819</v>
      </c>
      <c r="G319" s="51"/>
      <c r="H319" s="51"/>
      <c r="I319" s="51">
        <v>4909</v>
      </c>
      <c r="J319" s="51" t="s">
        <v>546</v>
      </c>
      <c r="K319" s="51"/>
      <c r="L319" s="51"/>
      <c r="M319" s="51"/>
      <c r="N319" s="51"/>
      <c r="O319" s="54"/>
      <c r="P319" s="54"/>
      <c r="R319" s="37" t="s">
        <v>852</v>
      </c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  <c r="AG319" s="54"/>
      <c r="AI319" s="37"/>
      <c r="AL319" s="54"/>
    </row>
    <row r="320" spans="1:38" ht="12.75" customHeight="1">
      <c r="A320" s="178">
        <v>204</v>
      </c>
      <c r="B320" s="179">
        <v>45294</v>
      </c>
      <c r="C320" s="53"/>
      <c r="D320" s="53" t="s">
        <v>501</v>
      </c>
      <c r="E320" s="180" t="s">
        <v>545</v>
      </c>
      <c r="F320" s="51" t="s">
        <v>820</v>
      </c>
      <c r="G320" s="51"/>
      <c r="H320" s="51"/>
      <c r="I320" s="51">
        <v>1080</v>
      </c>
      <c r="J320" s="51" t="s">
        <v>546</v>
      </c>
      <c r="K320" s="51"/>
      <c r="L320" s="51"/>
      <c r="M320" s="51"/>
      <c r="N320" s="51"/>
      <c r="O320" s="54"/>
      <c r="P320" s="54"/>
      <c r="R320" s="37" t="s">
        <v>851</v>
      </c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  <c r="AG320" s="54"/>
      <c r="AI320" s="37"/>
      <c r="AL320" s="54"/>
    </row>
    <row r="321" spans="1:38" ht="12.75" customHeight="1">
      <c r="A321" s="178">
        <v>205</v>
      </c>
      <c r="B321" s="179">
        <v>45315</v>
      </c>
      <c r="C321" s="53"/>
      <c r="D321" s="53" t="s">
        <v>310</v>
      </c>
      <c r="E321" s="180" t="s">
        <v>545</v>
      </c>
      <c r="F321" s="51" t="s">
        <v>822</v>
      </c>
      <c r="G321" s="51"/>
      <c r="H321" s="51"/>
      <c r="I321" s="51">
        <v>2077</v>
      </c>
      <c r="J321" s="51" t="s">
        <v>546</v>
      </c>
      <c r="K321" s="51"/>
      <c r="L321" s="51"/>
      <c r="M321" s="51"/>
      <c r="N321" s="51"/>
      <c r="O321" s="54"/>
      <c r="P321" s="54"/>
      <c r="R321" s="37" t="s">
        <v>852</v>
      </c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  <c r="AG321" s="54"/>
      <c r="AI321" s="37"/>
      <c r="AL321" s="54"/>
    </row>
    <row r="322" spans="1:38" ht="12.75" customHeight="1">
      <c r="A322" s="178">
        <v>206</v>
      </c>
      <c r="B322" s="179">
        <v>45320</v>
      </c>
      <c r="C322" s="53"/>
      <c r="D322" s="53" t="s">
        <v>823</v>
      </c>
      <c r="E322" s="180" t="s">
        <v>545</v>
      </c>
      <c r="F322" s="51" t="s">
        <v>824</v>
      </c>
      <c r="G322" s="51"/>
      <c r="H322" s="51"/>
      <c r="I322" s="51">
        <v>2906</v>
      </c>
      <c r="J322" s="51" t="s">
        <v>546</v>
      </c>
      <c r="K322" s="51"/>
      <c r="L322" s="51"/>
      <c r="M322" s="51"/>
      <c r="N322" s="51"/>
      <c r="O322" s="54"/>
      <c r="P322" s="54"/>
      <c r="R322" s="37" t="s">
        <v>851</v>
      </c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  <c r="AG322" s="54"/>
      <c r="AI322" s="37"/>
      <c r="AL322" s="54"/>
    </row>
    <row r="323" spans="1:38" ht="12.75" customHeight="1">
      <c r="A323" s="232">
        <v>207</v>
      </c>
      <c r="B323" s="233">
        <v>45331</v>
      </c>
      <c r="C323" s="233"/>
      <c r="D323" s="234" t="s">
        <v>499</v>
      </c>
      <c r="E323" s="235" t="s">
        <v>545</v>
      </c>
      <c r="F323" s="133">
        <v>3270</v>
      </c>
      <c r="G323" s="235"/>
      <c r="H323" s="235">
        <v>4096</v>
      </c>
      <c r="I323" s="236">
        <v>4096</v>
      </c>
      <c r="J323" s="237" t="s">
        <v>631</v>
      </c>
      <c r="K323" s="136">
        <f>H323-F323</f>
        <v>826</v>
      </c>
      <c r="L323" s="137">
        <f>K323/F323</f>
        <v>0.25259938837920487</v>
      </c>
      <c r="M323" s="132" t="s">
        <v>547</v>
      </c>
      <c r="N323" s="138">
        <v>45377</v>
      </c>
      <c r="O323" s="54"/>
      <c r="P323" s="54"/>
      <c r="R323" s="37" t="s">
        <v>851</v>
      </c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  <c r="AG323" s="54"/>
      <c r="AI323" s="37"/>
      <c r="AL323" s="54"/>
    </row>
    <row r="324" spans="1:38" ht="12.75" customHeight="1">
      <c r="A324" s="178">
        <v>208</v>
      </c>
      <c r="B324" s="179">
        <v>45345</v>
      </c>
      <c r="C324" s="53"/>
      <c r="D324" s="53" t="s">
        <v>59</v>
      </c>
      <c r="E324" s="180" t="s">
        <v>545</v>
      </c>
      <c r="F324" s="51" t="s">
        <v>839</v>
      </c>
      <c r="G324" s="51"/>
      <c r="H324" s="51"/>
      <c r="I324" s="51">
        <v>2627</v>
      </c>
      <c r="J324" s="51" t="s">
        <v>546</v>
      </c>
      <c r="K324" s="51"/>
      <c r="L324" s="51"/>
      <c r="M324" s="51"/>
      <c r="N324" s="53"/>
      <c r="O324" s="54"/>
      <c r="P324" s="54"/>
      <c r="R324" s="37" t="s">
        <v>852</v>
      </c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  <c r="AG324" s="54"/>
      <c r="AI324" s="37"/>
      <c r="AL324" s="54"/>
    </row>
    <row r="325" spans="1:38" ht="12.75" customHeight="1">
      <c r="A325" s="232">
        <v>209</v>
      </c>
      <c r="B325" s="233">
        <v>45356</v>
      </c>
      <c r="C325" s="233"/>
      <c r="D325" s="234" t="s">
        <v>809</v>
      </c>
      <c r="E325" s="235" t="s">
        <v>545</v>
      </c>
      <c r="F325" s="133">
        <v>925</v>
      </c>
      <c r="G325" s="235"/>
      <c r="H325" s="235">
        <v>1170</v>
      </c>
      <c r="I325" s="236">
        <v>1170</v>
      </c>
      <c r="J325" s="237" t="s">
        <v>631</v>
      </c>
      <c r="K325" s="136">
        <f>H325-F325</f>
        <v>245</v>
      </c>
      <c r="L325" s="137">
        <f>K325/F325</f>
        <v>0.26486486486486488</v>
      </c>
      <c r="M325" s="132" t="s">
        <v>547</v>
      </c>
      <c r="N325" s="138">
        <v>45435</v>
      </c>
      <c r="O325" s="54"/>
      <c r="P325" s="54"/>
      <c r="R325" s="37" t="s">
        <v>853</v>
      </c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  <c r="AG325" s="54"/>
      <c r="AI325" s="37"/>
      <c r="AL325" s="54"/>
    </row>
    <row r="326" spans="1:38" ht="12.75" customHeight="1">
      <c r="A326" s="232">
        <v>210</v>
      </c>
      <c r="B326" s="233">
        <v>45372</v>
      </c>
      <c r="C326" s="233"/>
      <c r="D326" s="234" t="s">
        <v>475</v>
      </c>
      <c r="E326" s="235" t="s">
        <v>545</v>
      </c>
      <c r="F326" s="133">
        <v>2910</v>
      </c>
      <c r="G326" s="235"/>
      <c r="H326" s="235">
        <v>3696</v>
      </c>
      <c r="I326" s="236">
        <v>3696</v>
      </c>
      <c r="J326" s="237" t="s">
        <v>631</v>
      </c>
      <c r="K326" s="136">
        <f>H326-F326</f>
        <v>786</v>
      </c>
      <c r="L326" s="137">
        <f>K326/F326</f>
        <v>0.27010309278350514</v>
      </c>
      <c r="M326" s="132" t="s">
        <v>547</v>
      </c>
      <c r="N326" s="138">
        <v>45412</v>
      </c>
      <c r="O326" s="54"/>
      <c r="P326" s="54"/>
      <c r="R326" s="37" t="s">
        <v>853</v>
      </c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  <c r="AG326" s="54"/>
      <c r="AI326" s="37"/>
      <c r="AL326" s="54"/>
    </row>
    <row r="327" spans="1:38" ht="12.75" customHeight="1">
      <c r="A327" s="232">
        <v>211</v>
      </c>
      <c r="B327" s="233">
        <v>45387</v>
      </c>
      <c r="C327" s="233"/>
      <c r="D327" s="234" t="s">
        <v>505</v>
      </c>
      <c r="E327" s="235" t="s">
        <v>545</v>
      </c>
      <c r="F327" s="133">
        <v>735</v>
      </c>
      <c r="G327" s="235"/>
      <c r="H327" s="235">
        <v>938</v>
      </c>
      <c r="I327" s="236">
        <v>938</v>
      </c>
      <c r="J327" s="237" t="s">
        <v>631</v>
      </c>
      <c r="K327" s="136">
        <f>H327-F327</f>
        <v>203</v>
      </c>
      <c r="L327" s="137">
        <f>K327/F327</f>
        <v>0.27619047619047621</v>
      </c>
      <c r="M327" s="132" t="s">
        <v>547</v>
      </c>
      <c r="N327" s="138">
        <v>45449</v>
      </c>
      <c r="O327" s="54"/>
      <c r="P327" s="54"/>
      <c r="R327" s="43" t="s">
        <v>852</v>
      </c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  <c r="AG327" s="54"/>
      <c r="AI327" s="37"/>
      <c r="AL327" s="54"/>
    </row>
    <row r="328" spans="1:38" ht="12.75" customHeight="1">
      <c r="A328" s="178">
        <v>212</v>
      </c>
      <c r="B328" s="179">
        <v>45407</v>
      </c>
      <c r="C328" s="53"/>
      <c r="D328" s="53" t="s">
        <v>811</v>
      </c>
      <c r="E328" s="180" t="s">
        <v>545</v>
      </c>
      <c r="F328" s="51" t="s">
        <v>842</v>
      </c>
      <c r="G328" s="51"/>
      <c r="H328" s="51"/>
      <c r="I328" s="51">
        <v>1675</v>
      </c>
      <c r="J328" s="51" t="s">
        <v>546</v>
      </c>
      <c r="K328" s="51"/>
      <c r="L328" s="51"/>
      <c r="M328" s="51"/>
      <c r="N328" s="53"/>
      <c r="O328" s="54"/>
      <c r="P328" s="54"/>
      <c r="R328" s="43" t="s">
        <v>852</v>
      </c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  <c r="AG328" s="54"/>
      <c r="AI328" s="37"/>
      <c r="AL328" s="54"/>
    </row>
    <row r="329" spans="1:38" ht="12.75" customHeight="1">
      <c r="A329" s="232">
        <v>213</v>
      </c>
      <c r="B329" s="233">
        <v>45426</v>
      </c>
      <c r="C329" s="233"/>
      <c r="D329" s="234" t="s">
        <v>788</v>
      </c>
      <c r="E329" s="235" t="s">
        <v>545</v>
      </c>
      <c r="F329" s="133">
        <v>485</v>
      </c>
      <c r="G329" s="235"/>
      <c r="H329" s="235">
        <v>617</v>
      </c>
      <c r="I329" s="236">
        <v>617</v>
      </c>
      <c r="J329" s="237" t="s">
        <v>631</v>
      </c>
      <c r="K329" s="136">
        <f>H329-F329</f>
        <v>132</v>
      </c>
      <c r="L329" s="137">
        <f>K329/F329</f>
        <v>0.27216494845360822</v>
      </c>
      <c r="M329" s="132" t="s">
        <v>547</v>
      </c>
      <c r="N329" s="138">
        <v>45481</v>
      </c>
      <c r="O329" s="54"/>
      <c r="P329" s="54"/>
      <c r="R329" s="43" t="s">
        <v>852</v>
      </c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  <c r="AG329" s="54"/>
      <c r="AI329" s="37"/>
      <c r="AL329" s="54"/>
    </row>
    <row r="330" spans="1:38" ht="12.75" customHeight="1">
      <c r="A330" s="232">
        <v>214</v>
      </c>
      <c r="B330" s="233">
        <v>45448</v>
      </c>
      <c r="C330" s="233"/>
      <c r="D330" s="234" t="s">
        <v>735</v>
      </c>
      <c r="E330" s="235" t="s">
        <v>545</v>
      </c>
      <c r="F330" s="133">
        <v>385</v>
      </c>
      <c r="G330" s="235"/>
      <c r="H330" s="235">
        <v>505</v>
      </c>
      <c r="I330" s="236">
        <v>505</v>
      </c>
      <c r="J330" s="237" t="s">
        <v>631</v>
      </c>
      <c r="K330" s="136">
        <f>H330-F330</f>
        <v>120</v>
      </c>
      <c r="L330" s="137">
        <f>K330/F330</f>
        <v>0.31168831168831168</v>
      </c>
      <c r="M330" s="132" t="s">
        <v>547</v>
      </c>
      <c r="N330" s="138">
        <v>45469</v>
      </c>
      <c r="O330" s="54"/>
      <c r="P330" s="54"/>
      <c r="R330" s="43" t="s">
        <v>852</v>
      </c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  <c r="AG330" s="54"/>
      <c r="AI330" s="37"/>
      <c r="AL330" s="54"/>
    </row>
    <row r="331" spans="1:38" ht="12.75" customHeight="1">
      <c r="A331" s="232">
        <v>215</v>
      </c>
      <c r="B331" s="233">
        <v>45464</v>
      </c>
      <c r="C331" s="233"/>
      <c r="D331" s="234" t="s">
        <v>1006</v>
      </c>
      <c r="E331" s="235" t="s">
        <v>545</v>
      </c>
      <c r="F331" s="133">
        <v>321</v>
      </c>
      <c r="G331" s="235"/>
      <c r="H331" s="235">
        <v>440</v>
      </c>
      <c r="I331" s="236">
        <v>412</v>
      </c>
      <c r="J331" s="237" t="s">
        <v>631</v>
      </c>
      <c r="K331" s="136">
        <f>H331-F331</f>
        <v>119</v>
      </c>
      <c r="L331" s="137">
        <f>K331/F331</f>
        <v>0.37071651090342678</v>
      </c>
      <c r="M331" s="132" t="s">
        <v>547</v>
      </c>
      <c r="N331" s="138">
        <v>45498</v>
      </c>
      <c r="O331" s="54"/>
      <c r="P331" s="54"/>
      <c r="R331" s="54"/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  <c r="AG331" s="54"/>
      <c r="AI331" s="37"/>
      <c r="AL331" s="54"/>
    </row>
    <row r="332" spans="1:38" ht="12.75" customHeight="1">
      <c r="A332" s="178">
        <v>216</v>
      </c>
      <c r="B332" s="179">
        <v>45475</v>
      </c>
      <c r="C332" s="53"/>
      <c r="D332" s="53" t="s">
        <v>926</v>
      </c>
      <c r="E332" s="180" t="s">
        <v>545</v>
      </c>
      <c r="F332" s="51" t="s">
        <v>927</v>
      </c>
      <c r="G332" s="51"/>
      <c r="H332" s="51"/>
      <c r="I332" s="51">
        <v>426</v>
      </c>
      <c r="J332" s="51" t="s">
        <v>546</v>
      </c>
      <c r="K332" s="51"/>
      <c r="L332" s="51"/>
      <c r="M332" s="51"/>
      <c r="N332" s="53"/>
      <c r="O332" s="54"/>
      <c r="P332" s="54"/>
      <c r="R332" s="54"/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  <c r="AG332" s="54"/>
      <c r="AI332" s="37"/>
      <c r="AL332" s="54"/>
    </row>
    <row r="333" spans="1:38" ht="12.75" customHeight="1">
      <c r="A333" s="178"/>
      <c r="B333" s="179"/>
      <c r="C333" s="53"/>
      <c r="D333" s="53"/>
      <c r="E333" s="180"/>
      <c r="F333" s="51"/>
      <c r="G333" s="51"/>
      <c r="H333" s="51"/>
      <c r="I333" s="51"/>
      <c r="J333" s="51"/>
      <c r="K333" s="51"/>
      <c r="L333" s="51"/>
      <c r="M333" s="51"/>
      <c r="N333" s="53"/>
      <c r="O333" s="54"/>
      <c r="P333" s="54"/>
      <c r="R333" s="54"/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  <c r="AG333" s="54"/>
      <c r="AI333" s="37"/>
      <c r="AL333" s="54"/>
    </row>
    <row r="334" spans="1:38" ht="15" customHeight="1">
      <c r="A334" s="178"/>
      <c r="B334" s="179"/>
      <c r="C334" s="53"/>
      <c r="D334" s="53"/>
      <c r="E334" s="180"/>
      <c r="F334" s="51"/>
      <c r="G334" s="51"/>
      <c r="H334" s="51"/>
      <c r="I334" s="51"/>
      <c r="J334" s="51"/>
      <c r="K334" s="51"/>
      <c r="L334" s="51"/>
      <c r="M334" s="51"/>
      <c r="N334" s="53"/>
      <c r="O334" s="54"/>
      <c r="P334" s="54"/>
      <c r="R334" s="54"/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</row>
    <row r="335" spans="1:38" ht="12.75" customHeight="1">
      <c r="B335" s="181" t="s">
        <v>786</v>
      </c>
      <c r="F335" s="54"/>
      <c r="G335" s="54"/>
      <c r="H335" s="54"/>
      <c r="I335" s="54"/>
      <c r="J335" s="37"/>
      <c r="K335" s="54"/>
      <c r="L335" s="54"/>
      <c r="M335" s="54"/>
      <c r="O335" s="54"/>
      <c r="P335" s="54"/>
      <c r="R335" s="54"/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  <c r="AG335" s="54"/>
      <c r="AI335" s="37"/>
      <c r="AL335" s="54"/>
    </row>
    <row r="336" spans="1:38" ht="12.75" customHeight="1">
      <c r="A336" s="182"/>
      <c r="B336" s="352" t="s">
        <v>1005</v>
      </c>
      <c r="F336" s="54"/>
      <c r="G336" s="54"/>
      <c r="H336" s="54"/>
      <c r="I336" s="54"/>
      <c r="J336" s="37"/>
      <c r="K336" s="54"/>
      <c r="L336" s="54"/>
      <c r="M336" s="54"/>
      <c r="O336" s="54"/>
      <c r="P336" s="54"/>
      <c r="R336" s="54"/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  <c r="AG336" s="54"/>
      <c r="AI336" s="37"/>
      <c r="AL336" s="54"/>
    </row>
    <row r="337" spans="1:30" ht="12.75" customHeight="1">
      <c r="A337" s="182"/>
      <c r="F337" s="54"/>
      <c r="G337" s="54"/>
      <c r="H337" s="54"/>
      <c r="I337" s="54"/>
      <c r="J337" s="37"/>
      <c r="K337" s="54"/>
      <c r="L337" s="54"/>
      <c r="M337" s="54"/>
      <c r="O337" s="54"/>
      <c r="P337" s="54"/>
      <c r="R337" s="54"/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</row>
    <row r="338" spans="1:30" ht="12.75" customHeight="1">
      <c r="A338" s="51"/>
      <c r="F338" s="54"/>
      <c r="G338" s="54"/>
      <c r="H338" s="54"/>
      <c r="I338" s="54"/>
      <c r="J338" s="37"/>
      <c r="K338" s="54"/>
      <c r="L338" s="54"/>
      <c r="M338" s="54"/>
      <c r="O338" s="54"/>
      <c r="P338" s="54"/>
      <c r="R338" s="54"/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</row>
    <row r="339" spans="1:30" ht="12.75" customHeight="1">
      <c r="F339" s="54"/>
      <c r="G339" s="54"/>
      <c r="H339" s="54"/>
      <c r="I339" s="54"/>
      <c r="J339" s="37"/>
      <c r="K339" s="54"/>
      <c r="L339" s="54"/>
      <c r="M339" s="54"/>
      <c r="O339" s="54"/>
      <c r="P339" s="54"/>
      <c r="R339" s="54"/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</row>
    <row r="340" spans="1:30" ht="12.75" customHeight="1">
      <c r="F340" s="54"/>
      <c r="G340" s="54"/>
      <c r="H340" s="54"/>
      <c r="I340" s="54"/>
      <c r="J340" s="37"/>
      <c r="K340" s="54"/>
      <c r="L340" s="54"/>
      <c r="M340" s="54"/>
      <c r="O340" s="54"/>
      <c r="P340" s="54"/>
      <c r="R340" s="54"/>
      <c r="S340" s="54"/>
      <c r="T340" s="37"/>
      <c r="U340" s="54"/>
      <c r="V340" s="37"/>
      <c r="W340" s="54"/>
      <c r="X340" s="37"/>
      <c r="Y340" s="54"/>
      <c r="Z340" s="37"/>
      <c r="AA340" s="54"/>
      <c r="AB340" s="37"/>
      <c r="AC340" s="54"/>
      <c r="AD340" s="37"/>
    </row>
    <row r="341" spans="1:30" ht="12.75" customHeight="1">
      <c r="F341" s="54"/>
      <c r="G341" s="54"/>
      <c r="H341" s="54"/>
      <c r="I341" s="54"/>
      <c r="J341" s="37"/>
      <c r="K341" s="54"/>
      <c r="L341" s="54"/>
      <c r="M341" s="54"/>
      <c r="O341" s="54"/>
      <c r="P341" s="54"/>
      <c r="R341" s="54"/>
      <c r="S341" s="54"/>
      <c r="T341" s="37"/>
      <c r="U341" s="54"/>
      <c r="V341" s="37"/>
      <c r="W341" s="54"/>
      <c r="X341" s="37"/>
      <c r="Y341" s="54"/>
      <c r="Z341" s="37"/>
      <c r="AA341" s="54"/>
      <c r="AB341" s="37"/>
      <c r="AC341" s="54"/>
      <c r="AD341" s="37"/>
    </row>
    <row r="342" spans="1:30" ht="12.75" customHeight="1">
      <c r="F342" s="54"/>
      <c r="G342" s="54"/>
      <c r="H342" s="54"/>
      <c r="I342" s="54"/>
      <c r="J342" s="37"/>
      <c r="K342" s="54"/>
      <c r="L342" s="54"/>
      <c r="M342" s="54"/>
      <c r="O342" s="54"/>
      <c r="P342" s="54"/>
      <c r="R342" s="54"/>
      <c r="S342" s="54"/>
      <c r="T342" s="37"/>
      <c r="U342" s="54"/>
      <c r="V342" s="37"/>
      <c r="W342" s="54"/>
      <c r="X342" s="37"/>
      <c r="Y342" s="54"/>
      <c r="Z342" s="37"/>
      <c r="AA342" s="54"/>
      <c r="AB342" s="37"/>
      <c r="AC342" s="54"/>
      <c r="AD342" s="37"/>
    </row>
    <row r="343" spans="1:30" ht="12.75" customHeight="1">
      <c r="F343" s="54"/>
      <c r="G343" s="54"/>
      <c r="H343" s="54"/>
      <c r="I343" s="54"/>
      <c r="J343" s="37"/>
      <c r="K343" s="54"/>
      <c r="L343" s="54"/>
      <c r="M343" s="54"/>
      <c r="O343" s="54"/>
      <c r="P343" s="54"/>
      <c r="R343" s="54"/>
      <c r="S343" s="54"/>
      <c r="T343" s="37"/>
      <c r="U343" s="54"/>
      <c r="V343" s="37"/>
      <c r="W343" s="54"/>
      <c r="X343" s="37"/>
      <c r="Y343" s="54"/>
      <c r="Z343" s="37"/>
      <c r="AA343" s="54"/>
      <c r="AB343" s="37"/>
      <c r="AC343" s="54"/>
      <c r="AD343" s="37"/>
    </row>
    <row r="344" spans="1:30" ht="12.75" customHeight="1">
      <c r="F344" s="54"/>
      <c r="G344" s="54"/>
      <c r="H344" s="54"/>
      <c r="I344" s="54"/>
      <c r="J344" s="37"/>
      <c r="K344" s="54"/>
      <c r="L344" s="54"/>
      <c r="M344" s="54"/>
      <c r="O344" s="54"/>
      <c r="P344" s="54"/>
      <c r="R344" s="54"/>
      <c r="S344" s="54"/>
      <c r="T344" s="37"/>
      <c r="U344" s="54"/>
      <c r="V344" s="37"/>
      <c r="W344" s="54"/>
      <c r="X344" s="37"/>
      <c r="Y344" s="54"/>
      <c r="Z344" s="37"/>
      <c r="AA344" s="54"/>
      <c r="AB344" s="37"/>
      <c r="AC344" s="54"/>
      <c r="AD344" s="37"/>
    </row>
    <row r="345" spans="1:30" ht="12.75" customHeight="1">
      <c r="F345" s="54"/>
      <c r="G345" s="54"/>
      <c r="H345" s="54"/>
      <c r="I345" s="54"/>
      <c r="J345" s="37"/>
      <c r="K345" s="54"/>
      <c r="L345" s="54"/>
      <c r="M345" s="54"/>
      <c r="O345" s="54"/>
      <c r="P345" s="54"/>
      <c r="R345" s="54"/>
      <c r="S345" s="54"/>
      <c r="T345" s="37"/>
      <c r="U345" s="54"/>
      <c r="V345" s="37"/>
      <c r="W345" s="54"/>
      <c r="X345" s="37"/>
      <c r="Y345" s="54"/>
      <c r="Z345" s="37"/>
      <c r="AA345" s="54"/>
      <c r="AB345" s="37"/>
      <c r="AC345" s="54"/>
      <c r="AD345" s="37"/>
    </row>
    <row r="346" spans="1:30" ht="12.75" customHeight="1">
      <c r="F346" s="54"/>
      <c r="G346" s="54"/>
      <c r="H346" s="54"/>
      <c r="I346" s="54"/>
      <c r="J346" s="37"/>
      <c r="K346" s="54"/>
      <c r="L346" s="54"/>
      <c r="M346" s="54"/>
      <c r="O346" s="54"/>
      <c r="P346" s="54"/>
      <c r="R346" s="54"/>
      <c r="S346" s="54"/>
      <c r="T346" s="37"/>
      <c r="U346" s="54"/>
      <c r="V346" s="37"/>
      <c r="W346" s="54"/>
      <c r="X346" s="37"/>
      <c r="Y346" s="54"/>
      <c r="Z346" s="37"/>
      <c r="AA346" s="54"/>
      <c r="AB346" s="37"/>
      <c r="AC346" s="54"/>
      <c r="AD346" s="37"/>
    </row>
    <row r="347" spans="1:30" ht="12.75" customHeight="1">
      <c r="F347" s="54"/>
      <c r="G347" s="54"/>
      <c r="H347" s="54"/>
      <c r="I347" s="54"/>
      <c r="J347" s="37"/>
      <c r="K347" s="54"/>
      <c r="L347" s="54"/>
      <c r="M347" s="54"/>
      <c r="O347" s="54"/>
      <c r="P347" s="54"/>
      <c r="R347" s="54"/>
      <c r="S347" s="54"/>
      <c r="T347" s="37"/>
      <c r="U347" s="54"/>
      <c r="V347" s="37"/>
      <c r="W347" s="54"/>
      <c r="X347" s="37"/>
      <c r="Y347" s="54"/>
      <c r="Z347" s="37"/>
      <c r="AA347" s="54"/>
      <c r="AB347" s="37"/>
      <c r="AC347" s="54"/>
      <c r="AD347" s="37"/>
    </row>
    <row r="348" spans="1:30" ht="12.75" customHeight="1">
      <c r="F348" s="54"/>
      <c r="G348" s="54"/>
      <c r="H348" s="54"/>
      <c r="I348" s="54"/>
      <c r="J348" s="37"/>
      <c r="K348" s="54"/>
      <c r="L348" s="54"/>
      <c r="M348" s="54"/>
      <c r="O348" s="54"/>
      <c r="P348" s="54"/>
      <c r="R348" s="54"/>
      <c r="S348" s="54"/>
      <c r="T348" s="37"/>
      <c r="U348" s="54"/>
      <c r="V348" s="37"/>
      <c r="W348" s="54"/>
      <c r="X348" s="37"/>
      <c r="Y348" s="54"/>
      <c r="Z348" s="37"/>
      <c r="AA348" s="54"/>
      <c r="AB348" s="37"/>
      <c r="AC348" s="54"/>
      <c r="AD348" s="37"/>
    </row>
    <row r="349" spans="1:30" ht="12.75" customHeight="1">
      <c r="F349" s="54"/>
      <c r="G349" s="54"/>
      <c r="H349" s="54"/>
      <c r="I349" s="54"/>
      <c r="J349" s="37"/>
      <c r="K349" s="54"/>
      <c r="L349" s="54"/>
      <c r="M349" s="54"/>
      <c r="O349" s="54"/>
      <c r="P349" s="54"/>
      <c r="R349" s="54"/>
      <c r="S349" s="54"/>
      <c r="T349" s="37"/>
      <c r="U349" s="54"/>
      <c r="V349" s="37"/>
      <c r="W349" s="54"/>
      <c r="X349" s="37"/>
      <c r="Y349" s="54"/>
      <c r="Z349" s="37"/>
      <c r="AA349" s="54"/>
      <c r="AB349" s="37"/>
      <c r="AC349" s="54"/>
      <c r="AD349" s="37"/>
    </row>
    <row r="350" spans="1:30" ht="12.75" customHeight="1">
      <c r="F350" s="54"/>
      <c r="G350" s="54"/>
      <c r="H350" s="54"/>
      <c r="I350" s="54"/>
      <c r="J350" s="37"/>
      <c r="K350" s="54"/>
      <c r="L350" s="54"/>
      <c r="M350" s="54"/>
      <c r="O350" s="54"/>
      <c r="P350" s="54"/>
      <c r="R350" s="54"/>
      <c r="S350" s="54"/>
      <c r="T350" s="37"/>
      <c r="U350" s="54"/>
      <c r="V350" s="37"/>
      <c r="W350" s="54"/>
      <c r="X350" s="37"/>
      <c r="Y350" s="54"/>
      <c r="Z350" s="37"/>
      <c r="AA350" s="54"/>
      <c r="AB350" s="37"/>
      <c r="AC350" s="54"/>
      <c r="AD350" s="37"/>
    </row>
    <row r="351" spans="1:30" ht="12.75" customHeight="1">
      <c r="F351" s="54"/>
      <c r="G351" s="54"/>
      <c r="H351" s="54"/>
      <c r="I351" s="54"/>
      <c r="J351" s="37"/>
      <c r="K351" s="54"/>
      <c r="L351" s="54"/>
      <c r="M351" s="54"/>
      <c r="O351" s="54"/>
      <c r="P351" s="54"/>
      <c r="R351" s="54"/>
      <c r="S351" s="54"/>
      <c r="T351" s="37"/>
      <c r="U351" s="54"/>
      <c r="V351" s="37"/>
      <c r="W351" s="54"/>
      <c r="X351" s="37"/>
      <c r="Y351" s="54"/>
      <c r="Z351" s="37"/>
      <c r="AA351" s="54"/>
      <c r="AB351" s="37"/>
      <c r="AC351" s="54"/>
      <c r="AD351" s="37"/>
    </row>
    <row r="352" spans="1:30" ht="12.75" customHeight="1">
      <c r="F352" s="54"/>
      <c r="G352" s="54"/>
      <c r="H352" s="54"/>
      <c r="I352" s="54"/>
      <c r="J352" s="37"/>
      <c r="K352" s="54"/>
      <c r="L352" s="54"/>
      <c r="M352" s="54"/>
      <c r="O352" s="54"/>
      <c r="P352" s="54"/>
      <c r="R352" s="54"/>
      <c r="S352" s="54"/>
      <c r="T352" s="37"/>
      <c r="U352" s="54"/>
      <c r="V352" s="37"/>
      <c r="W352" s="54"/>
      <c r="X352" s="37"/>
      <c r="Y352" s="54"/>
      <c r="Z352" s="37"/>
      <c r="AA352" s="54"/>
      <c r="AB352" s="37"/>
      <c r="AC352" s="54"/>
      <c r="AD352" s="37"/>
    </row>
    <row r="353" spans="6:30" ht="12.75" customHeight="1">
      <c r="F353" s="54"/>
      <c r="G353" s="54"/>
      <c r="H353" s="54"/>
      <c r="I353" s="54"/>
      <c r="J353" s="37"/>
      <c r="K353" s="54"/>
      <c r="L353" s="54"/>
      <c r="M353" s="54"/>
      <c r="O353" s="54"/>
      <c r="P353" s="54"/>
      <c r="R353" s="54"/>
      <c r="S353" s="54"/>
      <c r="T353" s="37"/>
      <c r="U353" s="54"/>
      <c r="V353" s="37"/>
      <c r="W353" s="54"/>
      <c r="X353" s="37"/>
      <c r="Y353" s="54"/>
      <c r="Z353" s="37"/>
      <c r="AA353" s="54"/>
      <c r="AB353" s="37"/>
      <c r="AC353" s="54"/>
      <c r="AD353" s="37"/>
    </row>
    <row r="354" spans="6:30" ht="12.75" customHeight="1">
      <c r="F354" s="54"/>
      <c r="G354" s="54"/>
      <c r="H354" s="54"/>
      <c r="I354" s="54"/>
      <c r="J354" s="37"/>
      <c r="K354" s="54"/>
      <c r="L354" s="54"/>
      <c r="M354" s="54"/>
      <c r="O354" s="54"/>
      <c r="P354" s="54"/>
      <c r="R354" s="54"/>
      <c r="S354" s="54"/>
      <c r="T354" s="37"/>
      <c r="U354" s="54"/>
      <c r="V354" s="37"/>
      <c r="W354" s="54"/>
      <c r="X354" s="37"/>
      <c r="Y354" s="54"/>
      <c r="Z354" s="37"/>
      <c r="AA354" s="54"/>
      <c r="AB354" s="37"/>
      <c r="AC354" s="54"/>
      <c r="AD354" s="37"/>
    </row>
    <row r="355" spans="6:30" ht="12.75" customHeight="1">
      <c r="F355" s="54"/>
      <c r="G355" s="54"/>
      <c r="H355" s="54"/>
      <c r="I355" s="54"/>
      <c r="J355" s="37"/>
      <c r="K355" s="54"/>
      <c r="L355" s="54"/>
      <c r="M355" s="54"/>
      <c r="O355" s="54"/>
      <c r="P355" s="54"/>
      <c r="R355" s="54"/>
      <c r="S355" s="54"/>
      <c r="T355" s="37"/>
      <c r="U355" s="54"/>
      <c r="V355" s="37"/>
      <c r="W355" s="54"/>
      <c r="X355" s="37"/>
      <c r="Y355" s="54"/>
      <c r="Z355" s="37"/>
      <c r="AA355" s="54"/>
      <c r="AB355" s="37"/>
      <c r="AC355" s="54"/>
      <c r="AD355" s="37"/>
    </row>
    <row r="356" spans="6:30" ht="12.75" customHeight="1">
      <c r="F356" s="54"/>
      <c r="G356" s="54"/>
      <c r="H356" s="54"/>
      <c r="I356" s="54"/>
      <c r="J356" s="37"/>
      <c r="K356" s="54"/>
      <c r="L356" s="54"/>
      <c r="M356" s="54"/>
      <c r="O356" s="54"/>
      <c r="P356" s="54"/>
      <c r="R356" s="54"/>
      <c r="S356" s="54"/>
      <c r="T356" s="37"/>
      <c r="U356" s="54"/>
      <c r="V356" s="37"/>
      <c r="W356" s="54"/>
      <c r="X356" s="37"/>
      <c r="Y356" s="54"/>
      <c r="Z356" s="37"/>
      <c r="AA356" s="54"/>
      <c r="AB356" s="37"/>
      <c r="AC356" s="54"/>
      <c r="AD356" s="37"/>
    </row>
    <row r="357" spans="6:30" ht="12.75" customHeight="1">
      <c r="F357" s="54"/>
      <c r="G357" s="54"/>
      <c r="H357" s="54"/>
      <c r="I357" s="54"/>
      <c r="J357" s="37"/>
      <c r="K357" s="54"/>
      <c r="L357" s="54"/>
      <c r="M357" s="54"/>
      <c r="O357" s="54"/>
      <c r="P357" s="54"/>
      <c r="R357" s="54"/>
      <c r="S357" s="54"/>
      <c r="T357" s="37"/>
      <c r="U357" s="54"/>
      <c r="V357" s="37"/>
      <c r="W357" s="54"/>
      <c r="X357" s="37"/>
      <c r="Y357" s="54"/>
      <c r="Z357" s="37"/>
      <c r="AA357" s="54"/>
      <c r="AB357" s="37"/>
      <c r="AC357" s="54"/>
      <c r="AD357" s="37"/>
    </row>
    <row r="358" spans="6:30" ht="12.75" customHeight="1">
      <c r="F358" s="54"/>
      <c r="G358" s="54"/>
      <c r="H358" s="54"/>
      <c r="I358" s="54"/>
      <c r="J358" s="37"/>
      <c r="K358" s="54"/>
      <c r="L358" s="54"/>
      <c r="M358" s="54"/>
      <c r="O358" s="54"/>
      <c r="P358" s="54"/>
      <c r="R358" s="54"/>
      <c r="S358" s="54"/>
      <c r="T358" s="37"/>
      <c r="U358" s="54"/>
      <c r="V358" s="37"/>
      <c r="W358" s="54"/>
      <c r="X358" s="37"/>
      <c r="Y358" s="54"/>
      <c r="Z358" s="37"/>
      <c r="AA358" s="54"/>
      <c r="AB358" s="37"/>
      <c r="AC358" s="54"/>
      <c r="AD358" s="37"/>
    </row>
    <row r="359" spans="6:30" ht="12.75" customHeight="1">
      <c r="F359" s="54"/>
      <c r="G359" s="54"/>
      <c r="H359" s="54"/>
      <c r="I359" s="54"/>
      <c r="J359" s="37"/>
      <c r="K359" s="54"/>
      <c r="L359" s="54"/>
      <c r="M359" s="54"/>
      <c r="O359" s="54"/>
      <c r="P359" s="54"/>
      <c r="R359" s="54"/>
      <c r="S359" s="54"/>
      <c r="T359" s="37"/>
      <c r="U359" s="54"/>
      <c r="V359" s="37"/>
      <c r="W359" s="54"/>
      <c r="X359" s="37"/>
      <c r="Y359" s="54"/>
      <c r="Z359" s="37"/>
      <c r="AA359" s="54"/>
      <c r="AB359" s="37"/>
      <c r="AC359" s="54"/>
      <c r="AD359" s="37"/>
    </row>
    <row r="360" spans="6:30" ht="12.75" customHeight="1">
      <c r="F360" s="54"/>
      <c r="G360" s="54"/>
      <c r="H360" s="54"/>
      <c r="I360" s="54"/>
      <c r="J360" s="37"/>
      <c r="K360" s="54"/>
      <c r="L360" s="54"/>
      <c r="M360" s="54"/>
      <c r="O360" s="54"/>
      <c r="P360" s="54"/>
      <c r="R360" s="54"/>
      <c r="S360" s="54"/>
      <c r="T360" s="37"/>
      <c r="U360" s="54"/>
      <c r="V360" s="37"/>
      <c r="W360" s="54"/>
      <c r="X360" s="37"/>
      <c r="Y360" s="54"/>
      <c r="Z360" s="37"/>
      <c r="AA360" s="54"/>
      <c r="AB360" s="37"/>
      <c r="AC360" s="54"/>
      <c r="AD360" s="37"/>
    </row>
    <row r="361" spans="6:30" ht="12.75" customHeight="1">
      <c r="F361" s="54"/>
      <c r="G361" s="54"/>
      <c r="H361" s="54"/>
      <c r="I361" s="54"/>
      <c r="J361" s="37"/>
      <c r="K361" s="54"/>
      <c r="L361" s="54"/>
      <c r="M361" s="54"/>
      <c r="O361" s="54"/>
      <c r="P361" s="54"/>
      <c r="R361" s="54"/>
      <c r="S361" s="54"/>
      <c r="T361" s="37"/>
      <c r="U361" s="54"/>
      <c r="V361" s="37"/>
      <c r="W361" s="54"/>
      <c r="X361" s="37"/>
      <c r="Y361" s="54"/>
      <c r="Z361" s="37"/>
      <c r="AA361" s="54"/>
      <c r="AB361" s="37"/>
      <c r="AC361" s="54"/>
      <c r="AD361" s="37"/>
    </row>
    <row r="362" spans="6:30" ht="12.75" customHeight="1">
      <c r="F362" s="54"/>
      <c r="G362" s="54"/>
      <c r="H362" s="54"/>
      <c r="I362" s="54"/>
      <c r="J362" s="37"/>
      <c r="K362" s="54"/>
      <c r="L362" s="54"/>
      <c r="M362" s="54"/>
      <c r="O362" s="37"/>
      <c r="R362" s="54"/>
      <c r="S362" s="54"/>
      <c r="T362" s="37"/>
      <c r="U362" s="54"/>
      <c r="V362" s="37"/>
      <c r="W362" s="54"/>
      <c r="X362" s="37"/>
      <c r="Y362" s="54"/>
      <c r="Z362" s="37"/>
      <c r="AA362" s="54"/>
      <c r="AB362" s="37"/>
      <c r="AC362" s="54"/>
      <c r="AD362" s="37"/>
    </row>
    <row r="363" spans="6:30" ht="12.75" customHeight="1">
      <c r="F363" s="54"/>
      <c r="G363" s="54"/>
      <c r="H363" s="54"/>
      <c r="I363" s="54"/>
      <c r="J363" s="37"/>
      <c r="K363" s="54"/>
      <c r="L363" s="54"/>
      <c r="M363" s="54"/>
      <c r="O363" s="37"/>
      <c r="R363" s="54"/>
      <c r="S363" s="54"/>
      <c r="T363" s="37"/>
      <c r="U363" s="54"/>
      <c r="V363" s="37"/>
      <c r="W363" s="54"/>
      <c r="X363" s="37"/>
      <c r="Y363" s="54"/>
      <c r="Z363" s="37"/>
      <c r="AA363" s="54"/>
      <c r="AB363" s="37"/>
      <c r="AC363" s="54"/>
      <c r="AD363" s="37"/>
    </row>
    <row r="364" spans="6:30" ht="12.75" customHeight="1">
      <c r="F364" s="54"/>
      <c r="G364" s="54"/>
      <c r="H364" s="54"/>
      <c r="I364" s="54"/>
      <c r="J364" s="37"/>
      <c r="K364" s="54"/>
      <c r="L364" s="54"/>
      <c r="M364" s="54"/>
      <c r="O364" s="37"/>
      <c r="R364" s="54"/>
      <c r="S364" s="54"/>
      <c r="T364" s="37"/>
      <c r="U364" s="54"/>
      <c r="V364" s="37"/>
      <c r="W364" s="54"/>
      <c r="X364" s="37"/>
      <c r="Y364" s="54"/>
      <c r="Z364" s="37"/>
      <c r="AA364" s="54"/>
      <c r="AB364" s="37"/>
      <c r="AC364" s="54"/>
      <c r="AD364" s="37"/>
    </row>
    <row r="365" spans="6:30" ht="12.75" customHeight="1">
      <c r="F365" s="54"/>
      <c r="G365" s="54"/>
      <c r="H365" s="54"/>
      <c r="I365" s="54"/>
      <c r="J365" s="37"/>
      <c r="K365" s="54"/>
      <c r="L365" s="54"/>
      <c r="M365" s="54"/>
      <c r="O365" s="37"/>
      <c r="R365" s="54"/>
      <c r="S365" s="54"/>
      <c r="T365" s="37"/>
      <c r="U365" s="54"/>
      <c r="V365" s="37"/>
      <c r="W365" s="54"/>
      <c r="X365" s="37"/>
      <c r="Y365" s="54"/>
      <c r="Z365" s="37"/>
      <c r="AA365" s="54"/>
      <c r="AB365" s="37"/>
      <c r="AC365" s="54"/>
      <c r="AD365" s="37"/>
    </row>
    <row r="366" spans="6:30" ht="12.75" customHeight="1">
      <c r="F366" s="54"/>
      <c r="G366" s="54"/>
      <c r="H366" s="54"/>
      <c r="I366" s="54"/>
      <c r="J366" s="37"/>
      <c r="K366" s="54"/>
      <c r="L366" s="54"/>
      <c r="M366" s="54"/>
      <c r="O366" s="37"/>
      <c r="R366" s="54"/>
      <c r="S366" s="54"/>
      <c r="T366" s="37"/>
      <c r="U366" s="54"/>
      <c r="V366" s="37"/>
      <c r="W366" s="54"/>
      <c r="X366" s="37"/>
      <c r="Y366" s="54"/>
      <c r="Z366" s="37"/>
      <c r="AA366" s="54"/>
      <c r="AB366" s="37"/>
      <c r="AC366" s="54"/>
      <c r="AD366" s="37"/>
    </row>
    <row r="367" spans="6:30" ht="12.75" customHeight="1">
      <c r="F367" s="54"/>
      <c r="G367" s="54"/>
      <c r="H367" s="54"/>
      <c r="I367" s="54"/>
      <c r="J367" s="37"/>
      <c r="K367" s="54"/>
      <c r="L367" s="54"/>
      <c r="M367" s="54"/>
      <c r="O367" s="37"/>
      <c r="R367" s="54"/>
      <c r="S367" s="54"/>
      <c r="T367" s="37"/>
      <c r="U367" s="54"/>
      <c r="V367" s="37"/>
      <c r="W367" s="54"/>
      <c r="X367" s="37"/>
      <c r="Y367" s="54"/>
      <c r="Z367" s="37"/>
      <c r="AA367" s="54"/>
      <c r="AB367" s="37"/>
      <c r="AC367" s="54"/>
      <c r="AD367" s="37"/>
    </row>
    <row r="368" spans="6:30" ht="12.75" customHeight="1">
      <c r="F368" s="54"/>
      <c r="G368" s="54"/>
      <c r="H368" s="54"/>
      <c r="I368" s="54"/>
      <c r="J368" s="37"/>
      <c r="K368" s="54"/>
      <c r="L368" s="54"/>
      <c r="M368" s="54"/>
      <c r="O368" s="37"/>
      <c r="R368" s="54"/>
      <c r="S368" s="54"/>
      <c r="T368" s="37"/>
      <c r="U368" s="54"/>
      <c r="V368" s="37"/>
      <c r="W368" s="54"/>
      <c r="X368" s="37"/>
      <c r="Y368" s="54"/>
      <c r="Z368" s="37"/>
      <c r="AA368" s="54"/>
      <c r="AB368" s="37"/>
      <c r="AC368" s="54"/>
      <c r="AD368" s="37"/>
    </row>
    <row r="369" spans="6:30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R369" s="54"/>
      <c r="S369" s="54"/>
      <c r="T369" s="37"/>
      <c r="U369" s="54"/>
      <c r="V369" s="37"/>
      <c r="W369" s="54"/>
      <c r="X369" s="37"/>
      <c r="Y369" s="54"/>
      <c r="Z369" s="37"/>
      <c r="AA369" s="54"/>
      <c r="AB369" s="37"/>
      <c r="AC369" s="54"/>
      <c r="AD369" s="37"/>
    </row>
    <row r="370" spans="6:30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R370" s="54"/>
      <c r="S370" s="54"/>
      <c r="T370" s="37"/>
      <c r="U370" s="54"/>
      <c r="V370" s="37"/>
      <c r="W370" s="54"/>
      <c r="X370" s="37"/>
      <c r="Y370" s="54"/>
      <c r="Z370" s="37"/>
      <c r="AA370" s="54"/>
      <c r="AB370" s="37"/>
      <c r="AC370" s="54"/>
      <c r="AD370" s="37"/>
    </row>
    <row r="371" spans="6:30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R371" s="54"/>
      <c r="S371" s="54"/>
      <c r="T371" s="37"/>
      <c r="U371" s="54"/>
      <c r="V371" s="37"/>
      <c r="W371" s="54"/>
      <c r="X371" s="37"/>
      <c r="Y371" s="54"/>
      <c r="Z371" s="37"/>
      <c r="AA371" s="54"/>
      <c r="AB371" s="37"/>
      <c r="AC371" s="54"/>
      <c r="AD371" s="37"/>
    </row>
    <row r="372" spans="6:30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R372" s="54"/>
      <c r="S372" s="54"/>
      <c r="T372" s="37"/>
      <c r="U372" s="54"/>
      <c r="V372" s="37"/>
      <c r="W372" s="54"/>
      <c r="X372" s="37"/>
      <c r="Y372" s="54"/>
      <c r="Z372" s="37"/>
      <c r="AA372" s="54"/>
      <c r="AB372" s="37"/>
      <c r="AC372" s="54"/>
      <c r="AD372" s="37"/>
    </row>
    <row r="373" spans="6:30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R373" s="54"/>
      <c r="S373" s="54"/>
      <c r="T373" s="37"/>
      <c r="U373" s="54"/>
      <c r="V373" s="37"/>
      <c r="W373" s="54"/>
      <c r="X373" s="37"/>
      <c r="Y373" s="54"/>
      <c r="Z373" s="37"/>
      <c r="AA373" s="54"/>
      <c r="AB373" s="37"/>
      <c r="AC373" s="54"/>
      <c r="AD373" s="37"/>
    </row>
    <row r="374" spans="6:30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R374" s="54"/>
      <c r="S374" s="54"/>
      <c r="T374" s="37"/>
      <c r="U374" s="54"/>
      <c r="V374" s="37"/>
      <c r="W374" s="54"/>
      <c r="X374" s="37"/>
      <c r="Y374" s="54"/>
      <c r="Z374" s="37"/>
      <c r="AA374" s="54"/>
      <c r="AB374" s="37"/>
      <c r="AC374" s="54"/>
      <c r="AD374" s="37"/>
    </row>
    <row r="375" spans="6:30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R375" s="54"/>
      <c r="S375" s="54"/>
      <c r="T375" s="37"/>
      <c r="U375" s="54"/>
      <c r="V375" s="37"/>
      <c r="W375" s="54"/>
      <c r="X375" s="37"/>
      <c r="Y375" s="54"/>
      <c r="Z375" s="37"/>
      <c r="AA375" s="54"/>
      <c r="AB375" s="37"/>
      <c r="AC375" s="54"/>
      <c r="AD375" s="37"/>
    </row>
    <row r="376" spans="6:30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R376" s="54"/>
      <c r="S376" s="54"/>
      <c r="T376" s="37"/>
      <c r="U376" s="54"/>
      <c r="V376" s="37"/>
      <c r="W376" s="54"/>
      <c r="X376" s="37"/>
      <c r="Y376" s="54"/>
      <c r="Z376" s="37"/>
      <c r="AA376" s="54"/>
      <c r="AB376" s="37"/>
      <c r="AC376" s="54"/>
      <c r="AD376" s="37"/>
    </row>
    <row r="377" spans="6:30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R377" s="54"/>
      <c r="S377" s="54"/>
      <c r="T377" s="37"/>
      <c r="U377" s="54"/>
      <c r="V377" s="37"/>
      <c r="W377" s="54"/>
      <c r="X377" s="37"/>
      <c r="Y377" s="54"/>
      <c r="Z377" s="37"/>
      <c r="AA377" s="54"/>
      <c r="AB377" s="37"/>
      <c r="AC377" s="54"/>
      <c r="AD377" s="37"/>
    </row>
    <row r="378" spans="6:30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R378" s="54"/>
      <c r="S378" s="54"/>
      <c r="T378" s="37"/>
      <c r="U378" s="54"/>
      <c r="V378" s="37"/>
      <c r="W378" s="54"/>
      <c r="X378" s="37"/>
      <c r="Y378" s="54"/>
      <c r="Z378" s="37"/>
      <c r="AA378" s="54"/>
      <c r="AB378" s="37"/>
      <c r="AC378" s="54"/>
      <c r="AD378" s="37"/>
    </row>
    <row r="379" spans="6:30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R379" s="54"/>
      <c r="S379" s="54"/>
      <c r="T379" s="37"/>
      <c r="U379" s="54"/>
      <c r="V379" s="37"/>
      <c r="W379" s="54"/>
      <c r="X379" s="37"/>
      <c r="Y379" s="54"/>
      <c r="Z379" s="37"/>
      <c r="AA379" s="54"/>
      <c r="AB379" s="37"/>
      <c r="AC379" s="54"/>
      <c r="AD379" s="37"/>
    </row>
    <row r="380" spans="6:30" ht="12.75" customHeight="1">
      <c r="F380" s="54"/>
      <c r="G380" s="54"/>
      <c r="H380" s="54"/>
      <c r="I380" s="54"/>
      <c r="J380" s="37"/>
      <c r="K380" s="54"/>
      <c r="L380" s="54"/>
      <c r="M380" s="54"/>
      <c r="O380" s="37"/>
    </row>
    <row r="381" spans="6:30" ht="12.75" customHeight="1">
      <c r="F381" s="54"/>
      <c r="G381" s="54"/>
      <c r="H381" s="54"/>
      <c r="I381" s="54"/>
      <c r="J381" s="37"/>
      <c r="K381" s="54"/>
      <c r="L381" s="54"/>
      <c r="M381" s="54"/>
      <c r="O381" s="37"/>
    </row>
    <row r="382" spans="6:30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30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30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2.75" customHeight="1">
      <c r="F471" s="54"/>
      <c r="G471" s="54"/>
      <c r="H471" s="54"/>
      <c r="I471" s="54"/>
      <c r="J471" s="37"/>
      <c r="K471" s="54"/>
      <c r="L471" s="54"/>
      <c r="M471" s="54"/>
      <c r="O471" s="37"/>
    </row>
    <row r="472" spans="6:15" ht="12.75" customHeight="1">
      <c r="F472" s="54"/>
      <c r="G472" s="54"/>
      <c r="H472" s="54"/>
      <c r="I472" s="54"/>
      <c r="J472" s="37"/>
      <c r="K472" s="54"/>
      <c r="L472" s="54"/>
      <c r="M472" s="54"/>
      <c r="O472" s="37"/>
    </row>
    <row r="473" spans="6:15" ht="12.75" customHeight="1">
      <c r="F473" s="54"/>
      <c r="G473" s="54"/>
      <c r="H473" s="54"/>
      <c r="I473" s="54"/>
      <c r="J473" s="37"/>
      <c r="K473" s="54"/>
      <c r="L473" s="54"/>
      <c r="M473" s="54"/>
      <c r="O473" s="37"/>
    </row>
    <row r="474" spans="6:15" ht="12.75" customHeight="1">
      <c r="F474" s="54"/>
      <c r="G474" s="54"/>
      <c r="H474" s="54"/>
      <c r="I474" s="54"/>
      <c r="J474" s="37"/>
      <c r="K474" s="54"/>
      <c r="L474" s="54"/>
      <c r="M474" s="54"/>
      <c r="O474" s="37"/>
    </row>
    <row r="475" spans="6:15" ht="12.75" customHeight="1">
      <c r="F475" s="54"/>
      <c r="G475" s="54"/>
      <c r="H475" s="54"/>
      <c r="I475" s="54"/>
      <c r="J475" s="37"/>
      <c r="K475" s="54"/>
      <c r="L475" s="54"/>
      <c r="M475" s="54"/>
      <c r="O475" s="37"/>
    </row>
    <row r="476" spans="6:15" ht="12.75" customHeight="1">
      <c r="F476" s="54"/>
      <c r="G476" s="54"/>
      <c r="H476" s="54"/>
      <c r="I476" s="54"/>
      <c r="J476" s="37"/>
      <c r="K476" s="54"/>
      <c r="L476" s="54"/>
      <c r="M476" s="54"/>
      <c r="O476" s="37"/>
    </row>
    <row r="477" spans="6:15" ht="12.75" customHeight="1">
      <c r="F477" s="54"/>
      <c r="G477" s="54"/>
      <c r="H477" s="54"/>
      <c r="I477" s="54"/>
      <c r="J477" s="37"/>
      <c r="K477" s="54"/>
      <c r="L477" s="54"/>
      <c r="M477" s="54"/>
      <c r="O477" s="37"/>
    </row>
    <row r="478" spans="6:15" ht="12.75" customHeight="1">
      <c r="F478" s="54"/>
      <c r="G478" s="54"/>
      <c r="H478" s="54"/>
      <c r="I478" s="54"/>
      <c r="J478" s="37"/>
      <c r="K478" s="54"/>
      <c r="L478" s="54"/>
      <c r="M478" s="54"/>
      <c r="O478" s="37"/>
    </row>
    <row r="479" spans="6:15" ht="12.75" customHeight="1">
      <c r="F479" s="54"/>
      <c r="G479" s="54"/>
      <c r="H479" s="54"/>
      <c r="I479" s="54"/>
      <c r="J479" s="37"/>
      <c r="K479" s="54"/>
      <c r="L479" s="54"/>
      <c r="M479" s="54"/>
      <c r="O479" s="37"/>
    </row>
    <row r="480" spans="6:15" ht="12.75" customHeight="1">
      <c r="F480" s="54"/>
      <c r="G480" s="54"/>
      <c r="H480" s="54"/>
      <c r="I480" s="54"/>
      <c r="J480" s="37"/>
      <c r="K480" s="54"/>
      <c r="L480" s="54"/>
      <c r="M480" s="54"/>
      <c r="O480" s="37"/>
    </row>
    <row r="481" spans="6:15" ht="12.75" customHeight="1">
      <c r="F481" s="54"/>
      <c r="G481" s="54"/>
      <c r="H481" s="54"/>
      <c r="I481" s="54"/>
      <c r="J481" s="37"/>
      <c r="K481" s="54"/>
      <c r="L481" s="54"/>
      <c r="M481" s="54"/>
      <c r="O481" s="37"/>
    </row>
    <row r="482" spans="6:15" ht="12.75" customHeight="1">
      <c r="F482" s="54"/>
      <c r="G482" s="54"/>
      <c r="H482" s="54"/>
      <c r="I482" s="54"/>
      <c r="J482" s="37"/>
      <c r="K482" s="54"/>
      <c r="L482" s="54"/>
      <c r="M482" s="54"/>
      <c r="O482" s="37"/>
    </row>
    <row r="483" spans="6:15" ht="12.75" customHeight="1">
      <c r="F483" s="54"/>
      <c r="G483" s="54"/>
      <c r="H483" s="54"/>
      <c r="I483" s="54"/>
      <c r="J483" s="37"/>
      <c r="K483" s="54"/>
      <c r="L483" s="54"/>
      <c r="M483" s="54"/>
      <c r="O483" s="37"/>
    </row>
    <row r="484" spans="6:15" ht="12.75" customHeight="1">
      <c r="F484" s="54"/>
      <c r="G484" s="54"/>
      <c r="H484" s="54"/>
      <c r="I484" s="54"/>
      <c r="J484" s="37"/>
      <c r="K484" s="54"/>
      <c r="L484" s="54"/>
      <c r="M484" s="54"/>
      <c r="O484" s="37"/>
    </row>
    <row r="485" spans="6:15" ht="12.75" customHeight="1">
      <c r="F485" s="54"/>
      <c r="G485" s="54"/>
      <c r="H485" s="54"/>
      <c r="I485" s="54"/>
      <c r="J485" s="37"/>
      <c r="K485" s="54"/>
      <c r="L485" s="54"/>
      <c r="M485" s="54"/>
      <c r="O485" s="37"/>
    </row>
    <row r="486" spans="6:15" ht="12.75" customHeight="1">
      <c r="F486" s="54"/>
      <c r="G486" s="54"/>
      <c r="H486" s="54"/>
      <c r="I486" s="54"/>
      <c r="J486" s="37"/>
      <c r="K486" s="54"/>
      <c r="L486" s="54"/>
      <c r="M486" s="54"/>
      <c r="O486" s="37"/>
    </row>
    <row r="487" spans="6:15" ht="12.75" customHeight="1">
      <c r="F487" s="54"/>
      <c r="G487" s="54"/>
      <c r="H487" s="54"/>
      <c r="I487" s="54"/>
      <c r="J487" s="37"/>
      <c r="K487" s="54"/>
      <c r="L487" s="54"/>
      <c r="M487" s="54"/>
      <c r="O487" s="37"/>
    </row>
    <row r="488" spans="6:15" ht="12.75" customHeight="1">
      <c r="F488" s="54"/>
      <c r="G488" s="54"/>
      <c r="H488" s="54"/>
      <c r="I488" s="54"/>
      <c r="J488" s="37"/>
      <c r="K488" s="54"/>
      <c r="L488" s="54"/>
      <c r="M488" s="54"/>
      <c r="O488" s="37"/>
    </row>
    <row r="489" spans="6:15" ht="12.75" customHeight="1">
      <c r="F489" s="54"/>
      <c r="G489" s="54"/>
      <c r="H489" s="54"/>
      <c r="I489" s="54"/>
      <c r="J489" s="37"/>
      <c r="K489" s="54"/>
      <c r="L489" s="54"/>
      <c r="M489" s="54"/>
      <c r="O489" s="37"/>
    </row>
    <row r="490" spans="6:15" ht="12.75" customHeight="1">
      <c r="F490" s="54"/>
      <c r="G490" s="54"/>
      <c r="H490" s="54"/>
      <c r="I490" s="54"/>
      <c r="J490" s="37"/>
      <c r="K490" s="54"/>
      <c r="L490" s="54"/>
      <c r="M490" s="54"/>
      <c r="O490" s="37"/>
    </row>
    <row r="491" spans="6:15" ht="12.75" customHeight="1">
      <c r="F491" s="54"/>
      <c r="G491" s="54"/>
      <c r="H491" s="54"/>
      <c r="I491" s="54"/>
      <c r="J491" s="37"/>
      <c r="K491" s="54"/>
      <c r="L491" s="54"/>
      <c r="M491" s="54"/>
      <c r="O491" s="37"/>
    </row>
    <row r="492" spans="6:15" ht="12.75" customHeight="1">
      <c r="F492" s="54"/>
      <c r="G492" s="54"/>
      <c r="H492" s="54"/>
      <c r="I492" s="54"/>
      <c r="J492" s="37"/>
      <c r="K492" s="54"/>
      <c r="L492" s="54"/>
      <c r="M492" s="54"/>
      <c r="O492" s="37"/>
    </row>
    <row r="493" spans="6:15" ht="12.75" customHeight="1">
      <c r="F493" s="54"/>
      <c r="G493" s="54"/>
      <c r="H493" s="54"/>
      <c r="I493" s="54"/>
      <c r="J493" s="37"/>
      <c r="K493" s="54"/>
      <c r="L493" s="54"/>
      <c r="M493" s="54"/>
      <c r="O493" s="37"/>
    </row>
    <row r="494" spans="6:15" ht="12.75" customHeight="1">
      <c r="F494" s="54"/>
      <c r="G494" s="54"/>
      <c r="H494" s="54"/>
      <c r="I494" s="54"/>
      <c r="J494" s="37"/>
      <c r="K494" s="54"/>
      <c r="L494" s="54"/>
      <c r="M494" s="54"/>
      <c r="O494" s="37"/>
    </row>
    <row r="495" spans="6:15" ht="12.75" customHeight="1">
      <c r="F495" s="54"/>
      <c r="G495" s="54"/>
      <c r="H495" s="54"/>
      <c r="I495" s="54"/>
      <c r="J495" s="37"/>
      <c r="K495" s="54"/>
      <c r="L495" s="54"/>
      <c r="M495" s="54"/>
      <c r="O495" s="37"/>
    </row>
    <row r="496" spans="6:15" ht="12.75" customHeight="1">
      <c r="F496" s="54"/>
      <c r="G496" s="54"/>
      <c r="H496" s="54"/>
      <c r="I496" s="54"/>
      <c r="J496" s="37"/>
      <c r="K496" s="54"/>
      <c r="L496" s="54"/>
      <c r="M496" s="54"/>
      <c r="O496" s="37"/>
    </row>
    <row r="497" spans="6:15" ht="12.75" customHeight="1">
      <c r="F497" s="54"/>
      <c r="G497" s="54"/>
      <c r="H497" s="54"/>
      <c r="I497" s="54"/>
      <c r="J497" s="37"/>
      <c r="K497" s="54"/>
      <c r="L497" s="54"/>
      <c r="M497" s="54"/>
      <c r="O497" s="37"/>
    </row>
    <row r="498" spans="6:15" ht="12.75" customHeight="1">
      <c r="F498" s="54"/>
      <c r="G498" s="54"/>
      <c r="H498" s="54"/>
      <c r="I498" s="54"/>
      <c r="J498" s="37"/>
      <c r="K498" s="54"/>
      <c r="L498" s="54"/>
      <c r="M498" s="54"/>
      <c r="O498" s="37"/>
    </row>
    <row r="499" spans="6:15" ht="12.75" customHeight="1">
      <c r="F499" s="54"/>
      <c r="G499" s="54"/>
      <c r="H499" s="54"/>
      <c r="I499" s="54"/>
      <c r="J499" s="37"/>
      <c r="K499" s="54"/>
      <c r="L499" s="54"/>
      <c r="M499" s="54"/>
      <c r="O499" s="37"/>
    </row>
    <row r="500" spans="6:15" ht="12.75" customHeight="1">
      <c r="F500" s="54"/>
      <c r="G500" s="54"/>
      <c r="H500" s="54"/>
      <c r="I500" s="54"/>
      <c r="J500" s="37"/>
      <c r="K500" s="54"/>
      <c r="L500" s="54"/>
      <c r="M500" s="54"/>
      <c r="O500" s="37"/>
    </row>
    <row r="501" spans="6:15" ht="12.75" customHeight="1">
      <c r="F501" s="54"/>
      <c r="G501" s="54"/>
      <c r="H501" s="54"/>
      <c r="I501" s="54"/>
      <c r="J501" s="37"/>
      <c r="K501" s="54"/>
      <c r="L501" s="54"/>
      <c r="M501" s="54"/>
      <c r="O501" s="37"/>
    </row>
    <row r="502" spans="6:15" ht="12.75" customHeight="1">
      <c r="F502" s="54"/>
      <c r="G502" s="54"/>
      <c r="H502" s="54"/>
      <c r="I502" s="54"/>
      <c r="J502" s="37"/>
      <c r="K502" s="54"/>
      <c r="L502" s="54"/>
      <c r="M502" s="54"/>
      <c r="O502" s="37"/>
    </row>
    <row r="503" spans="6:15" ht="12.75" customHeight="1">
      <c r="F503" s="54"/>
      <c r="G503" s="54"/>
      <c r="H503" s="54"/>
      <c r="I503" s="54"/>
      <c r="J503" s="37"/>
      <c r="K503" s="54"/>
      <c r="L503" s="54"/>
      <c r="M503" s="54"/>
      <c r="O503" s="37"/>
    </row>
    <row r="504" spans="6:15" ht="12.75" customHeight="1">
      <c r="F504" s="54"/>
      <c r="G504" s="54"/>
      <c r="H504" s="54"/>
      <c r="I504" s="54"/>
      <c r="J504" s="37"/>
      <c r="K504" s="54"/>
      <c r="L504" s="54"/>
      <c r="M504" s="54"/>
      <c r="O504" s="37"/>
    </row>
    <row r="505" spans="6:15" ht="12.75" customHeight="1">
      <c r="F505" s="54"/>
      <c r="G505" s="54"/>
      <c r="H505" s="54"/>
      <c r="I505" s="54"/>
      <c r="J505" s="37"/>
      <c r="K505" s="54"/>
      <c r="L505" s="54"/>
      <c r="M505" s="54"/>
      <c r="O505" s="37"/>
    </row>
    <row r="506" spans="6:15" ht="12.75" customHeight="1">
      <c r="F506" s="54"/>
      <c r="G506" s="54"/>
      <c r="H506" s="54"/>
      <c r="I506" s="54"/>
      <c r="J506" s="37"/>
      <c r="K506" s="54"/>
      <c r="L506" s="54"/>
      <c r="M506" s="54"/>
      <c r="O506" s="37"/>
    </row>
    <row r="507" spans="6:15" ht="12.75" customHeight="1">
      <c r="F507" s="54"/>
      <c r="G507" s="54"/>
      <c r="H507" s="54"/>
      <c r="I507" s="54"/>
      <c r="J507" s="37"/>
      <c r="K507" s="54"/>
      <c r="L507" s="54"/>
      <c r="M507" s="54"/>
      <c r="O507" s="37"/>
    </row>
    <row r="508" spans="6:15" ht="12.75" customHeight="1">
      <c r="F508" s="54"/>
      <c r="G508" s="54"/>
      <c r="H508" s="54"/>
      <c r="I508" s="54"/>
      <c r="J508" s="37"/>
      <c r="K508" s="54"/>
      <c r="L508" s="54"/>
      <c r="M508" s="54"/>
      <c r="O508" s="37"/>
    </row>
    <row r="509" spans="6:15" ht="12.75" customHeight="1">
      <c r="F509" s="54"/>
      <c r="G509" s="54"/>
      <c r="H509" s="54"/>
      <c r="I509" s="54"/>
      <c r="J509" s="37"/>
      <c r="K509" s="54"/>
      <c r="L509" s="54"/>
      <c r="M509" s="54"/>
      <c r="O509" s="37"/>
    </row>
    <row r="510" spans="6:15" ht="12.75" customHeight="1">
      <c r="F510" s="54"/>
      <c r="G510" s="54"/>
      <c r="H510" s="54"/>
      <c r="I510" s="54"/>
      <c r="J510" s="37"/>
      <c r="K510" s="54"/>
      <c r="L510" s="54"/>
      <c r="M510" s="54"/>
      <c r="O510" s="37"/>
    </row>
    <row r="511" spans="6:15" ht="15" customHeight="1">
      <c r="F511" s="54"/>
      <c r="G511" s="54"/>
      <c r="H511" s="54"/>
      <c r="I511" s="54"/>
      <c r="J511" s="37"/>
      <c r="K511" s="54"/>
      <c r="L511" s="54"/>
      <c r="M511" s="54"/>
      <c r="O511" s="37"/>
    </row>
  </sheetData>
  <mergeCells count="6">
    <mergeCell ref="P93:P94"/>
    <mergeCell ref="A93:A94"/>
    <mergeCell ref="B93:B94"/>
    <mergeCell ref="J93:J94"/>
    <mergeCell ref="M93:M94"/>
    <mergeCell ref="O93:O94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61 K83 K88 K94:K9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2024-07-25T18:31:06Z</dcterms:modified>
</cp:coreProperties>
</file>