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F&amp;O)'!$R$1:$R$326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7" i="7"/>
  <c r="K27"/>
  <c r="M27" s="1"/>
  <c r="L88"/>
  <c r="M88" s="1"/>
  <c r="K88"/>
  <c r="K126"/>
  <c r="M126" s="1"/>
  <c r="L84"/>
  <c r="K84"/>
  <c r="M84" s="1"/>
  <c r="L87"/>
  <c r="K87"/>
  <c r="L86"/>
  <c r="K86"/>
  <c r="K125"/>
  <c r="M125" s="1"/>
  <c r="K123"/>
  <c r="M123" s="1"/>
  <c r="L39"/>
  <c r="K39"/>
  <c r="L83"/>
  <c r="K83"/>
  <c r="K124"/>
  <c r="M124" s="1"/>
  <c r="L74"/>
  <c r="K74"/>
  <c r="L82"/>
  <c r="K82"/>
  <c r="L81"/>
  <c r="K81"/>
  <c r="L80"/>
  <c r="K80"/>
  <c r="L79"/>
  <c r="K79"/>
  <c r="L78"/>
  <c r="K78"/>
  <c r="L75"/>
  <c r="K75"/>
  <c r="L77"/>
  <c r="K77"/>
  <c r="L76"/>
  <c r="K76"/>
  <c r="L108"/>
  <c r="K122"/>
  <c r="M122" s="1"/>
  <c r="L70"/>
  <c r="K70"/>
  <c r="L36"/>
  <c r="K36"/>
  <c r="L23"/>
  <c r="K23"/>
  <c r="L37"/>
  <c r="K37"/>
  <c r="L73"/>
  <c r="K73"/>
  <c r="L31"/>
  <c r="K31"/>
  <c r="L72"/>
  <c r="K72"/>
  <c r="L59"/>
  <c r="K59"/>
  <c r="L69"/>
  <c r="K69"/>
  <c r="L71"/>
  <c r="K71"/>
  <c r="L34"/>
  <c r="K34"/>
  <c r="L22"/>
  <c r="K22"/>
  <c r="L104"/>
  <c r="L68"/>
  <c r="K68"/>
  <c r="L67"/>
  <c r="K67"/>
  <c r="L66"/>
  <c r="K66"/>
  <c r="L65"/>
  <c r="K65"/>
  <c r="L35"/>
  <c r="K35"/>
  <c r="L26"/>
  <c r="K26"/>
  <c r="L32"/>
  <c r="K32"/>
  <c r="L100"/>
  <c r="L98"/>
  <c r="L64"/>
  <c r="L63"/>
  <c r="K64"/>
  <c r="L28"/>
  <c r="K28"/>
  <c r="L102"/>
  <c r="M86" l="1"/>
  <c r="M87"/>
  <c r="M83"/>
  <c r="M39"/>
  <c r="M70"/>
  <c r="M74"/>
  <c r="M82"/>
  <c r="M81"/>
  <c r="M78"/>
  <c r="M79"/>
  <c r="M75"/>
  <c r="M80"/>
  <c r="M36"/>
  <c r="M77"/>
  <c r="M76"/>
  <c r="M23"/>
  <c r="M37"/>
  <c r="M73"/>
  <c r="M31"/>
  <c r="M34"/>
  <c r="M72"/>
  <c r="M59"/>
  <c r="M69"/>
  <c r="M26"/>
  <c r="M71"/>
  <c r="M68"/>
  <c r="M22"/>
  <c r="M28"/>
  <c r="M67"/>
  <c r="M65"/>
  <c r="M66"/>
  <c r="M35"/>
  <c r="M32"/>
  <c r="M64"/>
  <c r="M98"/>
  <c r="M119"/>
  <c r="K63"/>
  <c r="L62"/>
  <c r="K62"/>
  <c r="L61"/>
  <c r="K61"/>
  <c r="L60"/>
  <c r="K60"/>
  <c r="L58"/>
  <c r="M58" s="1"/>
  <c r="L57"/>
  <c r="L56"/>
  <c r="L55"/>
  <c r="L54"/>
  <c r="L53"/>
  <c r="L52"/>
  <c r="L11"/>
  <c r="L12"/>
  <c r="L13"/>
  <c r="L14"/>
  <c r="L15"/>
  <c r="L16"/>
  <c r="L17"/>
  <c r="L18"/>
  <c r="L19"/>
  <c r="L20"/>
  <c r="L24"/>
  <c r="L25"/>
  <c r="L29"/>
  <c r="L30"/>
  <c r="L10"/>
  <c r="K57"/>
  <c r="K56"/>
  <c r="K121"/>
  <c r="M121" s="1"/>
  <c r="K30"/>
  <c r="K29"/>
  <c r="K118"/>
  <c r="M118" s="1"/>
  <c r="K54"/>
  <c r="K25"/>
  <c r="K24"/>
  <c r="K19"/>
  <c r="K53"/>
  <c r="K20"/>
  <c r="K17"/>
  <c r="K18"/>
  <c r="K15"/>
  <c r="K16"/>
  <c r="K11"/>
  <c r="K55"/>
  <c r="K14"/>
  <c r="K10"/>
  <c r="M19" l="1"/>
  <c r="M20"/>
  <c r="M30"/>
  <c r="M14"/>
  <c r="M16"/>
  <c r="M63"/>
  <c r="M25"/>
  <c r="M11"/>
  <c r="M15"/>
  <c r="M29"/>
  <c r="M24"/>
  <c r="M61"/>
  <c r="M18"/>
  <c r="M17"/>
  <c r="M54"/>
  <c r="M10"/>
  <c r="M62"/>
  <c r="M57"/>
  <c r="M60"/>
  <c r="M55"/>
  <c r="M56"/>
  <c r="M53"/>
  <c r="K52"/>
  <c r="M52" s="1"/>
  <c r="K13" l="1"/>
  <c r="M13" s="1"/>
  <c r="K12"/>
  <c r="M12" s="1"/>
  <c r="K294"/>
  <c r="L294" s="1"/>
  <c r="M7" l="1"/>
  <c r="F282" l="1"/>
  <c r="K283"/>
  <c r="L283" s="1"/>
  <c r="K274"/>
  <c r="L274" s="1"/>
  <c r="K277"/>
  <c r="L277" s="1"/>
  <c r="K285" l="1"/>
  <c r="L285" s="1"/>
  <c r="F276"/>
  <c r="F275"/>
  <c r="F273"/>
  <c r="K273" s="1"/>
  <c r="L273" s="1"/>
  <c r="F253"/>
  <c r="F205"/>
  <c r="K284" l="1"/>
  <c r="L284" s="1"/>
  <c r="K282"/>
  <c r="L282" s="1"/>
  <c r="K288"/>
  <c r="L288" s="1"/>
  <c r="K289"/>
  <c r="L289" s="1"/>
  <c r="K281"/>
  <c r="L281" s="1"/>
  <c r="K291"/>
  <c r="L291" s="1"/>
  <c r="K287"/>
  <c r="L287" s="1"/>
  <c r="K280" l="1"/>
  <c r="L280" s="1"/>
  <c r="K269"/>
  <c r="L269" s="1"/>
  <c r="K271"/>
  <c r="L271" s="1"/>
  <c r="K268"/>
  <c r="L268" s="1"/>
  <c r="K270"/>
  <c r="L270" s="1"/>
  <c r="K199"/>
  <c r="L199" s="1"/>
  <c r="K252"/>
  <c r="L252" s="1"/>
  <c r="K266"/>
  <c r="L266" s="1"/>
  <c r="K267"/>
  <c r="L267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7"/>
  <c r="L257" s="1"/>
  <c r="K255"/>
  <c r="L255" s="1"/>
  <c r="K254"/>
  <c r="L254" s="1"/>
  <c r="K253"/>
  <c r="L253" s="1"/>
  <c r="K249"/>
  <c r="L249" s="1"/>
  <c r="K248"/>
  <c r="L248" s="1"/>
  <c r="K247"/>
  <c r="L247" s="1"/>
  <c r="K244"/>
  <c r="L244" s="1"/>
  <c r="K243"/>
  <c r="L243" s="1"/>
  <c r="K242"/>
  <c r="L242" s="1"/>
  <c r="K241"/>
  <c r="L241" s="1"/>
  <c r="K240"/>
  <c r="L240" s="1"/>
  <c r="K239"/>
  <c r="L239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7"/>
  <c r="L227" s="1"/>
  <c r="K225"/>
  <c r="L225" s="1"/>
  <c r="K223"/>
  <c r="L223" s="1"/>
  <c r="K221"/>
  <c r="L221" s="1"/>
  <c r="K220"/>
  <c r="L220" s="1"/>
  <c r="K219"/>
  <c r="L219" s="1"/>
  <c r="K217"/>
  <c r="L217" s="1"/>
  <c r="K216"/>
  <c r="L216" s="1"/>
  <c r="K215"/>
  <c r="L215" s="1"/>
  <c r="K214"/>
  <c r="K213"/>
  <c r="L213" s="1"/>
  <c r="K212"/>
  <c r="L212" s="1"/>
  <c r="K210"/>
  <c r="L210" s="1"/>
  <c r="K209"/>
  <c r="L209" s="1"/>
  <c r="K208"/>
  <c r="L208" s="1"/>
  <c r="K207"/>
  <c r="L207" s="1"/>
  <c r="K206"/>
  <c r="L206" s="1"/>
  <c r="K205"/>
  <c r="L205" s="1"/>
  <c r="H204"/>
  <c r="K204" s="1"/>
  <c r="L204" s="1"/>
  <c r="K201"/>
  <c r="L201" s="1"/>
  <c r="K200"/>
  <c r="L200" s="1"/>
  <c r="K198"/>
  <c r="L198" s="1"/>
  <c r="K197"/>
  <c r="L197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H170"/>
  <c r="K170" s="1"/>
  <c r="L170" s="1"/>
  <c r="F169"/>
  <c r="K169" s="1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D7" i="6"/>
  <c r="K6" i="4"/>
  <c r="K6" i="3"/>
  <c r="L6" i="2"/>
</calcChain>
</file>

<file path=xl/sharedStrings.xml><?xml version="1.0" encoding="utf-8"?>
<sst xmlns="http://schemas.openxmlformats.org/spreadsheetml/2006/main" count="7652" uniqueCount="3876">
  <si>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</si>
  <si>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</si>
  <si>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</si>
  <si>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</si>
  <si>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</si>
  <si>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</si>
  <si>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</si>
  <si>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</si>
  <si>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</si>
  <si>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</si>
  <si>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</si>
  <si>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</si>
  <si>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</si>
  <si>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</si>
  <si>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</si>
  <si>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</si>
  <si>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</si>
  <si>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</si>
  <si>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</si>
  <si>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</si>
  <si>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</si>
  <si>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</si>
  <si>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</si>
  <si>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</si>
  <si>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</si>
  <si>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</si>
  <si>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</si>
  <si>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</si>
  <si>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</si>
  <si>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</si>
  <si>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</si>
  <si>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</si>
  <si>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</si>
  <si>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</si>
  <si>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</si>
  <si>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</si>
  <si>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</si>
  <si>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</si>
  <si>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</si>
  <si>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</si>
  <si>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</si>
  <si>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</si>
  <si>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</si>
  <si>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</si>
  <si>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</si>
  <si>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</si>
  <si>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</si>
  <si>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</si>
  <si>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</si>
  <si>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</si>
  <si>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</si>
  <si>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</si>
  <si>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</si>
  <si>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</si>
  <si>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</si>
  <si>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</si>
  <si>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</si>
  <si>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</si>
  <si>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</si>
  <si>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</si>
  <si>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</si>
  <si>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</si>
  <si>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</si>
  <si>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</si>
  <si>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</si>
  <si>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</si>
  <si>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</si>
  <si>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</si>
  <si>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</si>
  <si>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</si>
  <si>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</si>
  <si>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</si>
  <si>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</si>
  <si>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</si>
  <si>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</si>
  <si>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</si>
  <si>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</si>
  <si>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</si>
  <si>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</si>
  <si>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</si>
  <si>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</si>
  <si>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</si>
  <si>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</si>
  <si>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</si>
  <si>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</si>
  <si>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</si>
  <si>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</si>
  <si>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</si>
  <si>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</si>
  <si>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</si>
  <si>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</si>
  <si>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</si>
  <si>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</si>
  <si>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</si>
  <si>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</si>
  <si>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</si>
  <si>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</si>
  <si>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</si>
  <si>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</si>
  <si>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</si>
  <si>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</si>
  <si>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</si>
  <si>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</si>
  <si>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</si>
  <si>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</si>
  <si>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</si>
  <si>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</si>
  <si>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</si>
  <si>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</si>
  <si>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</si>
  <si>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</si>
  <si>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</si>
  <si>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</si>
  <si>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</si>
  <si>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</si>
  <si>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</si>
  <si>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</si>
  <si>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</si>
  <si>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</si>
  <si>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</si>
  <si>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</si>
  <si>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</si>
  <si>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</si>
  <si>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</si>
  <si>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</si>
  <si>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</si>
  <si>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</si>
  <si>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</si>
  <si>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</si>
  <si>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</si>
  <si>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</si>
  <si>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</si>
  <si>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</si>
  <si>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</si>
  <si>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</si>
  <si>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</si>
  <si>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</si>
  <si>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</si>
  <si>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</si>
  <si>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</si>
  <si>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</si>
  <si>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</si>
  <si>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</si>
  <si>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</si>
  <si>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</si>
  <si>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</si>
  <si>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</si>
  <si>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</si>
  <si>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</si>
  <si>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</si>
  <si>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</si>
  <si>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</si>
  <si>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</si>
  <si>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</si>
  <si>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</si>
  <si>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</si>
  <si>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</si>
  <si>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</si>
  <si>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</si>
  <si>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</si>
  <si>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</si>
  <si>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</si>
  <si>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</si>
  <si>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</si>
  <si>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</si>
  <si>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</si>
  <si>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</si>
  <si>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</si>
  <si>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</si>
  <si>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</si>
  <si>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</si>
  <si>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</si>
  <si>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</si>
  <si>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</si>
  <si>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</si>
  <si>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</si>
  <si>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</si>
  <si>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</si>
  <si>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</si>
  <si>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</si>
  <si>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</si>
  <si>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</si>
  <si>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</si>
  <si>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</si>
  <si>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</si>
  <si>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</si>
  <si>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</si>
  <si>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</si>
  <si>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</si>
  <si>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</si>
  <si>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</si>
  <si>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</si>
  <si>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</si>
  <si>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</si>
  <si>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</si>
  <si>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</si>
  <si>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</si>
  <si>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</si>
  <si>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</si>
  <si>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</si>
  <si>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</si>
  <si>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</si>
  <si>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</si>
  <si>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</si>
  <si>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</si>
  <si>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</si>
  <si>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</si>
  <si>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</si>
  <si>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</si>
  <si>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</si>
  <si>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</si>
  <si>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</si>
  <si>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</si>
  <si>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</si>
  <si>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</si>
  <si>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</si>
  <si>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</si>
  <si>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</si>
  <si>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</si>
  <si>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</si>
  <si>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</si>
  <si>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</si>
  <si>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</si>
  <si>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</si>
  <si>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</si>
  <si>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</si>
  <si>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</si>
  <si>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</si>
  <si>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</si>
  <si>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</si>
  <si>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</si>
  <si>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</si>
  <si>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</si>
  <si>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</si>
  <si>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</si>
  <si>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</si>
  <si>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</si>
  <si>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</si>
  <si>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</si>
  <si>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</si>
  <si>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</si>
  <si>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</si>
  <si>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</si>
  <si>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</si>
  <si>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</si>
  <si>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</si>
  <si>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</si>
  <si>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</si>
  <si>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</si>
  <si>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</si>
  <si>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</si>
  <si>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</si>
  <si>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</si>
  <si>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</si>
  <si>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</si>
  <si>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</si>
  <si>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</si>
  <si>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</si>
  <si>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</si>
  <si>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</si>
  <si>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</si>
  <si>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</si>
  <si>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</si>
  <si>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</si>
  <si>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</si>
  <si>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</si>
  <si>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</si>
  <si>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</si>
  <si>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</si>
  <si>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</si>
  <si>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</si>
  <si>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</si>
  <si>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</si>
  <si>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</si>
  <si>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</si>
  <si>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</si>
  <si>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</si>
  <si>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</si>
  <si>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</si>
  <si>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</si>
  <si>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</si>
  <si>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</si>
  <si>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</si>
  <si>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</si>
  <si>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</si>
  <si>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</si>
  <si>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</si>
  <si>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</si>
  <si>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</si>
  <si>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</si>
  <si>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</si>
  <si>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</si>
  <si>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</si>
  <si>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</si>
  <si>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</si>
  <si>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</si>
  <si>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</si>
  <si>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</si>
  <si>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</si>
  <si>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</si>
  <si>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</si>
  <si>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</si>
  <si>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</si>
  <si>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</si>
  <si>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</si>
  <si>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</si>
  <si>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</si>
  <si>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</si>
  <si>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</si>
  <si>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</si>
  <si>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</si>
  <si>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</si>
  <si>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</si>
  <si>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</si>
  <si>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</si>
  <si>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</si>
  <si>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</si>
  <si>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</si>
  <si>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</si>
  <si>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</si>
  <si>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</si>
  <si>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</si>
  <si>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</si>
  <si>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</si>
  <si>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</si>
  <si>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</si>
  <si>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</si>
  <si>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</si>
  <si>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</si>
  <si>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</si>
  <si>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</si>
  <si>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</si>
  <si>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</si>
  <si>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</si>
  <si>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</si>
  <si>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</si>
  <si>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</si>
  <si>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</si>
  <si>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</si>
  <si>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</si>
  <si>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</si>
  <si>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</si>
  <si>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</si>
  <si>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</si>
  <si>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</si>
  <si>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</si>
  <si>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</si>
  <si>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</si>
  <si>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</si>
  <si>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</si>
  <si>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</si>
  <si>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</si>
  <si>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</si>
  <si>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</si>
  <si>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</si>
  <si>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</si>
  <si>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</si>
  <si>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</si>
  <si>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</si>
  <si>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</si>
  <si>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</si>
  <si>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</si>
  <si>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</si>
  <si>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</si>
  <si>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</si>
  <si>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</si>
  <si>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</si>
  <si>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</si>
  <si>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</si>
  <si>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</si>
  <si>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</si>
  <si>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</si>
  <si>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</si>
  <si>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</si>
  <si>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</si>
  <si>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</si>
  <si>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</si>
  <si>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</si>
  <si>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</si>
  <si>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</si>
  <si>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</si>
  <si>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</si>
  <si>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</si>
  <si>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</si>
  <si>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</si>
  <si>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</si>
  <si>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</si>
  <si>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</si>
  <si>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</si>
  <si>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</si>
  <si>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</si>
  <si>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</si>
  <si>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</si>
  <si>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</si>
  <si>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</si>
  <si>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</si>
  <si>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</si>
  <si>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</si>
  <si>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</si>
  <si>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</si>
  <si>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</si>
  <si>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</si>
  <si>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</si>
  <si>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</si>
  <si>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</si>
  <si>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</si>
  <si>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</si>
  <si>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</si>
  <si>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</si>
  <si>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</si>
  <si>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</si>
  <si>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</si>
  <si>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</si>
  <si>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</si>
  <si>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</si>
  <si>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</si>
  <si>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</si>
  <si>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</si>
  <si>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</si>
  <si>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</si>
  <si>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</si>
  <si>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</si>
  <si>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</si>
  <si>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</si>
  <si>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</si>
  <si>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</si>
  <si>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</si>
  <si>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</si>
  <si>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</si>
  <si>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</si>
  <si>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</si>
  <si>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</si>
  <si>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</si>
  <si>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</si>
  <si>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</si>
  <si>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</si>
  <si>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</si>
  <si>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</si>
  <si>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</si>
  <si>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</si>
  <si>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</si>
  <si>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</si>
  <si>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</si>
  <si>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</si>
  <si>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</si>
  <si>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</si>
  <si>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</si>
  <si>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</si>
  <si>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</si>
  <si>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</si>
  <si>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</si>
  <si>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</si>
  <si>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</si>
  <si>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</si>
  <si>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</si>
  <si>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</si>
  <si>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</si>
  <si>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</si>
  <si>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</si>
  <si>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</si>
  <si>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</si>
  <si>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</si>
  <si>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</si>
  <si>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</si>
  <si>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</si>
  <si>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</si>
  <si>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</si>
  <si>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</si>
  <si>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</si>
  <si>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</si>
  <si>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</si>
  <si>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</si>
  <si>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</si>
  <si>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</si>
  <si>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</si>
  <si>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</si>
  <si>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</si>
  <si>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</si>
  <si>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</si>
  <si>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</si>
  <si>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</si>
  <si>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</si>
  <si>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</si>
  <si>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</si>
  <si>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</si>
  <si>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</si>
  <si>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</si>
  <si>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</si>
  <si>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</si>
  <si>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</si>
  <si>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</si>
  <si>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</si>
  <si>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</si>
  <si>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</si>
  <si>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</si>
  <si>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</si>
  <si>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</si>
  <si>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</si>
  <si>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</si>
  <si>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</si>
  <si>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</si>
  <si>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</si>
  <si>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</si>
  <si>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</si>
  <si>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</si>
  <si>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</si>
  <si>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</si>
  <si>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</si>
  <si>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</si>
  <si>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</si>
  <si>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</si>
  <si>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</si>
  <si>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</si>
  <si>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</si>
  <si>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</si>
  <si>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</si>
  <si>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</si>
  <si>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</si>
  <si>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</si>
  <si>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</si>
  <si>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</si>
  <si>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</si>
  <si>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</si>
  <si>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</si>
  <si>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</si>
  <si>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</si>
  <si>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</si>
  <si>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</si>
  <si>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</si>
  <si>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</si>
  <si>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</si>
  <si>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</si>
  <si>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</si>
  <si>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</si>
  <si>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</si>
  <si>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</si>
  <si>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</si>
  <si>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</si>
  <si>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</si>
  <si>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</si>
  <si>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</si>
  <si>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</si>
  <si>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</si>
  <si>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</si>
  <si>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</si>
  <si>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</si>
  <si>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</si>
  <si>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</si>
  <si>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</si>
  <si>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</si>
  <si>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</si>
  <si>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</si>
  <si>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</si>
  <si>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</si>
  <si>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</si>
  <si>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</si>
  <si>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</si>
  <si>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</si>
  <si>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</si>
  <si>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</si>
  <si>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</si>
  <si>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</si>
  <si>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</si>
  <si>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</si>
  <si>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</si>
  <si>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</si>
  <si>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</si>
  <si>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</si>
  <si>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</si>
  <si>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</si>
  <si>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</si>
  <si>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</si>
  <si>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</si>
  <si>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</si>
  <si>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</si>
  <si>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</si>
  <si>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</si>
  <si>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</si>
  <si>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</si>
  <si>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</si>
  <si>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</si>
  <si>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</si>
  <si>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</si>
  <si>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</si>
  <si>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</si>
  <si>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</si>
  <si>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</si>
  <si>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</si>
  <si>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</si>
  <si>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</si>
  <si>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</si>
  <si>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</si>
  <si>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</si>
  <si>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</si>
  <si>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</si>
  <si>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</si>
  <si>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</si>
  <si>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</si>
  <si>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</si>
  <si>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</si>
  <si>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</si>
  <si>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</si>
  <si>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</si>
  <si>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</si>
  <si>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</si>
  <si>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</si>
  <si>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</si>
  <si>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</si>
  <si>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</si>
  <si>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</si>
  <si>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</si>
  <si>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</si>
  <si>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</si>
  <si>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</si>
  <si>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</si>
  <si>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</si>
  <si>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</si>
  <si>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</si>
  <si>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</si>
  <si>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</si>
  <si>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</si>
  <si>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</si>
  <si>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</si>
  <si>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</si>
  <si>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</si>
  <si>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</si>
  <si>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</si>
  <si>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</si>
  <si>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</si>
  <si>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</si>
  <si>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</si>
  <si>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</si>
  <si>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</si>
  <si>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</si>
  <si>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</si>
  <si>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</si>
  <si>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</si>
  <si>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</si>
  <si>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</si>
  <si>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</si>
  <si>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</si>
  <si>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</si>
  <si>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</si>
  <si>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</si>
  <si>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</si>
  <si>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</si>
  <si>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</si>
  <si>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</si>
  <si>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</si>
  <si>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</si>
  <si>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</si>
  <si>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</si>
  <si>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</si>
  <si>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</si>
  <si>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</si>
  <si>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</si>
  <si>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</si>
  <si>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</si>
  <si>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</si>
  <si>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</si>
  <si>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</si>
  <si>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</si>
  <si>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</si>
  <si>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</si>
  <si>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</si>
  <si>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</si>
  <si>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</si>
  <si>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</si>
  <si>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</si>
  <si>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</si>
  <si>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</si>
  <si>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</si>
  <si>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</si>
  <si>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</si>
  <si>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</si>
  <si>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</si>
  <si>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</si>
  <si>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</si>
  <si>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</si>
  <si>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</si>
  <si>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</si>
  <si>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</si>
  <si>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</si>
  <si>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</si>
  <si>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</si>
  <si>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</si>
  <si>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</si>
  <si>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</si>
  <si>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</si>
  <si>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</si>
  <si>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</si>
  <si>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</si>
  <si>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</si>
  <si>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</si>
  <si>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</si>
  <si>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</si>
  <si>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</si>
  <si>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</si>
  <si>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</si>
  <si>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</si>
  <si>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</si>
  <si>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</si>
  <si>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</si>
  <si>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</si>
  <si>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</si>
  <si>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</si>
  <si>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</si>
  <si>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</si>
  <si>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</si>
  <si>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</si>
  <si>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</si>
  <si>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</si>
  <si>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</si>
  <si>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</si>
  <si>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</si>
  <si>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</si>
  <si>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</si>
  <si>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</si>
  <si>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</si>
  <si>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</si>
  <si>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</si>
  <si>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</si>
  <si>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</si>
  <si>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</si>
  <si>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</si>
  <si>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</si>
  <si>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</si>
  <si>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</si>
  <si>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</si>
  <si>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</si>
  <si>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</si>
  <si>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</si>
  <si>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</si>
  <si>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</si>
  <si>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</si>
  <si>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</si>
  <si>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</si>
  <si>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</si>
  <si>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</si>
  <si>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</si>
  <si>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</si>
  <si>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</si>
  <si>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</si>
  <si>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</si>
  <si>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</si>
  <si>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</si>
  <si>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</si>
  <si>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</si>
  <si>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</si>
  <si>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</si>
  <si>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</si>
  <si>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</si>
  <si>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</si>
  <si>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</si>
  <si>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</si>
  <si>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</si>
  <si>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</si>
  <si>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</si>
  <si>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</si>
  <si>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</si>
  <si>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</si>
  <si>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</si>
  <si>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</si>
  <si>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</si>
  <si>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</si>
  <si>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</si>
  <si>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</si>
  <si>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</si>
  <si>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</si>
  <si>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</si>
  <si>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</si>
  <si>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</si>
  <si>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</si>
  <si>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</si>
  <si>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</si>
  <si>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</si>
  <si>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</si>
  <si>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</si>
  <si>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</si>
  <si>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</si>
  <si>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</si>
  <si>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</si>
  <si>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</si>
  <si>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</si>
  <si>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</si>
  <si>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</si>
  <si>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</si>
  <si>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</si>
  <si>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</si>
  <si>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</si>
  <si>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</si>
  <si>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</si>
  <si>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</si>
  <si>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</si>
  <si>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</si>
  <si>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</si>
  <si>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</si>
  <si>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</si>
  <si>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</si>
  <si>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</si>
  <si>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</si>
  <si>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</si>
  <si>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</si>
  <si>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</si>
  <si>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</si>
  <si>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</si>
  <si>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</si>
  <si>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</si>
  <si>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</si>
  <si>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</si>
  <si>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</si>
  <si>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</si>
  <si>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</si>
  <si>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</si>
  <si>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</si>
  <si>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</si>
  <si>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</si>
  <si>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</si>
  <si>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</si>
  <si>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</si>
  <si>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</si>
  <si>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</si>
  <si>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</si>
  <si>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</si>
  <si>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</si>
  <si>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</si>
  <si>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</si>
  <si>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</si>
  <si>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</si>
  <si>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</si>
  <si>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</si>
  <si>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</si>
  <si>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</si>
  <si>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</si>
  <si>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</si>
  <si>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</si>
  <si>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</si>
  <si>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</si>
  <si>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</si>
  <si>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</si>
  <si>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</si>
  <si>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</si>
  <si>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</si>
  <si>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</si>
  <si>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</si>
  <si>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</si>
  <si>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</si>
  <si>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</si>
  <si>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</si>
  <si>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</si>
  <si>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</si>
  <si>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</si>
  <si>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</si>
  <si>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</si>
  <si>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</si>
  <si>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</si>
  <si>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</si>
  <si>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</si>
  <si>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</si>
  <si>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</si>
  <si>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</si>
  <si>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</si>
  <si>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</si>
  <si>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</si>
  <si>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</si>
  <si>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</si>
  <si>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</si>
  <si>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</si>
  <si>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</si>
  <si>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</si>
  <si>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</si>
  <si>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</si>
  <si>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</si>
  <si>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</si>
  <si>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</si>
  <si>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</si>
  <si>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</si>
  <si>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</si>
  <si>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</si>
  <si>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</si>
  <si>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</si>
  <si>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</si>
  <si>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</si>
  <si>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</si>
  <si>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</si>
  <si>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</si>
  <si>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</si>
  <si>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</si>
  <si>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</si>
  <si>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</si>
  <si>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</si>
  <si>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</si>
  <si>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</si>
  <si>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</si>
  <si>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</si>
  <si>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</si>
  <si>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</si>
  <si>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</si>
  <si>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</si>
  <si>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</si>
  <si>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</si>
  <si>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</si>
  <si>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</si>
  <si>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</si>
  <si>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</si>
  <si>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</si>
  <si>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</si>
  <si>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</si>
  <si>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</si>
  <si>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</si>
  <si>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</si>
  <si>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</si>
  <si>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</si>
  <si>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</si>
  <si>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</si>
  <si>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</si>
  <si>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</si>
  <si>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</si>
  <si>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</si>
  <si>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</si>
  <si>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</si>
  <si>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</si>
  <si>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</si>
  <si>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</si>
  <si>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</si>
  <si>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</si>
  <si>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</si>
  <si>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</si>
  <si>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</si>
  <si>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</si>
  <si>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</si>
  <si>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</si>
  <si>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</si>
  <si>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</si>
  <si>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</si>
  <si>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</si>
  <si>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</si>
  <si>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</si>
  <si>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</si>
  <si>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</si>
  <si>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</si>
  <si>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</si>
  <si>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</si>
  <si>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</si>
  <si>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</si>
  <si>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</si>
  <si>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</si>
  <si>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</si>
  <si>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</si>
  <si>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</si>
  <si>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</si>
  <si>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</si>
  <si>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</si>
  <si>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</si>
  <si>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</si>
  <si>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</si>
  <si>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</si>
  <si>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</si>
  <si>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</si>
  <si>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</si>
  <si>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</si>
  <si>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</si>
  <si>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</si>
  <si>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</si>
  <si>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</si>
  <si>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</si>
  <si>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</si>
  <si>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</si>
  <si>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</si>
  <si>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</si>
  <si>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</si>
  <si>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</si>
  <si>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</si>
  <si>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</si>
  <si>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</si>
  <si>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</si>
  <si>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</si>
  <si>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</si>
  <si>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</si>
  <si>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</si>
  <si>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</si>
  <si>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</si>
  <si>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</si>
  <si>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</si>
  <si>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</si>
  <si>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</si>
  <si>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</si>
  <si>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</si>
  <si>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</si>
  <si>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</si>
  <si>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</si>
  <si>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</si>
  <si>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</si>
  <si>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</si>
  <si>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</si>
  <si>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</si>
  <si>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</si>
  <si>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</si>
  <si>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</si>
  <si>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</si>
  <si>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</si>
  <si>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</si>
  <si>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</si>
  <si>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</si>
  <si>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</si>
  <si>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</si>
  <si>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</si>
  <si>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</si>
  <si>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</si>
  <si>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</si>
  <si>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</si>
  <si>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</si>
  <si>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</si>
  <si>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</si>
  <si>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</si>
  <si>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</si>
  <si>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</si>
  <si>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</si>
  <si>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</si>
  <si>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</si>
  <si>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</si>
  <si>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</si>
  <si>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</si>
  <si>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</si>
  <si>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</si>
  <si>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</si>
  <si>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</si>
  <si>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</si>
  <si>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</si>
  <si>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</si>
  <si>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</si>
  <si>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</si>
  <si>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</si>
  <si>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</si>
  <si>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</si>
  <si>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</si>
  <si>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</si>
  <si>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</si>
  <si>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</si>
  <si>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</si>
  <si>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</si>
  <si>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</si>
  <si>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</si>
  <si>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</si>
  <si>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</si>
  <si>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</si>
  <si>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</si>
  <si>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</si>
  <si>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</si>
  <si>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</si>
  <si>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</si>
  <si>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</si>
  <si>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</si>
  <si>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</si>
  <si>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</si>
  <si>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</si>
  <si>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</si>
  <si>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</si>
  <si>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</si>
  <si>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</si>
  <si>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</si>
  <si>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</si>
  <si>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</si>
  <si>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</si>
  <si>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</si>
  <si>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</si>
  <si>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</si>
  <si>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</si>
  <si>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</si>
  <si>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</si>
  <si>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</si>
  <si>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</si>
  <si>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</si>
  <si>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</si>
  <si>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</si>
  <si>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</si>
  <si>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</si>
  <si>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</si>
  <si>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</si>
  <si>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</si>
  <si>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</si>
  <si>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</si>
  <si>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</si>
  <si>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</si>
  <si>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</si>
  <si>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</si>
  <si>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</si>
  <si>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</si>
  <si>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</si>
  <si>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</si>
  <si>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</si>
  <si>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</si>
  <si>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</si>
  <si>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</si>
  <si>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</si>
  <si>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</si>
  <si>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</si>
  <si>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</si>
  <si>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</si>
  <si>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</si>
  <si>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</si>
  <si>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</si>
  <si>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</si>
  <si>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</si>
  <si>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</si>
  <si>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</si>
  <si>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</si>
  <si>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</si>
  <si>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</si>
  <si>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</si>
  <si>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</si>
  <si>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</si>
  <si>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</si>
  <si>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</si>
  <si>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</si>
  <si>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</si>
  <si>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</si>
  <si>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</si>
  <si>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</si>
  <si>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</si>
  <si>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</si>
  <si>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</si>
  <si>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</si>
  <si>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</si>
  <si>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</si>
  <si>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</si>
  <si>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</si>
  <si>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</si>
  <si>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</si>
  <si>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</si>
  <si>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</si>
  <si>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</si>
  <si>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</si>
  <si>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</si>
  <si>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</si>
  <si>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</si>
  <si>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</si>
  <si>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</si>
  <si>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</si>
  <si>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</si>
  <si>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</si>
  <si>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</si>
  <si>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</si>
  <si>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</si>
  <si>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</si>
  <si>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</si>
  <si>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</si>
  <si>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</si>
  <si>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</si>
  <si>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</si>
  <si>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</si>
  <si>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</si>
  <si>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</si>
  <si>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</si>
  <si>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</si>
  <si>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</si>
  <si>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</si>
  <si>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</si>
  <si>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</si>
  <si>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</si>
  <si>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</si>
  <si>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</si>
  <si>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</si>
  <si>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</si>
  <si>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</si>
  <si>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</si>
  <si>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</si>
  <si>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</si>
  <si>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</si>
  <si>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</si>
  <si>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</si>
  <si>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</si>
  <si>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</si>
  <si>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</si>
  <si>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</si>
  <si>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</si>
  <si>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</si>
  <si>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</si>
  <si>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</si>
  <si>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</si>
  <si>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</si>
  <si>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</si>
  <si>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</si>
  <si>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</si>
  <si>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</si>
  <si>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</si>
  <si>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</si>
  <si>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</si>
  <si>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</si>
  <si>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</si>
  <si>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</si>
  <si>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</si>
  <si>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</si>
  <si>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</si>
  <si>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</si>
  <si>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</si>
  <si>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</si>
  <si>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</si>
  <si>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</si>
  <si>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</si>
  <si>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</si>
  <si>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</si>
  <si>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</si>
  <si>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</si>
  <si>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</si>
  <si>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</si>
  <si>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</si>
  <si>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</si>
  <si>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</si>
  <si>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</si>
  <si>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</si>
  <si>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</si>
  <si>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</si>
  <si>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</si>
  <si>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</si>
  <si>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</si>
  <si>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</si>
  <si>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</si>
  <si>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</si>
  <si>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</si>
  <si>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</si>
  <si>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</si>
  <si>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</si>
  <si>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</si>
  <si>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</si>
  <si>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</si>
  <si>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</si>
  <si>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</si>
  <si>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</si>
  <si>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</si>
  <si>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</si>
  <si>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</si>
  <si>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</si>
  <si>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</si>
  <si>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</si>
  <si>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</si>
  <si>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</si>
  <si>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</si>
  <si>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</si>
  <si>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</si>
  <si>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</si>
  <si>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</si>
  <si>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</si>
  <si>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</si>
  <si>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</si>
  <si>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</si>
  <si>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</si>
  <si>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</si>
  <si>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</si>
  <si>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</si>
  <si>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</si>
  <si>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</si>
  <si>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</si>
  <si>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</si>
  <si>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</si>
  <si>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</si>
  <si>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</si>
  <si>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</si>
  <si>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</si>
  <si>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</si>
  <si>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</si>
  <si>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</si>
  <si>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</si>
  <si>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</si>
  <si>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</si>
  <si>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</si>
  <si>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</si>
  <si>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</si>
  <si>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</si>
  <si>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</si>
  <si>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</si>
  <si>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</si>
  <si>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</si>
  <si>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</si>
  <si>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</si>
  <si>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</si>
  <si>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</si>
  <si>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</si>
  <si>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</si>
  <si>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</si>
  <si>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</si>
  <si>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</si>
  <si>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</si>
  <si>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</si>
  <si>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</si>
  <si>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</si>
  <si>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</si>
  <si>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</si>
  <si>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</si>
  <si>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</si>
  <si>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</si>
  <si>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</si>
  <si>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</si>
  <si>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</si>
  <si>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</si>
  <si>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</si>
  <si>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</si>
  <si>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</si>
  <si>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</si>
  <si>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</si>
  <si>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</si>
  <si>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</si>
  <si>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</si>
  <si>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</si>
  <si>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</si>
  <si>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</si>
  <si>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</si>
  <si>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</si>
  <si>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</si>
  <si>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</si>
  <si>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</si>
  <si>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</si>
  <si>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</si>
  <si>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</si>
  <si>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</si>
  <si>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</si>
  <si>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</si>
  <si>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</si>
  <si>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</si>
  <si>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</si>
  <si>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</si>
  <si>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</si>
  <si>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</si>
  <si>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</si>
  <si>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</si>
  <si>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</si>
  <si>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</si>
  <si>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</si>
  <si>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</si>
  <si>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</si>
  <si>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</si>
  <si>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</si>
  <si>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</si>
  <si>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</si>
  <si>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</si>
  <si>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</si>
  <si>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</si>
  <si>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</si>
  <si>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</si>
  <si>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</si>
  <si>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</si>
  <si>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</si>
  <si>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</si>
  <si>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</si>
  <si>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</si>
  <si>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</si>
  <si>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</si>
  <si>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</si>
  <si>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</si>
  <si>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</si>
  <si>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</si>
  <si>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</si>
  <si>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</si>
  <si>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</si>
  <si>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</si>
  <si>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</si>
  <si>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</si>
  <si>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</si>
  <si>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</si>
  <si>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</si>
  <si>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</si>
  <si>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</si>
  <si>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</si>
  <si>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</si>
  <si>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</si>
  <si>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</si>
  <si>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</si>
  <si>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</si>
  <si>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</si>
  <si>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</si>
  <si>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</si>
  <si>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</si>
  <si>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</si>
  <si>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</si>
  <si>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</si>
  <si>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</si>
  <si>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</si>
  <si>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</si>
  <si>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</si>
  <si>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</si>
  <si>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</si>
  <si>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</si>
  <si>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</si>
  <si>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</si>
  <si>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</si>
  <si>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</si>
  <si>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</si>
  <si>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</si>
  <si>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</si>
  <si>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</si>
  <si>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</si>
  <si>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</si>
  <si>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</si>
  <si>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</si>
  <si>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</si>
  <si>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</si>
  <si>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</si>
  <si>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</si>
  <si>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</si>
  <si>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</si>
  <si>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</si>
  <si>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</si>
  <si>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</si>
  <si>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</si>
  <si>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</si>
  <si>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</si>
  <si>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</si>
  <si>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</si>
  <si>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</si>
  <si>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</si>
  <si>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</si>
  <si>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</si>
  <si>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</si>
  <si>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</si>
  <si>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</si>
  <si>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</si>
  <si>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</si>
  <si>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</si>
  <si>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</si>
  <si>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</si>
  <si>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</si>
  <si>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</si>
  <si>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</si>
  <si>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</si>
  <si>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</si>
  <si>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</si>
  <si>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</si>
  <si>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</si>
  <si>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</si>
  <si>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</si>
  <si>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</si>
  <si>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</si>
  <si>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</si>
  <si>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</si>
  <si>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</si>
  <si>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</si>
  <si>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</si>
  <si>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</si>
  <si>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</si>
  <si>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</si>
  <si>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</si>
  <si>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</si>
  <si>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</si>
  <si>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</si>
  <si>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</si>
  <si>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</si>
  <si>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</si>
  <si>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</si>
  <si>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</si>
  <si>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</si>
  <si>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</si>
  <si>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</si>
  <si>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</si>
  <si>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</si>
  <si>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</si>
  <si>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</si>
  <si>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</si>
  <si>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</si>
  <si>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</si>
  <si>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</si>
  <si>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</si>
  <si>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</si>
  <si>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</si>
  <si>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</si>
  <si>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</si>
  <si>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</si>
  <si>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</si>
  <si>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</si>
  <si>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</si>
  <si>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</si>
  <si>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</si>
  <si>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</si>
  <si>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</si>
  <si>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</si>
  <si>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</si>
  <si>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</si>
  <si>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</si>
  <si>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</si>
  <si>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</si>
  <si>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</si>
  <si>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</si>
  <si>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</si>
  <si>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</si>
  <si>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</si>
  <si>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</si>
  <si>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</si>
  <si>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</si>
  <si>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</si>
  <si>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</si>
  <si>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</si>
  <si>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</si>
  <si>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</si>
  <si>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</si>
  <si>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</si>
  <si>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</si>
  <si>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</si>
  <si>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</si>
  <si>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</si>
  <si>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</si>
  <si>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</si>
  <si>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</si>
  <si>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</si>
  <si>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</si>
  <si>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</si>
  <si>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</si>
  <si>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</si>
  <si>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</si>
  <si>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</si>
  <si>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</si>
  <si>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</si>
  <si>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</si>
  <si>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</si>
  <si>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</si>
  <si>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</si>
  <si>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</si>
  <si>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</si>
  <si>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</si>
  <si>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</si>
  <si>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</si>
  <si>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</si>
  <si>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</si>
  <si>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</si>
  <si>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</si>
  <si>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</si>
  <si>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</si>
  <si>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</si>
  <si>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</si>
  <si>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</si>
  <si>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</si>
  <si>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</si>
  <si>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</si>
  <si>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</si>
  <si>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</si>
  <si>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</si>
  <si>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</si>
  <si>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</si>
  <si>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</si>
  <si>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</si>
  <si>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</si>
  <si>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</si>
  <si>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</si>
  <si>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</si>
  <si>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</si>
  <si>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</si>
  <si>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</si>
  <si>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</si>
  <si>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</si>
  <si>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</si>
  <si>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</si>
  <si>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</si>
  <si>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</si>
  <si>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</si>
  <si>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</si>
  <si>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</si>
  <si>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</si>
  <si>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</si>
  <si>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</si>
  <si>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</si>
  <si>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</si>
  <si>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</si>
  <si>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</si>
  <si>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</si>
  <si>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</si>
  <si>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</si>
  <si>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</si>
  <si>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</si>
  <si>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</si>
  <si>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</si>
  <si>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</si>
  <si>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</si>
  <si>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</si>
  <si>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</si>
  <si>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</si>
  <si>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</si>
  <si>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</si>
  <si>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</si>
  <si>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</si>
  <si>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</si>
  <si>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</si>
  <si>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</si>
  <si>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</si>
  <si>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</si>
  <si>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</si>
  <si>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</si>
  <si>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</si>
  <si>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</si>
  <si>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</si>
  <si>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</si>
  <si>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</si>
  <si>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</si>
  <si>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</si>
  <si>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</si>
  <si>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</si>
  <si>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</si>
  <si>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</si>
  <si>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</si>
  <si>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</si>
  <si>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</si>
  <si>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</si>
  <si>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</si>
  <si>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</si>
  <si>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</si>
  <si>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</si>
  <si>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</si>
  <si>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</si>
  <si>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</si>
  <si>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</si>
  <si>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</si>
  <si>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</si>
  <si>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</si>
  <si>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</si>
  <si>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</si>
  <si>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</si>
  <si>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</si>
  <si>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</si>
  <si>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</si>
  <si>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</si>
  <si>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</si>
  <si>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</si>
  <si>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</si>
  <si>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</si>
  <si>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</si>
  <si>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</si>
  <si>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</si>
  <si>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</si>
  <si>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</si>
  <si>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</si>
  <si>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</si>
  <si>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</si>
  <si>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</si>
  <si>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</si>
  <si>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</si>
  <si>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</si>
  <si>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</si>
  <si>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</si>
  <si>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</si>
  <si>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</si>
  <si>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</si>
  <si>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</si>
  <si>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</si>
  <si>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</si>
  <si>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</si>
  <si>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</si>
  <si>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</si>
  <si>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</si>
  <si>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</si>
  <si>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</si>
  <si>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</si>
  <si>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</si>
  <si>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</si>
  <si>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</si>
  <si>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</si>
  <si>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</si>
  <si>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</si>
  <si>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</si>
  <si>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</si>
  <si>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</si>
  <si>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</si>
  <si>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</si>
  <si>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</si>
  <si>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</si>
  <si>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</si>
  <si>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</si>
  <si>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</si>
  <si>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</si>
  <si>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</si>
  <si>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</si>
  <si>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</si>
  <si>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</si>
  <si>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</si>
  <si>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</si>
  <si>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</si>
  <si>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</si>
  <si>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</si>
  <si>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</si>
  <si>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</si>
  <si>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</si>
  <si>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</si>
  <si>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</si>
  <si>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</si>
  <si>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</si>
  <si>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</si>
  <si>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</si>
  <si>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</si>
  <si>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</si>
  <si>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</si>
  <si>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</si>
  <si>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</si>
  <si>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</si>
  <si>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</si>
  <si>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</si>
  <si>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</si>
  <si>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</si>
  <si>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</si>
  <si>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</si>
  <si>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</si>
  <si>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</si>
  <si>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</si>
  <si>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</si>
  <si>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</si>
  <si>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</si>
  <si>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</si>
  <si>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</si>
  <si>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</si>
  <si>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</si>
  <si>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</si>
  <si>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</si>
  <si>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</si>
  <si>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</si>
  <si>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</si>
  <si>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</si>
  <si>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</si>
  <si>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</si>
  <si>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</si>
  <si>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</si>
  <si>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</si>
  <si>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</si>
  <si>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</si>
  <si>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</si>
  <si>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</si>
  <si>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</si>
  <si>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</si>
  <si>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</si>
  <si>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</si>
  <si>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</si>
  <si>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</si>
  <si>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</si>
  <si>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</si>
  <si>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</si>
  <si>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</si>
  <si>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</si>
  <si>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</si>
  <si>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</si>
  <si>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</si>
  <si>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</si>
  <si>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</si>
  <si>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</si>
  <si>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</si>
  <si>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</si>
  <si>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</si>
  <si>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</si>
  <si>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</si>
  <si>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</si>
  <si>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</si>
  <si>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</si>
  <si>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</si>
  <si>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</si>
  <si>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</si>
  <si>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</si>
  <si>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</si>
  <si>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</si>
  <si>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</si>
  <si>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</si>
  <si>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</si>
  <si>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</si>
  <si>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</si>
  <si>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</si>
  <si>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</si>
  <si>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</si>
  <si>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</si>
  <si>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</si>
  <si>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</si>
  <si>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</si>
  <si>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</si>
  <si>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</si>
  <si>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</si>
  <si>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</si>
  <si>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</si>
  <si>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</si>
  <si>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</si>
  <si>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</si>
  <si>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</si>
  <si>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</si>
  <si>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</si>
  <si>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</si>
  <si>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</si>
  <si>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</si>
  <si>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</si>
  <si>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</si>
  <si>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</si>
  <si>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</si>
  <si>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</si>
  <si>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</si>
  <si>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</si>
  <si>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</si>
  <si>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</si>
  <si>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</si>
  <si>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</si>
  <si>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</si>
  <si>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</si>
  <si>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</si>
  <si>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</si>
  <si>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</si>
  <si>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</si>
  <si>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</si>
  <si>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</si>
  <si>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</si>
  <si>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</si>
  <si>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</si>
  <si>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</si>
  <si>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</si>
  <si>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</si>
  <si>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</si>
  <si>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</si>
  <si>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</si>
  <si>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</si>
  <si>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</si>
  <si>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</si>
  <si>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</si>
  <si>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</si>
  <si>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</si>
  <si>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</si>
  <si>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</si>
  <si>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</si>
  <si>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</si>
  <si>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</si>
  <si>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</si>
  <si>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</si>
  <si>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</si>
  <si>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</si>
  <si>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</si>
  <si>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</si>
  <si>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</si>
  <si>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</si>
  <si>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</si>
  <si>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</si>
  <si>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</si>
  <si>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</si>
  <si>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</si>
  <si>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</si>
  <si>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</si>
  <si>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</si>
  <si>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</si>
  <si>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</si>
  <si>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</si>
  <si>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</si>
  <si>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</si>
  <si>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</si>
  <si>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</si>
  <si>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</si>
  <si>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</si>
  <si>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</si>
  <si>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</si>
  <si>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</si>
  <si>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</si>
  <si>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</si>
  <si>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</si>
  <si>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</si>
  <si>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</si>
  <si>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</si>
  <si>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</si>
  <si>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</si>
  <si>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</si>
  <si>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</si>
  <si>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</si>
  <si>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</si>
  <si>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</si>
  <si>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</si>
  <si>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</si>
  <si>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</si>
  <si>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</si>
  <si>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</si>
  <si>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</si>
  <si>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</si>
  <si>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</si>
  <si>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</si>
  <si>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</si>
  <si>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</si>
  <si>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</si>
  <si>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</si>
  <si>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</si>
  <si>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</si>
  <si>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</si>
  <si>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</si>
  <si>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</si>
  <si>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</si>
  <si>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</si>
  <si>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</si>
  <si>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</si>
  <si>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</si>
  <si>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</si>
  <si>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</si>
  <si>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</si>
  <si>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</si>
  <si>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</si>
  <si>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</si>
  <si>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</si>
  <si>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</si>
  <si>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</si>
  <si>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</si>
  <si>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</si>
  <si>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</si>
  <si>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</si>
  <si>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</si>
  <si>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</si>
  <si>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</si>
  <si>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</si>
  <si>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</si>
  <si>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</si>
  <si>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</si>
  <si>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</si>
  <si>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</si>
  <si>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</si>
  <si>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</si>
  <si>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</si>
  <si>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</si>
  <si>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</si>
  <si>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</si>
  <si>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</si>
  <si>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</si>
  <si>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</si>
  <si>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</si>
  <si>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</si>
  <si>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</si>
  <si>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</si>
  <si>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</si>
  <si>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</si>
  <si>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</si>
  <si>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</si>
  <si>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</si>
  <si>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</si>
  <si>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</si>
  <si>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</si>
  <si>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</si>
  <si>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</si>
  <si>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</si>
  <si>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</si>
  <si>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</si>
  <si>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</si>
  <si>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</si>
  <si>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</si>
  <si>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</si>
  <si>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</si>
  <si>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</si>
  <si>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</si>
  <si>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</si>
  <si>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</si>
  <si>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</si>
  <si>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</si>
  <si>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</si>
  <si>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</si>
  <si>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</si>
  <si>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</si>
  <si>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</si>
  <si>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</si>
  <si>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</si>
  <si>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</si>
  <si>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</si>
  <si>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</si>
  <si>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</si>
  <si>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</si>
  <si>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</si>
  <si>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</si>
  <si>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</si>
  <si>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</si>
  <si>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</si>
  <si>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</si>
  <si>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</si>
  <si>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</si>
  <si>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</si>
  <si>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</si>
  <si>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</si>
  <si>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</si>
  <si>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</si>
  <si>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</si>
  <si>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</si>
  <si>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</si>
  <si>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</si>
  <si>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</si>
  <si>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</si>
  <si>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</si>
  <si>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</si>
  <si>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</si>
  <si>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</si>
  <si>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</si>
  <si>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</si>
  <si>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</si>
  <si>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</si>
  <si>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</si>
  <si>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</si>
  <si>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</si>
  <si>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</si>
  <si>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</si>
  <si>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</si>
  <si>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</si>
  <si>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</si>
  <si>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</si>
  <si>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</si>
  <si>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</si>
  <si>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</si>
  <si>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</si>
  <si>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</si>
  <si>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</si>
  <si>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</si>
  <si>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</si>
  <si>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</si>
  <si>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</si>
  <si>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</si>
  <si>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</si>
  <si>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</si>
  <si>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</si>
  <si>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</si>
  <si>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</si>
  <si>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</si>
  <si>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</si>
  <si>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</si>
  <si>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</si>
  <si>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</si>
  <si>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</si>
  <si>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</si>
  <si>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</si>
  <si>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</si>
  <si>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</si>
  <si>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</si>
  <si>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</si>
  <si>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</si>
  <si>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</si>
  <si>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</si>
  <si>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</si>
  <si>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</si>
  <si>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</si>
  <si>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</si>
  <si>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</si>
  <si>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</si>
  <si>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</si>
  <si>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</si>
  <si>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</si>
  <si>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</si>
  <si>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</si>
  <si>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</si>
  <si>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</si>
  <si>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</si>
  <si>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</si>
  <si>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</si>
  <si>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</si>
  <si>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</si>
  <si>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</si>
  <si>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</si>
  <si>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</si>
  <si>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</si>
  <si>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</si>
  <si>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</si>
  <si>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</si>
  <si>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</si>
  <si>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</si>
  <si>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</si>
  <si>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</si>
  <si>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</si>
  <si>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</si>
  <si>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</si>
  <si>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</si>
  <si>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</si>
  <si>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</si>
  <si>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</si>
  <si>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</si>
  <si>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</si>
  <si>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</si>
  <si>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</si>
  <si>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</si>
  <si>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</si>
  <si>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</si>
  <si>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</si>
  <si>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</si>
  <si>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</si>
  <si>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</si>
  <si>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</si>
  <si>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</si>
  <si>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</si>
  <si>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</si>
  <si>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</si>
  <si>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</si>
  <si>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</si>
  <si>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</si>
  <si>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</si>
  <si>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</si>
  <si>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</si>
  <si>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</si>
  <si>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</si>
  <si>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</si>
  <si>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</si>
  <si>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</si>
  <si>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</si>
  <si>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</si>
  <si>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</si>
  <si>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</si>
  <si>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</si>
  <si>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</si>
  <si>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</si>
  <si>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</si>
  <si>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</si>
  <si>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</si>
  <si>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</si>
  <si>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</si>
  <si>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</si>
  <si>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</si>
  <si>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</si>
  <si>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</si>
  <si>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</si>
  <si>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</si>
  <si>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</si>
  <si>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</si>
  <si>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</si>
  <si>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</si>
  <si>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</si>
  <si>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</si>
  <si>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</si>
  <si>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</si>
  <si>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</si>
  <si>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</si>
  <si>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</si>
  <si>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</si>
  <si>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</si>
  <si>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</si>
  <si>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</si>
  <si>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</si>
  <si>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</si>
  <si>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</si>
  <si>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</si>
  <si>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</si>
  <si>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</si>
  <si>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</si>
  <si>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</si>
  <si>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</si>
  <si>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</si>
  <si>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</si>
  <si>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</si>
  <si>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</si>
  <si>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</si>
  <si>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</si>
  <si>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</si>
  <si>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</si>
  <si>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</si>
  <si>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</si>
  <si>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</si>
  <si>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</si>
  <si>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</si>
  <si>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</si>
  <si>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</si>
  <si>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</si>
  <si>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</si>
  <si>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</si>
  <si>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</si>
  <si>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</si>
  <si>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</si>
  <si>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</si>
  <si>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</si>
  <si>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</si>
  <si>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</si>
  <si>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</si>
  <si>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</si>
  <si>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</si>
  <si>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</si>
  <si>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</si>
  <si>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</si>
  <si>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</si>
  <si>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</si>
  <si>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</si>
  <si>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</si>
  <si>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</si>
  <si>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</si>
  <si>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</si>
  <si>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</si>
  <si>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</si>
  <si>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</si>
  <si>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</si>
  <si>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</si>
  <si>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</si>
  <si>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</si>
  <si>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</si>
  <si>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</si>
  <si>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</si>
  <si>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</si>
  <si>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</si>
  <si>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</si>
  <si>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</si>
  <si>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</si>
  <si>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</si>
  <si>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</si>
  <si>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</si>
  <si>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</si>
  <si>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</si>
  <si>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</si>
  <si>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</si>
  <si>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</si>
  <si>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</si>
  <si>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</si>
  <si>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</si>
  <si>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</si>
  <si>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</si>
  <si>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</si>
  <si>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</si>
  <si>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</si>
  <si>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</si>
  <si>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</si>
  <si>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</si>
  <si>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</si>
  <si>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</si>
  <si>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</si>
  <si>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</si>
  <si>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</si>
  <si>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</si>
  <si>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</si>
  <si>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</si>
  <si>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</si>
  <si>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</si>
  <si>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</si>
  <si>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</si>
  <si>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</si>
  <si>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</si>
  <si>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</si>
  <si>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</si>
  <si>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</si>
  <si>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</si>
  <si>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</si>
  <si>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</si>
  <si>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</si>
  <si>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</si>
  <si>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</si>
  <si>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</si>
  <si>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</si>
  <si>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</si>
  <si>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</si>
  <si>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</si>
  <si>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</si>
  <si>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</si>
  <si>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</si>
  <si>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</si>
  <si>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</si>
  <si>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</si>
  <si>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</si>
  <si>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</si>
  <si>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</si>
  <si>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</si>
  <si>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</si>
  <si>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</si>
  <si>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</si>
  <si>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</si>
  <si>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</si>
  <si>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</si>
  <si>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</si>
  <si>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</si>
  <si>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</si>
  <si>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</si>
  <si>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</si>
  <si>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</si>
  <si>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</si>
  <si>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</si>
  <si>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</si>
  <si>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</si>
  <si>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</si>
  <si>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</si>
  <si>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</si>
  <si>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</si>
  <si>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</si>
  <si>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</si>
  <si>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</si>
  <si>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</si>
  <si>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</si>
  <si>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</si>
  <si>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</si>
  <si>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</si>
  <si>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</si>
  <si>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</si>
  <si>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</si>
  <si>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</si>
  <si>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</si>
  <si>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</si>
  <si>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</si>
  <si>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</si>
  <si>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</si>
  <si>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</si>
  <si>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</si>
  <si>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</si>
  <si>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</si>
  <si>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</si>
  <si>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</si>
  <si>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</si>
  <si>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</si>
  <si>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</si>
  <si>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</si>
  <si>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</si>
  <si>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</si>
  <si>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</si>
  <si>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</si>
  <si>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</si>
  <si>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</si>
  <si>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</si>
  <si>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</si>
  <si>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</si>
  <si>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</si>
  <si>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</si>
  <si>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</si>
  <si>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</si>
  <si>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</si>
  <si>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</si>
  <si>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</si>
  <si>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</si>
  <si>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</si>
  <si>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</si>
  <si>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</si>
  <si>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</si>
  <si>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</si>
  <si>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</si>
  <si>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</si>
  <si>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</si>
  <si>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</si>
  <si>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</si>
  <si>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</si>
  <si>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</si>
  <si>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</si>
  <si>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</si>
  <si>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</si>
  <si>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</si>
  <si>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</si>
  <si>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</si>
  <si>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</si>
  <si>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</si>
  <si>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</si>
  <si>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</si>
  <si>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</si>
  <si>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</si>
  <si>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</si>
  <si>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</si>
  <si>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</si>
  <si>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</si>
  <si>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</si>
  <si>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</si>
  <si>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</si>
  <si>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</si>
  <si>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</si>
  <si>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</si>
  <si>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</si>
  <si>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</si>
  <si>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</si>
  <si>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</si>
  <si>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</si>
  <si>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</si>
  <si>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</si>
  <si>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</si>
  <si>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</si>
  <si>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</si>
  <si>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</si>
  <si>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</si>
  <si>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</si>
  <si>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</si>
  <si>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</si>
  <si>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</si>
  <si>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</si>
  <si>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</si>
  <si>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</si>
  <si>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</si>
  <si>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</si>
  <si>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</si>
  <si>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</si>
  <si>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</si>
  <si>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</si>
  <si>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</si>
  <si>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</si>
  <si>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</si>
  <si>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</si>
  <si>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</si>
  <si>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</si>
  <si>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</si>
  <si>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</si>
  <si>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</si>
  <si>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</si>
  <si>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</si>
  <si>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</si>
  <si>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</si>
  <si>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</si>
  <si>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</si>
  <si>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</si>
  <si>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</si>
  <si>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</si>
  <si>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</si>
  <si>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</si>
  <si>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</si>
  <si>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</si>
  <si>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</si>
  <si>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</si>
  <si>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</si>
  <si>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</si>
  <si>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</si>
  <si>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</si>
  <si>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</si>
  <si>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</si>
  <si>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</si>
  <si>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</si>
  <si>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</si>
  <si>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</si>
  <si>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</si>
  <si>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</si>
  <si>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</si>
  <si>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</si>
  <si>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</si>
  <si>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</si>
  <si>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</si>
  <si>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</si>
  <si>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</si>
  <si>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</si>
  <si>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</si>
  <si>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</si>
  <si>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</si>
  <si>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</si>
  <si>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</si>
  <si>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</si>
  <si>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</si>
  <si>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</si>
  <si>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</si>
  <si>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</si>
  <si>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</si>
  <si>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</si>
  <si>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</si>
  <si>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</si>
  <si>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</si>
  <si>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</si>
  <si>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</si>
  <si>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</si>
  <si>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</si>
  <si>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</si>
  <si>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</si>
  <si>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</si>
  <si>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</si>
  <si>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</si>
  <si>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</si>
  <si>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</si>
  <si>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</si>
  <si>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</si>
  <si>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</si>
  <si>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</si>
  <si>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</si>
  <si>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</si>
  <si>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</si>
  <si>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</si>
  <si>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</si>
  <si>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</si>
  <si>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</si>
  <si>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</si>
  <si>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</si>
  <si>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</si>
  <si>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</si>
  <si>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</si>
  <si>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</si>
  <si>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</si>
  <si>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</si>
  <si>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</si>
  <si>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</si>
  <si>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</si>
  <si>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</si>
  <si>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</si>
  <si>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</si>
  <si>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</si>
  <si>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</si>
  <si>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</si>
  <si>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</si>
  <si>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</si>
  <si>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</si>
  <si>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</si>
  <si>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</si>
  <si>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</si>
  <si>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</si>
  <si>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</si>
  <si>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</si>
  <si>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</si>
  <si>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</si>
  <si>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</si>
  <si>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</si>
  <si>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</si>
  <si>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</si>
  <si>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</si>
  <si>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</si>
  <si>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</si>
  <si>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</si>
  <si>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</si>
  <si>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</si>
  <si>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</si>
  <si>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</si>
  <si>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</si>
  <si>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</si>
  <si>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</si>
  <si>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</si>
  <si>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</si>
  <si>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</si>
  <si>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</si>
  <si>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</si>
  <si>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</si>
  <si>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</si>
  <si>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</si>
  <si>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</si>
  <si>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</si>
  <si>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</si>
  <si>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</si>
  <si>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</si>
  <si>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</si>
  <si>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</si>
  <si>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</si>
  <si>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</si>
  <si>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</si>
  <si>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</si>
  <si>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</si>
  <si>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</si>
  <si>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</si>
  <si>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</si>
  <si>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</si>
  <si>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</si>
  <si>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</si>
  <si>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</si>
  <si>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</si>
  <si>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</si>
  <si>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</si>
  <si>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</si>
  <si>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</si>
  <si>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</si>
  <si>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</si>
  <si>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</si>
  <si>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</si>
  <si>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</si>
  <si>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</si>
  <si>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</si>
  <si>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</si>
  <si>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</si>
  <si>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</si>
  <si>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</si>
  <si>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</si>
  <si>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</si>
  <si>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</si>
  <si>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</si>
  <si>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</si>
  <si>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</si>
  <si>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</si>
  <si>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</si>
  <si>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</si>
  <si>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</si>
  <si>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</si>
  <si>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</si>
  <si>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</si>
  <si>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</si>
  <si>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</si>
  <si>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</si>
  <si>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</si>
  <si>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</si>
  <si>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</si>
  <si>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</si>
  <si>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</si>
  <si>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</si>
  <si>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</si>
  <si>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</si>
  <si>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</si>
  <si>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</si>
  <si>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</si>
  <si>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</si>
  <si>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</si>
  <si>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</si>
  <si>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</si>
  <si>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</si>
  <si>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</si>
  <si>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</si>
  <si>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</si>
  <si>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</si>
  <si>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</si>
  <si>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</si>
  <si>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</si>
  <si>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</si>
  <si>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</si>
  <si>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</si>
  <si>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</si>
  <si>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</si>
  <si>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</si>
  <si>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</si>
  <si>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</si>
  <si>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</si>
  <si>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</si>
  <si>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</si>
  <si>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</si>
  <si>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</si>
  <si>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</si>
  <si>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</si>
  <si>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</si>
  <si>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</si>
  <si>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</si>
  <si>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</si>
  <si>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</si>
  <si>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</si>
  <si>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</si>
  <si>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</si>
  <si>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</si>
  <si>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</si>
  <si>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</si>
  <si>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</si>
  <si>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</si>
  <si>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</si>
  <si>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</si>
  <si>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</si>
  <si>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</si>
  <si>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</si>
  <si>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</si>
  <si>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</si>
  <si>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</si>
  <si>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</si>
  <si>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</si>
  <si>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</si>
  <si>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</si>
  <si>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</si>
  <si>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</si>
  <si>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</si>
  <si>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</si>
  <si>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</si>
  <si>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</si>
  <si>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</si>
  <si>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</si>
  <si>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</si>
  <si>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</si>
  <si>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</si>
  <si>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</si>
  <si>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</si>
  <si>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</si>
  <si>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</si>
  <si>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</si>
  <si>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</si>
  <si>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</si>
  <si>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</si>
  <si>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</si>
  <si>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</si>
  <si>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</si>
  <si>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</si>
  <si>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</si>
  <si>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</si>
  <si>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</si>
  <si>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</si>
  <si>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</si>
  <si>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</si>
  <si>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</si>
  <si>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</si>
  <si>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</si>
  <si>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</si>
  <si>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</si>
  <si>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</si>
  <si>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</si>
  <si>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</si>
  <si>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</si>
  <si>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</si>
  <si>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</si>
  <si>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</si>
  <si>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</si>
  <si>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</si>
  <si>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</si>
  <si>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</si>
  <si>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</si>
  <si>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</si>
  <si>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</si>
  <si>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</si>
  <si>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</si>
  <si>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</si>
  <si>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</si>
  <si>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</si>
  <si>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</si>
  <si>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</si>
  <si>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</si>
  <si>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</si>
  <si>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</si>
  <si>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</si>
  <si>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</si>
  <si>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</si>
  <si>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</si>
  <si>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</si>
  <si>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</si>
  <si>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</si>
  <si>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</si>
  <si>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</si>
  <si>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</si>
  <si>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</si>
  <si>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</si>
  <si>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</si>
  <si>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</si>
  <si>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</si>
  <si>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</si>
  <si>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</si>
  <si>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</si>
  <si>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</si>
  <si>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</si>
  <si>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</si>
  <si>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</si>
  <si>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</si>
  <si>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</si>
  <si>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</si>
  <si>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</si>
  <si>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</si>
  <si>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</si>
  <si>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</si>
  <si>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</si>
  <si>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</si>
  <si>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</si>
  <si>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</si>
  <si>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</si>
  <si>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</si>
  <si>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</si>
  <si>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</si>
  <si>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</si>
  <si>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</si>
  <si>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</si>
  <si>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</si>
  <si>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</si>
  <si>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</si>
  <si>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</si>
  <si>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</si>
  <si>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</si>
  <si>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</si>
  <si>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</si>
  <si>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</si>
  <si>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</si>
  <si>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</si>
  <si>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</si>
  <si>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</si>
  <si>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</si>
  <si>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</si>
  <si>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</si>
  <si>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</si>
  <si>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</si>
  <si>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</si>
  <si>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</si>
  <si>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</si>
  <si>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</si>
  <si>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</si>
  <si>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</si>
  <si>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</si>
  <si>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</si>
  <si>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</si>
  <si>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</si>
  <si>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</si>
  <si>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</si>
  <si>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</si>
  <si>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</si>
  <si>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</si>
  <si>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</si>
  <si>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</si>
  <si>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</si>
  <si>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</si>
  <si>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</si>
  <si>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</si>
  <si>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</si>
  <si>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</si>
  <si>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</si>
  <si>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</si>
  <si>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</si>
  <si>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</si>
  <si>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</si>
  <si>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</si>
  <si>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</si>
  <si>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</si>
  <si>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</si>
  <si>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</si>
  <si>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</si>
  <si>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</si>
  <si>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</si>
  <si>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</si>
  <si>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</si>
  <si>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</si>
  <si>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</si>
  <si>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</si>
  <si>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</si>
  <si>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</si>
  <si>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</si>
  <si>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</si>
  <si>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</si>
  <si>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</si>
  <si>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</si>
  <si>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</si>
  <si>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</si>
  <si>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</si>
  <si>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</si>
  <si>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</si>
  <si>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</si>
  <si>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</si>
  <si>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</si>
  <si>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</si>
  <si>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</si>
  <si>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</si>
  <si>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</si>
  <si>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</si>
  <si>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</si>
  <si>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</si>
  <si>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</si>
  <si>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</si>
  <si>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</si>
  <si>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</si>
  <si>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</si>
  <si>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</si>
  <si>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</si>
  <si>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</si>
  <si>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</si>
  <si>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</si>
  <si>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</si>
  <si>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</si>
  <si>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</si>
  <si>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</si>
  <si>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</si>
  <si>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</si>
  <si>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</si>
  <si>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</si>
  <si>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</si>
  <si>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</si>
  <si>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</si>
  <si>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</si>
  <si>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</si>
  <si>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</si>
  <si>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</si>
  <si>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</si>
  <si>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</si>
  <si>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</si>
  <si>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</si>
  <si>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</si>
  <si>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</si>
  <si>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</si>
  <si>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</si>
  <si>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</si>
  <si>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</si>
  <si>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</si>
  <si>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</si>
  <si>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</si>
  <si>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</si>
  <si>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</si>
  <si>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</si>
  <si>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</si>
  <si>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</si>
  <si>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</si>
  <si>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</si>
  <si>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</si>
  <si>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</si>
  <si>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</si>
  <si>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</si>
  <si>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</si>
  <si>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</si>
  <si>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</si>
  <si>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</si>
  <si>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</si>
  <si>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</si>
  <si>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</si>
  <si>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</si>
  <si>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</si>
  <si>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</si>
  <si>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</si>
  <si>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</si>
  <si>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</si>
  <si>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</si>
  <si>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</si>
  <si>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</si>
  <si>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</si>
  <si>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</si>
  <si>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</si>
  <si>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</si>
  <si>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</si>
  <si>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</si>
  <si>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</si>
  <si>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</si>
  <si>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</si>
  <si>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</si>
  <si>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</si>
  <si>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</si>
  <si>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</si>
  <si>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</si>
  <si>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</si>
  <si>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</si>
  <si>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</si>
  <si>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</si>
  <si>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</si>
  <si>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</si>
  <si>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</si>
  <si>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</si>
  <si>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</si>
  <si>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</si>
  <si>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</si>
  <si>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</si>
  <si>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</si>
  <si>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</si>
  <si>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</si>
  <si>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</si>
  <si>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</si>
  <si>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</si>
  <si>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</si>
  <si>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</si>
  <si>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</si>
  <si>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</si>
  <si>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</si>
  <si>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</si>
  <si>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</si>
  <si>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</si>
  <si>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</si>
  <si>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</si>
  <si>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</si>
  <si>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</si>
  <si>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</si>
  <si>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</si>
  <si>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</si>
  <si>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</si>
  <si>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</si>
  <si>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</si>
  <si>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</si>
  <si>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</si>
  <si>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</si>
  <si>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</si>
  <si>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</si>
  <si>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</si>
  <si>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</si>
  <si>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</si>
  <si>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</si>
  <si>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</si>
  <si>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</si>
  <si>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</si>
  <si>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</si>
  <si>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</si>
  <si>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</si>
  <si>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</si>
  <si>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</si>
  <si>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</si>
  <si>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</si>
  <si>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</si>
  <si>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</si>
  <si>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</si>
  <si>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</si>
  <si>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</si>
  <si>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</si>
  <si>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</si>
  <si>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</si>
  <si>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</si>
  <si>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</si>
  <si>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</si>
  <si>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</si>
  <si>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</si>
  <si>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</si>
  <si>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</si>
  <si>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</si>
  <si>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</si>
  <si>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</si>
  <si>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</si>
  <si>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</si>
  <si>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</si>
  <si>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</si>
  <si>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</si>
  <si>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</si>
  <si>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</si>
  <si>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</si>
  <si>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</si>
  <si>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</si>
  <si>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</si>
  <si>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</si>
  <si>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</si>
  <si>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</si>
  <si>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</si>
  <si>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</si>
  <si>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</si>
  <si>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</si>
  <si>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</si>
  <si>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</si>
  <si>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</si>
  <si>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</si>
  <si>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</si>
  <si>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</si>
  <si>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</si>
  <si>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</si>
  <si>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</si>
  <si>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</si>
  <si>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</si>
  <si>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</si>
  <si>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</si>
  <si>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</si>
  <si>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</si>
  <si>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</si>
  <si>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</si>
  <si>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</si>
  <si>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</si>
  <si>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</si>
  <si>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</si>
  <si>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</si>
  <si>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</si>
  <si>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</si>
  <si>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</si>
  <si>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</si>
  <si>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</si>
  <si>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</si>
  <si>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</si>
  <si>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</si>
  <si>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</si>
  <si>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</si>
  <si>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</si>
  <si>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</si>
  <si>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</si>
  <si>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</si>
  <si>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</si>
  <si>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</si>
  <si>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</si>
  <si>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</si>
  <si>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</si>
  <si>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</si>
  <si>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</si>
  <si>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</si>
  <si>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</si>
  <si>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</si>
  <si>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</si>
  <si>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</si>
  <si>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</si>
  <si>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</si>
  <si>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</si>
  <si>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</si>
  <si>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</si>
  <si>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</si>
  <si>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</si>
  <si>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</si>
  <si>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</si>
  <si>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</si>
  <si>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</si>
  <si>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</si>
  <si>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</si>
  <si>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</si>
  <si>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</si>
  <si>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</si>
  <si>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</si>
  <si>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</si>
  <si>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</si>
  <si>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</si>
  <si>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</si>
  <si>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</si>
  <si>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</si>
  <si>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</si>
  <si>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</si>
  <si>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</si>
  <si>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</si>
  <si>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</si>
  <si>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</si>
  <si>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</si>
  <si>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</si>
  <si>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</si>
  <si>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</si>
  <si>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</si>
  <si>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</si>
  <si>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</si>
  <si>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</si>
  <si>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</si>
  <si>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</si>
  <si>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</si>
  <si>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</si>
  <si>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</si>
  <si>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</si>
  <si>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</si>
  <si>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</si>
  <si>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</si>
  <si>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</si>
  <si>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</si>
  <si>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</si>
  <si>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</si>
  <si>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</si>
  <si>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</si>
  <si>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</si>
  <si>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</si>
  <si>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</si>
  <si>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</si>
  <si>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</si>
  <si>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</si>
  <si>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</si>
  <si>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</si>
  <si>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</si>
  <si>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</si>
  <si>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</si>
  <si>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</si>
  <si>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</si>
  <si>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</si>
  <si>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</si>
  <si>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</si>
  <si>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</si>
  <si>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</si>
  <si>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</si>
  <si>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</si>
  <si>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</si>
  <si>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</si>
  <si>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</si>
  <si>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</si>
  <si>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</si>
  <si>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</si>
  <si>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</si>
  <si>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</si>
  <si>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</si>
  <si>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</si>
  <si>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</si>
  <si>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</si>
  <si>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</si>
  <si>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</si>
  <si>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</si>
  <si>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</si>
  <si>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</si>
  <si>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</si>
  <si>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</si>
  <si>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</si>
  <si>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</si>
  <si>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</si>
  <si>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</si>
  <si>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</si>
  <si>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</si>
  <si>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</si>
  <si>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</si>
  <si>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</si>
  <si>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</si>
  <si>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</si>
  <si>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</si>
  <si>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</si>
  <si>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</si>
  <si>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</si>
  <si>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</si>
  <si>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</si>
  <si>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</si>
  <si>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</si>
  <si>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</si>
  <si>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</si>
  <si>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</si>
  <si>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</si>
  <si>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</si>
  <si>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</si>
  <si>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</si>
  <si>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</si>
  <si>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</si>
  <si>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</si>
  <si>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</si>
  <si>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</si>
  <si>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</si>
  <si>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</si>
  <si>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</si>
  <si>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</si>
  <si>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</si>
  <si>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</si>
  <si>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</si>
  <si>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</si>
  <si>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</si>
  <si>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</si>
  <si>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</si>
  <si>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</si>
  <si>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</si>
  <si>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</si>
  <si>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</si>
  <si>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</si>
  <si>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</si>
  <si>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</si>
  <si>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</si>
  <si>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</si>
  <si>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</si>
  <si>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</si>
  <si>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</si>
  <si>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</si>
  <si>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</si>
  <si>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</si>
  <si>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</si>
  <si>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</si>
  <si>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</si>
  <si>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</si>
  <si>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</si>
  <si>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</si>
  <si>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</si>
  <si>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</si>
  <si>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</si>
  <si>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</si>
  <si>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</si>
  <si>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</si>
  <si>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</si>
  <si>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</si>
  <si>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</si>
  <si>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</si>
  <si>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</si>
  <si>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</si>
  <si>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</si>
  <si>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</si>
  <si>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</si>
  <si>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</si>
  <si>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</si>
  <si>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</si>
  <si>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</si>
  <si>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</si>
  <si>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</si>
  <si>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</si>
  <si>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</si>
  <si>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</si>
  <si>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</si>
  <si>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</si>
  <si>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</si>
  <si>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</si>
  <si>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</si>
  <si>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</si>
  <si>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</si>
  <si>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</si>
  <si>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</si>
  <si>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</si>
  <si>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</si>
  <si>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</si>
  <si>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</si>
  <si>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</si>
  <si>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</si>
  <si>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</si>
  <si>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</si>
  <si>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</si>
  <si>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</si>
  <si>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</si>
  <si>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</si>
  <si>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</si>
  <si>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</si>
  <si>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</si>
  <si>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</si>
  <si>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</si>
  <si>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</si>
  <si>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</si>
  <si>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</si>
  <si>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</si>
  <si>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</si>
  <si>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</si>
  <si>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</si>
  <si>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</si>
  <si>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</si>
  <si>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</si>
  <si>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</si>
  <si>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</si>
  <si>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</si>
  <si>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</si>
  <si>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</si>
  <si>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</si>
  <si>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</si>
  <si>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</si>
  <si>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</si>
  <si>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</si>
  <si>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</si>
  <si>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</si>
  <si>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</si>
  <si>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</si>
  <si>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</si>
  <si>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</si>
  <si>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</si>
  <si>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</si>
  <si>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</si>
  <si>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</si>
  <si>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</si>
  <si>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</si>
  <si>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</si>
  <si>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</si>
  <si>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</si>
  <si>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</si>
  <si>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</si>
  <si>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</si>
  <si>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</si>
  <si>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</si>
  <si>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</si>
  <si>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</si>
  <si>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</si>
  <si>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</si>
  <si>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</si>
  <si>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</si>
  <si>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</si>
  <si>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</si>
  <si>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</si>
  <si>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</si>
  <si>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</si>
  <si>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</si>
  <si>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</si>
  <si>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</si>
  <si>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</si>
  <si>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</si>
  <si>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</si>
  <si>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</si>
  <si>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</si>
  <si>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</si>
  <si>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</si>
  <si>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</si>
  <si>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</si>
  <si>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</si>
  <si>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</si>
  <si>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</si>
  <si>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</si>
  <si>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</si>
  <si>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</si>
  <si>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</si>
  <si>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</si>
  <si>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</si>
  <si>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</si>
  <si>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</si>
  <si>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</si>
  <si>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</si>
  <si>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</si>
  <si>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</si>
  <si>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</si>
  <si>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</si>
  <si>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</si>
  <si>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</si>
  <si>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</si>
  <si>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</si>
  <si>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</si>
  <si>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</si>
  <si>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</si>
  <si>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</si>
  <si>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</si>
  <si>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</si>
  <si>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</si>
  <si>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</si>
  <si>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</si>
  <si>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</si>
  <si>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</si>
  <si>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</si>
  <si>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</si>
  <si>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</si>
  <si>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</si>
  <si>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</si>
  <si>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</si>
  <si>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</si>
  <si>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</si>
  <si>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</si>
  <si>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</si>
  <si>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</si>
  <si>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</si>
  <si>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</si>
  <si>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</si>
  <si>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</si>
  <si>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</si>
  <si>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</si>
  <si>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</si>
  <si>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</si>
  <si>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</si>
  <si>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</si>
  <si>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</si>
  <si>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</si>
  <si>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</si>
  <si>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</si>
  <si>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</si>
  <si>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</si>
  <si>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</si>
  <si>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</si>
  <si>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</si>
  <si>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</si>
  <si>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</si>
  <si>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</si>
  <si>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</si>
  <si>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</si>
  <si>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</si>
  <si>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</si>
  <si>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</si>
  <si>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</si>
  <si>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</si>
  <si>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</si>
  <si>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</si>
  <si>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</si>
  <si>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</si>
  <si>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</si>
  <si>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</si>
  <si>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</si>
  <si>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</si>
  <si>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</si>
  <si>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</si>
  <si>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</si>
  <si>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</si>
  <si>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</si>
  <si>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</si>
  <si>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</si>
  <si>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</si>
  <si>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</si>
  <si>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</si>
  <si>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</si>
  <si>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</si>
  <si>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</si>
  <si>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</si>
  <si>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</si>
  <si>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</si>
  <si>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</si>
  <si>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</si>
  <si>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</si>
  <si>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</si>
  <si>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</si>
  <si>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</si>
  <si>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</si>
  <si>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</si>
  <si>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</si>
  <si>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</si>
  <si>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</si>
  <si>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</si>
  <si>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</si>
  <si>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</si>
  <si>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</si>
  <si>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</si>
  <si>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</si>
  <si>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</si>
  <si>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</si>
  <si>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</si>
  <si>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</si>
  <si>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</si>
  <si>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</si>
  <si>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</si>
  <si>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</si>
  <si>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</si>
  <si>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</si>
  <si>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</si>
  <si>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</si>
  <si>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</si>
  <si>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</si>
  <si>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</si>
  <si>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</si>
  <si>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</si>
  <si>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</si>
  <si>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</si>
  <si>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</si>
  <si>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</si>
  <si>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</si>
  <si>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</si>
  <si>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</si>
  <si>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</si>
  <si>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</si>
  <si>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</si>
  <si>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</si>
  <si>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</si>
  <si>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</si>
  <si>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</si>
  <si>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</si>
  <si>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</si>
  <si>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</si>
  <si>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</si>
  <si>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</si>
  <si>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</si>
  <si>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</si>
  <si>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</si>
  <si>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</si>
  <si>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</si>
  <si>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</si>
  <si>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</si>
  <si>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</si>
  <si>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</si>
  <si>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</si>
  <si>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</si>
  <si>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</si>
  <si>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</si>
  <si>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</si>
  <si>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</si>
  <si>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</si>
  <si>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</si>
  <si>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</si>
  <si>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</si>
  <si>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</si>
  <si>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</si>
  <si>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</si>
  <si>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</si>
  <si>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</si>
  <si>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</si>
  <si>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</si>
  <si>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</si>
  <si>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</si>
  <si>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</si>
  <si>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</si>
  <si>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</si>
  <si>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</si>
  <si>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</si>
  <si>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</si>
  <si>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</si>
  <si>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</si>
  <si>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</si>
  <si>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</si>
  <si>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</si>
  <si>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</si>
  <si>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</si>
  <si>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</si>
  <si>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</si>
  <si>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</si>
  <si>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</si>
  <si>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</si>
  <si>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</si>
  <si>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</si>
  <si>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</si>
  <si>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</si>
  <si>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</si>
  <si>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</si>
  <si>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</si>
  <si>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</si>
  <si>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</si>
  <si>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</si>
  <si>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</si>
  <si>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</si>
  <si>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</si>
  <si>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</si>
  <si>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</si>
  <si>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</si>
  <si>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</si>
  <si>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</si>
  <si>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</si>
  <si>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</si>
  <si>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</si>
  <si>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</si>
  <si>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</si>
  <si>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</si>
  <si>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</si>
  <si>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</si>
  <si>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</si>
  <si>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</si>
  <si>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</si>
  <si>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</si>
  <si>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</si>
  <si>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</si>
  <si>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</si>
  <si>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</si>
  <si>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</si>
  <si>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</si>
  <si>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</si>
  <si>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</si>
  <si>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</si>
  <si>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</si>
  <si>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</si>
  <si>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</si>
  <si>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</si>
  <si>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</si>
  <si>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</si>
  <si>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</si>
  <si>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</si>
  <si>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</si>
  <si>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</si>
  <si>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</si>
  <si>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</si>
  <si>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</si>
  <si>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</si>
  <si>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</si>
  <si>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</si>
  <si>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</si>
  <si>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</si>
  <si>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</si>
  <si>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</si>
  <si>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</si>
  <si>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</si>
  <si>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</si>
  <si>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</si>
  <si>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</si>
  <si>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</si>
  <si>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</si>
  <si>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</si>
  <si>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</si>
  <si>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</si>
  <si>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</si>
  <si>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</si>
  <si>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</si>
  <si>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</si>
  <si>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</si>
  <si>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</si>
  <si>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</si>
  <si>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</si>
  <si>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</si>
  <si>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</si>
  <si>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</si>
  <si>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</si>
  <si>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</si>
  <si>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</si>
  <si>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</si>
  <si>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</si>
  <si>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</si>
  <si>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</si>
  <si>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</si>
  <si>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</si>
  <si>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</si>
  <si>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</si>
  <si>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</si>
  <si>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</si>
  <si>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</si>
  <si>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</si>
  <si>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</si>
  <si>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</si>
  <si>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</si>
  <si>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</si>
  <si>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</si>
  <si>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</si>
  <si>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</si>
  <si>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</si>
  <si>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</si>
  <si>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</si>
  <si>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</si>
  <si>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</si>
  <si>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</si>
  <si>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</si>
  <si>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</si>
  <si>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</si>
  <si>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</si>
  <si>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</si>
  <si>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</si>
  <si>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</si>
  <si>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</si>
  <si>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</si>
  <si>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</si>
  <si>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</si>
  <si>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</si>
  <si>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</si>
  <si>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</si>
  <si>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</si>
  <si>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</si>
  <si>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</si>
  <si>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</si>
  <si>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</si>
  <si>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</si>
  <si>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</si>
  <si>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</si>
  <si>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</si>
  <si>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</si>
  <si>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</si>
  <si>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</si>
  <si>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</si>
  <si>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</si>
  <si>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</si>
  <si>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</si>
  <si>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</si>
  <si>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</si>
  <si>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</si>
  <si>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</si>
  <si>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</si>
  <si>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</si>
  <si>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</si>
  <si>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</si>
  <si>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</si>
  <si>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</si>
  <si>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</si>
  <si>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</si>
  <si>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</si>
  <si>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</si>
  <si>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</si>
  <si>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</si>
  <si>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</si>
  <si>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</si>
  <si>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</si>
  <si>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</si>
  <si>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</si>
  <si>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</si>
  <si>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</si>
  <si>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</si>
  <si>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</si>
  <si>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</si>
  <si>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</si>
  <si>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</si>
  <si>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</si>
  <si>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</si>
  <si>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250-255</t>
  </si>
  <si>
    <t xml:space="preserve">PGHH </t>
  </si>
  <si>
    <t>10700-10800</t>
  </si>
  <si>
    <t>2500-2550</t>
  </si>
  <si>
    <t>310-315</t>
  </si>
  <si>
    <t xml:space="preserve">CROMPTON </t>
  </si>
  <si>
    <t>165-170</t>
  </si>
  <si>
    <t>400-410</t>
  </si>
  <si>
    <t>1260-1240</t>
  </si>
  <si>
    <t xml:space="preserve">CIPLA </t>
  </si>
  <si>
    <t>680-690</t>
  </si>
  <si>
    <t xml:space="preserve">BALKRISIND </t>
  </si>
  <si>
    <t>1160-1140</t>
  </si>
  <si>
    <t>930-950</t>
  </si>
  <si>
    <t>Profit of Rs.18.50/-</t>
  </si>
  <si>
    <t>156-158</t>
  </si>
  <si>
    <t>1400-1450</t>
  </si>
  <si>
    <t>470-480</t>
  </si>
  <si>
    <t>750-760</t>
  </si>
  <si>
    <t xml:space="preserve">Retail Research Technical Calls &amp; Fundamental Performance Report for the month of July-2020 </t>
  </si>
  <si>
    <t>Loss of Rs.20.5/-</t>
  </si>
  <si>
    <t>Loss of Rs.31.5/-</t>
  </si>
  <si>
    <t xml:space="preserve">NIFTY JUL FUT </t>
  </si>
  <si>
    <t>NIFTY 9-JUL 10200 PE</t>
  </si>
  <si>
    <t>Loss of Rs.145/-</t>
  </si>
  <si>
    <t>935-945</t>
  </si>
  <si>
    <t>1030-1070</t>
  </si>
  <si>
    <t>185-182</t>
  </si>
  <si>
    <t>88</t>
  </si>
  <si>
    <t>-160</t>
  </si>
  <si>
    <t>52</t>
  </si>
  <si>
    <t>Loss of Rs.60/-</t>
  </si>
  <si>
    <t>Loss of Rs.108/-</t>
  </si>
  <si>
    <t>Profit of Rs.18/-</t>
  </si>
  <si>
    <t>Profit of Rs.4/-</t>
  </si>
  <si>
    <t>Profit of Rs.20/-</t>
  </si>
  <si>
    <t>Profit of Rs.12.5/-</t>
  </si>
  <si>
    <t>Profit of Rs.22.5/-</t>
  </si>
  <si>
    <t>18000-18500</t>
  </si>
  <si>
    <t>670-680</t>
  </si>
  <si>
    <t>Profit of Rs.26/-</t>
  </si>
  <si>
    <t>Loss of Rs.65/-</t>
  </si>
  <si>
    <t>Part Profit of Rs.46/-</t>
  </si>
  <si>
    <t>2000-2100</t>
  </si>
  <si>
    <t>1080-1120</t>
  </si>
  <si>
    <t>2550-2600</t>
  </si>
  <si>
    <t xml:space="preserve"> NIFTY 10600 PE 09-JUL</t>
  </si>
  <si>
    <t>100-120</t>
  </si>
  <si>
    <t xml:space="preserve">HINDUNILVR JULY 2180 CE </t>
  </si>
  <si>
    <t xml:space="preserve">HINDUNILVR JULY 2220 CE </t>
  </si>
  <si>
    <t>Profit of Rs.19/-</t>
  </si>
  <si>
    <t>Part Profit of Rs.65/-</t>
  </si>
  <si>
    <t>BANKNIFTY 21500 PE 16-JUL</t>
  </si>
  <si>
    <t>600-700</t>
  </si>
  <si>
    <t>Part Profit of Rs.40/-</t>
  </si>
  <si>
    <t>1020-1050</t>
  </si>
  <si>
    <t>112-115</t>
  </si>
  <si>
    <t>5700-5500</t>
  </si>
  <si>
    <t>260-265</t>
  </si>
  <si>
    <t>600-610</t>
  </si>
  <si>
    <t>1250-1270</t>
  </si>
  <si>
    <t>Loss of Rs.40/-</t>
  </si>
  <si>
    <t>Profit of Rs.540/-</t>
  </si>
  <si>
    <t>Profit of Rs.35.5/-</t>
  </si>
  <si>
    <t>Profit of Rs.13/-</t>
  </si>
  <si>
    <t>550-540</t>
  </si>
  <si>
    <t>NIFTY 23-JUL 10200 PE</t>
  </si>
  <si>
    <t>10500-10400</t>
  </si>
  <si>
    <t>300</t>
  </si>
  <si>
    <t>Loss of Rs.230/-</t>
  </si>
  <si>
    <t xml:space="preserve">Sell </t>
  </si>
  <si>
    <t>18000-17500</t>
  </si>
  <si>
    <t>394-398</t>
  </si>
  <si>
    <t>440-450</t>
  </si>
  <si>
    <t xml:space="preserve">CUMMINSIND </t>
  </si>
  <si>
    <t>Net Gain / Loss  %</t>
  </si>
  <si>
    <t>Loss of Rs.18.5/-</t>
  </si>
  <si>
    <t>1180-1200</t>
  </si>
  <si>
    <t>Profit of Rs.15/-</t>
  </si>
  <si>
    <t>41</t>
  </si>
  <si>
    <t>45</t>
  </si>
  <si>
    <t>-36.5</t>
  </si>
  <si>
    <t>Profit of Rs. 8.5/-</t>
  </si>
  <si>
    <t>BANKNIFTY JULY FUT</t>
  </si>
  <si>
    <t xml:space="preserve">BANKNIFTY 23-JUL 22000 PE </t>
  </si>
  <si>
    <t>365</t>
  </si>
  <si>
    <t>385</t>
  </si>
  <si>
    <t>-147.5</t>
  </si>
  <si>
    <t>Profit of Rs.237.5/-</t>
  </si>
  <si>
    <t>Loss of Rs.34/-</t>
  </si>
  <si>
    <t>All charges</t>
  </si>
  <si>
    <t>Profit of Rs.305/-</t>
  </si>
  <si>
    <t>137-135</t>
  </si>
  <si>
    <t>Profit of Rs.2.25/-</t>
  </si>
  <si>
    <t>240-242</t>
  </si>
  <si>
    <t>80-84</t>
  </si>
  <si>
    <t>96</t>
  </si>
  <si>
    <t>75</t>
  </si>
  <si>
    <t>Profit of Rs.95/-</t>
  </si>
  <si>
    <t>Loss of Rs.7/-</t>
  </si>
  <si>
    <t>Profit of Rs.950/-</t>
  </si>
  <si>
    <t>Part Profit of Rs.105/-</t>
  </si>
  <si>
    <t>Part Profit of Rs.3.5/-</t>
  </si>
  <si>
    <t>Profit of Rs.6/-</t>
  </si>
  <si>
    <t>Profit of Rs.4.25/-</t>
  </si>
  <si>
    <t>257-255</t>
  </si>
  <si>
    <t>172-175</t>
  </si>
  <si>
    <t>80</t>
  </si>
  <si>
    <t>115</t>
  </si>
  <si>
    <t>-20</t>
  </si>
  <si>
    <t>-22.5</t>
  </si>
  <si>
    <t>Profit of Rs.92.5/-</t>
  </si>
  <si>
    <t>265-270</t>
  </si>
  <si>
    <t>Profit of Rs.940/-</t>
  </si>
  <si>
    <t>320-330</t>
  </si>
  <si>
    <t>Profit of Rs.2.5/-</t>
  </si>
  <si>
    <t>99-97</t>
  </si>
  <si>
    <t>Loss of Rs.4,75/-</t>
  </si>
  <si>
    <t>Profit of Rs.8.5/-</t>
  </si>
  <si>
    <t>SBIN JULY FUT</t>
  </si>
  <si>
    <t>SBIN JUL 195 CE</t>
  </si>
  <si>
    <t>Part profit of Rs.12/-</t>
  </si>
  <si>
    <t>AMFL</t>
  </si>
  <si>
    <t>DEVABHAI NAGJIBHAI DESAI</t>
  </si>
  <si>
    <t>Profit of Rs.27.50/-</t>
  </si>
  <si>
    <t>Profit of Rs.17.50/-</t>
  </si>
  <si>
    <t>5</t>
  </si>
  <si>
    <t>Part Profit of Rs.52.5/-</t>
  </si>
  <si>
    <t>NIFTY JULY FUT</t>
  </si>
  <si>
    <t>NIFTY 30-JUL 10500 PE</t>
  </si>
  <si>
    <t>3.3</t>
  </si>
  <si>
    <t>-0.5</t>
  </si>
  <si>
    <t>Profit of Rs.3.25/-</t>
  </si>
  <si>
    <t>365-370</t>
  </si>
  <si>
    <t>Profit of Rs.23.50/-</t>
  </si>
  <si>
    <t>380-385</t>
  </si>
  <si>
    <t xml:space="preserve">NESTLEIND 18000 CE JUL </t>
  </si>
  <si>
    <t>350-400</t>
  </si>
  <si>
    <t>1350-1370</t>
  </si>
  <si>
    <t>1250-1260</t>
  </si>
  <si>
    <t>Profit of Rs.14.5/-</t>
  </si>
  <si>
    <t>Profit of Rs.5/-</t>
  </si>
  <si>
    <t>Profit of Rs.16/-</t>
  </si>
  <si>
    <t>Profit of Rs.42.5/-</t>
  </si>
  <si>
    <t>-185</t>
  </si>
  <si>
    <t>Loss of Rs.140/-</t>
  </si>
  <si>
    <t>107-105</t>
  </si>
  <si>
    <t>Profit of Rs.2.15/-</t>
  </si>
  <si>
    <t>Loss of Rs.27/-</t>
  </si>
  <si>
    <t>1540-1560</t>
  </si>
  <si>
    <t>BANKNIFTY 21800 PE 23-JUL</t>
  </si>
  <si>
    <t>450-500</t>
  </si>
  <si>
    <t>Part Profit of Rs.16.5/-</t>
  </si>
  <si>
    <t>720-730</t>
  </si>
  <si>
    <t>Profit of Rs.38/-</t>
  </si>
  <si>
    <t>260-258</t>
  </si>
  <si>
    <t>Profit of Rs.1.5/-</t>
  </si>
  <si>
    <t>AMBUJACEM 195 PE JUL</t>
  </si>
  <si>
    <t>4.5-5</t>
  </si>
  <si>
    <t>Profit of Rs.1.65/-</t>
  </si>
  <si>
    <t>17000-17060</t>
  </si>
  <si>
    <t>18500-19000</t>
  </si>
  <si>
    <t>580-570</t>
  </si>
  <si>
    <t xml:space="preserve">LICHSGFIN </t>
  </si>
  <si>
    <t>264-260</t>
  </si>
  <si>
    <t>Profit of Rs.11.50/-</t>
  </si>
  <si>
    <t>Profit of Rs.4.5/-</t>
  </si>
  <si>
    <t>Profit of Rs.8/-</t>
  </si>
  <si>
    <t>NIFTY 30-JUL 10900 PE</t>
  </si>
  <si>
    <t>74-78</t>
  </si>
  <si>
    <t>11100-11120</t>
  </si>
  <si>
    <t>Profit of Rs.65/-</t>
  </si>
  <si>
    <t>65</t>
  </si>
  <si>
    <t>SAHADEVSINGHROWA</t>
  </si>
  <si>
    <t xml:space="preserve">CENTURYTEX </t>
  </si>
  <si>
    <t>2450-2460</t>
  </si>
  <si>
    <t>NIFTY 11150 PE 23-JUL</t>
  </si>
  <si>
    <t>70-80</t>
  </si>
  <si>
    <t xml:space="preserve"> Profit of Rs.39/-</t>
  </si>
  <si>
    <t>596-599</t>
  </si>
  <si>
    <t>570-560</t>
  </si>
  <si>
    <t>Profit of Rs.3.5/-</t>
  </si>
  <si>
    <t>DABUR 490 CE JUL</t>
  </si>
  <si>
    <t>12-14.0</t>
  </si>
  <si>
    <t>244-249</t>
  </si>
  <si>
    <t>ROSSARI</t>
  </si>
  <si>
    <t>HRTI PRIVATE LIMITED</t>
  </si>
  <si>
    <t>Rossari Biotech Limited</t>
  </si>
  <si>
    <t>Profit of Rs.3.75/-</t>
  </si>
  <si>
    <t>Loss of Rs.24/-</t>
  </si>
  <si>
    <t>Profit of Rs.0.85/-</t>
  </si>
  <si>
    <t>NAVEEN GUPTA</t>
  </si>
  <si>
    <t>PATELSAI</t>
  </si>
  <si>
    <t>RICHIRICH</t>
  </si>
  <si>
    <t>SANDEEP SINGH</t>
  </si>
  <si>
    <t>VAL</t>
  </si>
  <si>
    <t>ARYAMAN BROKING LIMITED</t>
  </si>
  <si>
    <t>RAJYALAKSHMI DUGGIREDDY</t>
  </si>
  <si>
    <t>ALPHA LEON ENTERPRISES LLP</t>
  </si>
  <si>
    <t>*</t>
  </si>
  <si>
    <t>Loss of Rs.4.25/-</t>
  </si>
  <si>
    <t>UPL 460 CE JUL</t>
  </si>
  <si>
    <t>7-8.0</t>
  </si>
  <si>
    <t>15-17</t>
  </si>
  <si>
    <t>575-580</t>
  </si>
  <si>
    <t>Profit of Rs.9.5/-</t>
  </si>
  <si>
    <t>154-156</t>
  </si>
  <si>
    <t>Part Profit of Rs.38.5/-</t>
  </si>
  <si>
    <t xml:space="preserve">BHARTIARTL </t>
  </si>
  <si>
    <t>AKASHDEEP</t>
  </si>
  <si>
    <t>DAYAL TAHILRAM PARWANI</t>
  </si>
  <si>
    <t>PRATIK DILIP ADVA</t>
  </si>
  <si>
    <t>SUBHASH RAMBHAU MHASKE</t>
  </si>
  <si>
    <t>ARROWLINE DISTRIBUTORS PRIVATE LIMITED</t>
  </si>
  <si>
    <t>BESTAGRO</t>
  </si>
  <si>
    <t>RESONANCE OPPORTUNITIES FUND</t>
  </si>
  <si>
    <t>BIBCL</t>
  </si>
  <si>
    <t>INVESTGUARD VENTURES</t>
  </si>
  <si>
    <t>PARESH DHIRAJLAL SHAH</t>
  </si>
  <si>
    <t>CAPPIPES</t>
  </si>
  <si>
    <t>KIFS ENTERPRISE</t>
  </si>
  <si>
    <t>KUSHAL JAYESH KHANDWALA</t>
  </si>
  <si>
    <t>ELCIDIN</t>
  </si>
  <si>
    <t>LLFICL</t>
  </si>
  <si>
    <t>HANCSHI TRADELINKK LLP</t>
  </si>
  <si>
    <t>B M TRADERS</t>
  </si>
  <si>
    <t>MANGLA SHANTIALAL GADA</t>
  </si>
  <si>
    <t>GAGANDEEP CONSULTANCY PRIVATE LIMITED</t>
  </si>
  <si>
    <t>DHAVAL VINODBHAI GADANI</t>
  </si>
  <si>
    <t>THINKINK</t>
  </si>
  <si>
    <t>KIRAN CHANDRAKANT DARDA</t>
  </si>
  <si>
    <t>ANIKABANU AFROZ HASANFATTA</t>
  </si>
  <si>
    <t>Dynemic Products Limited</t>
  </si>
  <si>
    <t>LAROIA MONA</t>
  </si>
  <si>
    <t>N.K.SECURITIES</t>
  </si>
  <si>
    <t>GLOBE</t>
  </si>
  <si>
    <t>Globe Textiles (I) Ltd.</t>
  </si>
  <si>
    <t>MARFATIA NISHIL SURENDRA</t>
  </si>
  <si>
    <t>Infibeam Avenues Limited</t>
  </si>
  <si>
    <t>RAVI OMPRAKASH AGRAWAL</t>
  </si>
  <si>
    <t>NCC Limited</t>
  </si>
  <si>
    <t>TWO ROADS TRADING PRIVATE LIMITED</t>
  </si>
  <si>
    <t>VENUGOPAL VASIREDDY</t>
  </si>
  <si>
    <t>THAKKAR GHANSHYAMBHAI AMBALAL</t>
  </si>
  <si>
    <t>REFEX-RE</t>
  </si>
  <si>
    <t>REFEX INDUSTRIES RE</t>
  </si>
  <si>
    <t>ANGEL HOLDINGS PVT LTD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</si>
</sst>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624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0" fontId="0" fillId="7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1" fontId="0" fillId="58" borderId="37" xfId="0" applyNumberFormat="1" applyFont="1" applyFill="1" applyBorder="1" applyAlignment="1">
      <alignment horizontal="center" vertical="center"/>
    </xf>
    <xf numFmtId="165" fontId="0" fillId="58" borderId="37" xfId="0" applyNumberFormat="1" applyFont="1" applyFill="1" applyBorder="1" applyAlignment="1">
      <alignment horizontal="center" vertical="center"/>
    </xf>
    <xf numFmtId="0" fontId="0" fillId="58" borderId="37" xfId="0" applyFont="1" applyFill="1" applyBorder="1" applyAlignment="1">
      <alignment horizontal="center" vertical="center"/>
    </xf>
    <xf numFmtId="16" fontId="7" fillId="58" borderId="37" xfId="160" applyNumberFormat="1" applyFont="1" applyFill="1" applyBorder="1" applyAlignment="1">
      <alignment horizontal="center"/>
    </xf>
    <xf numFmtId="0" fontId="0" fillId="58" borderId="37" xfId="0" applyNumberFormat="1" applyFill="1" applyBorder="1" applyAlignment="1">
      <alignment horizontal="center" vertical="center"/>
    </xf>
    <xf numFmtId="43" fontId="6" fillId="58" borderId="37" xfId="160" applyFont="1" applyFill="1" applyBorder="1"/>
    <xf numFmtId="43" fontId="8" fillId="58" borderId="37" xfId="160" applyFont="1" applyFill="1" applyBorder="1" applyAlignment="1">
      <alignment horizontal="left"/>
    </xf>
    <xf numFmtId="43" fontId="47" fillId="58" borderId="37" xfId="16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5" fontId="8" fillId="58" borderId="37" xfId="0" applyNumberFormat="1" applyFont="1" applyFill="1" applyBorder="1" applyAlignment="1">
      <alignment horizontal="center" vertical="center"/>
    </xf>
    <xf numFmtId="0" fontId="6" fillId="58" borderId="37" xfId="0" applyFont="1" applyFill="1" applyBorder="1"/>
    <xf numFmtId="0" fontId="8" fillId="58" borderId="37" xfId="0" applyFont="1" applyFill="1" applyBorder="1" applyAlignment="1">
      <alignment horizontal="center" vertical="center"/>
    </xf>
    <xf numFmtId="49" fontId="7" fillId="58" borderId="5" xfId="0" applyNumberFormat="1" applyFont="1" applyFill="1" applyBorder="1" applyAlignment="1">
      <alignment horizontal="center"/>
    </xf>
    <xf numFmtId="49" fontId="8" fillId="58" borderId="37" xfId="0" applyNumberFormat="1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" fontId="0" fillId="60" borderId="37" xfId="0" applyNumberFormat="1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165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0" fontId="0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8" fillId="60" borderId="37" xfId="160" applyFont="1" applyFill="1" applyBorder="1" applyAlignment="1">
      <alignment horizontal="left"/>
    </xf>
    <xf numFmtId="43" fontId="47" fillId="60" borderId="37" xfId="160" applyFont="1" applyFill="1" applyBorder="1" applyAlignment="1">
      <alignment horizontal="center" vertical="top"/>
    </xf>
    <xf numFmtId="0" fontId="0" fillId="60" borderId="37" xfId="0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top"/>
    </xf>
    <xf numFmtId="0" fontId="0" fillId="0" borderId="37" xfId="0" applyFont="1" applyBorder="1"/>
    <xf numFmtId="0" fontId="0" fillId="49" borderId="37" xfId="0" applyFill="1" applyBorder="1"/>
    <xf numFmtId="164" fontId="0" fillId="49" borderId="37" xfId="0" applyNumberFormat="1" applyFill="1" applyBorder="1" applyAlignment="1">
      <alignment horizontal="center" vertical="center"/>
    </xf>
    <xf numFmtId="165" fontId="0" fillId="49" borderId="37" xfId="0" applyNumberFormat="1" applyFont="1" applyFill="1" applyBorder="1" applyAlignment="1">
      <alignment horizontal="center" vertical="center"/>
    </xf>
    <xf numFmtId="0" fontId="47" fillId="49" borderId="37" xfId="0" applyFont="1" applyFill="1" applyBorder="1" applyAlignment="1">
      <alignment horizontal="center" vertical="center"/>
    </xf>
    <xf numFmtId="0" fontId="0" fillId="49" borderId="37" xfId="0" applyFill="1" applyBorder="1" applyAlignment="1">
      <alignment horizontal="center"/>
    </xf>
    <xf numFmtId="0" fontId="7" fillId="49" borderId="37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10" fontId="7" fillId="49" borderId="37" xfId="51" applyNumberFormat="1" applyFont="1" applyFill="1" applyBorder="1" applyAlignment="1" applyProtection="1">
      <alignment horizontal="center" vertical="center" wrapText="1"/>
    </xf>
    <xf numFmtId="16" fontId="7" fillId="49" borderId="37" xfId="160" applyNumberFormat="1" applyFont="1" applyFill="1" applyBorder="1" applyAlignment="1">
      <alignment horizontal="center"/>
    </xf>
    <xf numFmtId="49" fontId="7" fillId="2" borderId="37" xfId="0" applyNumberFormat="1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16" fontId="3" fillId="2" borderId="37" xfId="0" applyNumberFormat="1" applyFont="1" applyFill="1" applyBorder="1" applyAlignment="1">
      <alignment horizontal="center" vertical="center"/>
    </xf>
    <xf numFmtId="0" fontId="0" fillId="58" borderId="37" xfId="0" applyFill="1" applyBorder="1" applyAlignment="1">
      <alignment horizontal="center"/>
    </xf>
    <xf numFmtId="165" fontId="0" fillId="58" borderId="37" xfId="0" applyNumberFormat="1" applyFill="1" applyBorder="1" applyAlignment="1">
      <alignment horizontal="center" vertical="center"/>
    </xf>
    <xf numFmtId="16" fontId="47" fillId="58" borderId="37" xfId="0" applyNumberFormat="1" applyFont="1" applyFill="1" applyBorder="1" applyAlignment="1">
      <alignment horizontal="center" vertical="center"/>
    </xf>
    <xf numFmtId="165" fontId="7" fillId="58" borderId="5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" fontId="7" fillId="60" borderId="5" xfId="0" applyNumberFormat="1" applyFont="1" applyFill="1" applyBorder="1" applyAlignment="1">
      <alignment horizontal="center" vertical="center"/>
    </xf>
    <xf numFmtId="1" fontId="7" fillId="58" borderId="5" xfId="0" applyNumberFormat="1" applyFont="1" applyFill="1" applyBorder="1" applyAlignment="1">
      <alignment horizontal="center" vertical="center"/>
    </xf>
    <xf numFmtId="43" fontId="7" fillId="49" borderId="5" xfId="16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6" fillId="60" borderId="37" xfId="0" applyFont="1" applyFill="1" applyBorder="1"/>
    <xf numFmtId="0" fontId="8" fillId="60" borderId="37" xfId="0" applyFont="1" applyFill="1" applyBorder="1" applyAlignment="1">
      <alignment horizontal="center" vertical="center"/>
    </xf>
    <xf numFmtId="0" fontId="6" fillId="60" borderId="37" xfId="0" applyFont="1" applyFill="1" applyBorder="1" applyAlignment="1">
      <alignment horizontal="center"/>
    </xf>
    <xf numFmtId="49" fontId="7" fillId="60" borderId="37" xfId="0" applyNumberFormat="1" applyFont="1" applyFill="1" applyBorder="1" applyAlignment="1">
      <alignment horizontal="center"/>
    </xf>
    <xf numFmtId="49" fontId="8" fillId="60" borderId="37" xfId="0" applyNumberFormat="1" applyFont="1" applyFill="1" applyBorder="1" applyAlignment="1">
      <alignment horizontal="center"/>
    </xf>
    <xf numFmtId="49" fontId="7" fillId="60" borderId="5" xfId="0" applyNumberFormat="1" applyFont="1" applyFill="1" applyBorder="1" applyAlignment="1">
      <alignment horizont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64" fontId="0" fillId="0" borderId="37" xfId="0" applyNumberForma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" fontId="7" fillId="0" borderId="5" xfId="0" applyNumberFormat="1" applyFont="1" applyFill="1" applyBorder="1" applyAlignment="1">
      <alignment horizontal="center" vertical="center"/>
    </xf>
    <xf numFmtId="10" fontId="7" fillId="0" borderId="37" xfId="51" applyNumberFormat="1" applyFont="1" applyFill="1" applyBorder="1" applyAlignment="1" applyProtection="1">
      <alignment horizontal="center" vertical="center" wrapText="1"/>
    </xf>
    <xf numFmtId="43" fontId="7" fillId="0" borderId="5" xfId="160" applyFont="1" applyFill="1" applyBorder="1" applyAlignment="1">
      <alignment horizontal="center" vertical="center"/>
    </xf>
    <xf numFmtId="16" fontId="49" fillId="0" borderId="37" xfId="16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69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16" fontId="47" fillId="2" borderId="37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1" fontId="0" fillId="49" borderId="37" xfId="0" applyNumberFormat="1" applyFont="1" applyFill="1" applyBorder="1" applyAlignment="1">
      <alignment horizontal="center" vertical="center"/>
    </xf>
    <xf numFmtId="0" fontId="8" fillId="49" borderId="37" xfId="0" applyFont="1" applyFill="1" applyBorder="1" applyAlignment="1">
      <alignment horizontal="left"/>
    </xf>
    <xf numFmtId="0" fontId="0" fillId="49" borderId="37" xfId="0" applyFont="1" applyFill="1" applyBorder="1" applyAlignment="1">
      <alignment horizontal="center" vertical="center"/>
    </xf>
    <xf numFmtId="16" fontId="7" fillId="49" borderId="37" xfId="160" applyNumberFormat="1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165" fontId="0" fillId="60" borderId="37" xfId="0" applyNumberFormat="1" applyFill="1" applyBorder="1" applyAlignment="1">
      <alignment horizontal="center" vertical="center"/>
    </xf>
    <xf numFmtId="16" fontId="47" fillId="60" borderId="37" xfId="0" applyNumberFormat="1" applyFont="1" applyFill="1" applyBorder="1" applyAlignment="1">
      <alignment horizontal="center" vertical="center"/>
    </xf>
    <xf numFmtId="165" fontId="7" fillId="60" borderId="5" xfId="0" applyNumberFormat="1" applyFont="1" applyFill="1" applyBorder="1" applyAlignment="1">
      <alignment horizontal="center" vertical="center"/>
    </xf>
    <xf numFmtId="0" fontId="6" fillId="58" borderId="37" xfId="0" applyFont="1" applyFill="1" applyBorder="1" applyAlignment="1">
      <alignment horizontal="center"/>
    </xf>
    <xf numFmtId="49" fontId="7" fillId="58" borderId="37" xfId="0" applyNumberFormat="1" applyFont="1" applyFill="1" applyBorder="1" applyAlignment="1">
      <alignment horizontal="center"/>
    </xf>
    <xf numFmtId="16" fontId="49" fillId="58" borderId="37" xfId="160" applyNumberFormat="1" applyFont="1" applyFill="1" applyBorder="1" applyAlignment="1">
      <alignment horizontal="center" vertical="center"/>
    </xf>
    <xf numFmtId="1" fontId="0" fillId="61" borderId="37" xfId="0" applyNumberFormat="1" applyFont="1" applyFill="1" applyBorder="1" applyAlignment="1">
      <alignment horizontal="center" vertical="center"/>
    </xf>
    <xf numFmtId="164" fontId="0" fillId="61" borderId="37" xfId="0" applyNumberFormat="1" applyFill="1" applyBorder="1" applyAlignment="1">
      <alignment horizontal="center" vertical="center"/>
    </xf>
    <xf numFmtId="165" fontId="0" fillId="61" borderId="37" xfId="0" applyNumberFormat="1" applyFont="1" applyFill="1" applyBorder="1" applyAlignment="1">
      <alignment horizontal="center" vertical="center"/>
    </xf>
    <xf numFmtId="0" fontId="8" fillId="61" borderId="37" xfId="0" applyFont="1" applyFill="1" applyBorder="1" applyAlignment="1">
      <alignment horizontal="left"/>
    </xf>
    <xf numFmtId="0" fontId="47" fillId="61" borderId="37" xfId="0" applyFont="1" applyFill="1" applyBorder="1" applyAlignment="1">
      <alignment horizontal="center" vertical="center"/>
    </xf>
    <xf numFmtId="0" fontId="0" fillId="61" borderId="37" xfId="0" applyFont="1" applyFill="1" applyBorder="1" applyAlignment="1">
      <alignment horizontal="center" vertical="center"/>
    </xf>
    <xf numFmtId="0" fontId="7" fillId="61" borderId="5" xfId="0" applyFont="1" applyFill="1" applyBorder="1" applyAlignment="1">
      <alignment horizontal="center" vertical="center"/>
    </xf>
    <xf numFmtId="2" fontId="7" fillId="61" borderId="5" xfId="0" applyNumberFormat="1" applyFont="1" applyFill="1" applyBorder="1" applyAlignment="1">
      <alignment horizontal="center" vertical="center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43" fontId="7" fillId="61" borderId="5" xfId="160" applyFont="1" applyFill="1" applyBorder="1" applyAlignment="1">
      <alignment horizontal="center" vertical="center"/>
    </xf>
    <xf numFmtId="16" fontId="49" fillId="61" borderId="37" xfId="16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" fontId="8" fillId="60" borderId="37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65" fontId="8" fillId="60" borderId="5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8" fillId="60" borderId="5" xfId="0" applyFont="1" applyFill="1" applyBorder="1" applyAlignment="1">
      <alignment horizontal="center" vertical="center"/>
    </xf>
    <xf numFmtId="0" fontId="8" fillId="60" borderId="38" xfId="0" applyFont="1" applyFill="1" applyBorder="1" applyAlignment="1">
      <alignment horizontal="center" vertical="center"/>
    </xf>
    <xf numFmtId="16" fontId="8" fillId="60" borderId="5" xfId="0" applyNumberFormat="1" applyFont="1" applyFill="1" applyBorder="1" applyAlignment="1">
      <alignment horizontal="center" vertical="center"/>
    </xf>
    <xf numFmtId="16" fontId="8" fillId="60" borderId="38" xfId="0" applyNumberFormat="1" applyFont="1" applyFill="1" applyBorder="1" applyAlignment="1">
      <alignment horizontal="center" vertical="center"/>
    </xf>
    <xf numFmtId="16" fontId="3" fillId="60" borderId="5" xfId="0" applyNumberFormat="1" applyFont="1" applyFill="1" applyBorder="1" applyAlignment="1">
      <alignment horizontal="center" vertical="center"/>
    </xf>
    <xf numFmtId="16" fontId="3" fillId="60" borderId="38" xfId="0" applyNumberFormat="1" applyFont="1" applyFill="1" applyBorder="1" applyAlignment="1">
      <alignment horizontal="center" vertical="center"/>
    </xf>
    <xf numFmtId="0" fontId="8" fillId="58" borderId="5" xfId="0" applyFont="1" applyFill="1" applyBorder="1" applyAlignment="1">
      <alignment horizontal="center" vertical="center"/>
    </xf>
    <xf numFmtId="0" fontId="8" fillId="58" borderId="38" xfId="0" applyFont="1" applyFill="1" applyBorder="1" applyAlignment="1">
      <alignment horizontal="center" vertical="center"/>
    </xf>
    <xf numFmtId="16" fontId="8" fillId="58" borderId="5" xfId="0" applyNumberFormat="1" applyFont="1" applyFill="1" applyBorder="1" applyAlignment="1">
      <alignment horizontal="center" vertical="center"/>
    </xf>
    <xf numFmtId="16" fontId="8" fillId="58" borderId="38" xfId="0" applyNumberFormat="1" applyFont="1" applyFill="1" applyBorder="1" applyAlignment="1">
      <alignment horizontal="center" vertical="center"/>
    </xf>
    <xf numFmtId="165" fontId="8" fillId="58" borderId="5" xfId="0" applyNumberFormat="1" applyFont="1" applyFill="1" applyBorder="1" applyAlignment="1">
      <alignment horizontal="center" vertical="center"/>
    </xf>
    <xf numFmtId="165" fontId="8" fillId="58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center" vertical="center"/>
    </xf>
    <xf numFmtId="165" fontId="8" fillId="58" borderId="37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155</xdr:row>
      <xdr:rowOff>56589</xdr:rowOff>
    </xdr:from>
    <xdr:to>
      <xdr:col>11</xdr:col>
      <xdr:colOff>368674</xdr:colOff>
      <xdr:row>169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11206</xdr:colOff>
      <xdr:row>155</xdr:row>
      <xdr:rowOff>11766</xdr:rowOff>
    </xdr:from>
    <xdr:to>
      <xdr:col>4</xdr:col>
      <xdr:colOff>277906</xdr:colOff>
      <xdr:row>159</xdr:row>
      <xdr:rowOff>63873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1206" y="29707354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4" sqref="C24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44040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62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D18" sqref="D18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44040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91" t="s">
        <v>16</v>
      </c>
      <c r="B9" s="593" t="s">
        <v>17</v>
      </c>
      <c r="C9" s="593" t="s">
        <v>18</v>
      </c>
      <c r="D9" s="274" t="s">
        <v>19</v>
      </c>
      <c r="E9" s="274" t="s">
        <v>20</v>
      </c>
      <c r="F9" s="588" t="s">
        <v>21</v>
      </c>
      <c r="G9" s="589"/>
      <c r="H9" s="590"/>
      <c r="I9" s="588" t="s">
        <v>22</v>
      </c>
      <c r="J9" s="589"/>
      <c r="K9" s="590"/>
      <c r="L9" s="274"/>
      <c r="M9" s="281"/>
      <c r="N9" s="281"/>
      <c r="O9" s="281"/>
    </row>
    <row r="10" spans="1:15" ht="59.25" customHeight="1">
      <c r="A10" s="592"/>
      <c r="B10" s="594" t="s">
        <v>17</v>
      </c>
      <c r="C10" s="594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91" t="s">
        <v>34</v>
      </c>
      <c r="C11" s="277" t="s">
        <v>35</v>
      </c>
      <c r="D11" s="303">
        <v>21859.35</v>
      </c>
      <c r="E11" s="303">
        <v>22108.566666666666</v>
      </c>
      <c r="F11" s="315">
        <v>21569.583333333332</v>
      </c>
      <c r="G11" s="315">
        <v>21279.816666666666</v>
      </c>
      <c r="H11" s="315">
        <v>20740.833333333332</v>
      </c>
      <c r="I11" s="315">
        <v>22398.333333333332</v>
      </c>
      <c r="J11" s="315">
        <v>22937.316666666669</v>
      </c>
      <c r="K11" s="315">
        <v>23227.083333333332</v>
      </c>
      <c r="L11" s="302">
        <v>22647.55</v>
      </c>
      <c r="M11" s="302">
        <v>21818.799999999999</v>
      </c>
      <c r="N11" s="319">
        <v>1814550</v>
      </c>
      <c r="O11" s="320">
        <v>4.9011463698288753E-3</v>
      </c>
    </row>
    <row r="12" spans="1:15" ht="15">
      <c r="A12" s="277">
        <v>2</v>
      </c>
      <c r="B12" s="391" t="s">
        <v>34</v>
      </c>
      <c r="C12" s="277" t="s">
        <v>36</v>
      </c>
      <c r="D12" s="316">
        <v>11122.45</v>
      </c>
      <c r="E12" s="316">
        <v>11139.183333333334</v>
      </c>
      <c r="F12" s="317">
        <v>11053.366666666669</v>
      </c>
      <c r="G12" s="317">
        <v>10984.283333333335</v>
      </c>
      <c r="H12" s="317">
        <v>10898.466666666669</v>
      </c>
      <c r="I12" s="317">
        <v>11208.266666666668</v>
      </c>
      <c r="J12" s="317">
        <v>11294.083333333334</v>
      </c>
      <c r="K12" s="317">
        <v>11363.166666666668</v>
      </c>
      <c r="L12" s="304">
        <v>11225</v>
      </c>
      <c r="M12" s="304">
        <v>11070.1</v>
      </c>
      <c r="N12" s="319">
        <v>13110225</v>
      </c>
      <c r="O12" s="320">
        <v>-2.3053965841008675E-2</v>
      </c>
    </row>
    <row r="13" spans="1:15" ht="15">
      <c r="A13" s="277">
        <v>3</v>
      </c>
      <c r="B13" s="391" t="s">
        <v>37</v>
      </c>
      <c r="C13" s="277" t="s">
        <v>38</v>
      </c>
      <c r="D13" s="316">
        <v>1366.45</v>
      </c>
      <c r="E13" s="316">
        <v>1360.9833333333333</v>
      </c>
      <c r="F13" s="317">
        <v>1345.9666666666667</v>
      </c>
      <c r="G13" s="317">
        <v>1325.4833333333333</v>
      </c>
      <c r="H13" s="317">
        <v>1310.4666666666667</v>
      </c>
      <c r="I13" s="317">
        <v>1381.4666666666667</v>
      </c>
      <c r="J13" s="317">
        <v>1396.4833333333336</v>
      </c>
      <c r="K13" s="317">
        <v>1416.9666666666667</v>
      </c>
      <c r="L13" s="304">
        <v>1376</v>
      </c>
      <c r="M13" s="304">
        <v>1340.5</v>
      </c>
      <c r="N13" s="319">
        <v>2804000</v>
      </c>
      <c r="O13" s="320">
        <v>8.8720636769559311E-2</v>
      </c>
    </row>
    <row r="14" spans="1:15" ht="15">
      <c r="A14" s="277">
        <v>4</v>
      </c>
      <c r="B14" s="391" t="s">
        <v>39</v>
      </c>
      <c r="C14" s="277" t="s">
        <v>40</v>
      </c>
      <c r="D14" s="316">
        <v>165.15</v>
      </c>
      <c r="E14" s="316">
        <v>165.33333333333334</v>
      </c>
      <c r="F14" s="317">
        <v>162.86666666666667</v>
      </c>
      <c r="G14" s="317">
        <v>160.58333333333334</v>
      </c>
      <c r="H14" s="317">
        <v>158.11666666666667</v>
      </c>
      <c r="I14" s="317">
        <v>167.61666666666667</v>
      </c>
      <c r="J14" s="317">
        <v>170.08333333333331</v>
      </c>
      <c r="K14" s="317">
        <v>172.36666666666667</v>
      </c>
      <c r="L14" s="304">
        <v>167.8</v>
      </c>
      <c r="M14" s="304">
        <v>163.05000000000001</v>
      </c>
      <c r="N14" s="319">
        <v>18656000</v>
      </c>
      <c r="O14" s="320">
        <v>-2.7795595467179817E-3</v>
      </c>
    </row>
    <row r="15" spans="1:15" ht="15">
      <c r="A15" s="277">
        <v>5</v>
      </c>
      <c r="B15" s="391" t="s">
        <v>39</v>
      </c>
      <c r="C15" s="277" t="s">
        <v>41</v>
      </c>
      <c r="D15" s="316">
        <v>309.85000000000002</v>
      </c>
      <c r="E15" s="316">
        <v>306.48333333333329</v>
      </c>
      <c r="F15" s="317">
        <v>302.01666666666659</v>
      </c>
      <c r="G15" s="317">
        <v>294.18333333333328</v>
      </c>
      <c r="H15" s="317">
        <v>289.71666666666658</v>
      </c>
      <c r="I15" s="317">
        <v>314.31666666666661</v>
      </c>
      <c r="J15" s="317">
        <v>318.7833333333333</v>
      </c>
      <c r="K15" s="317">
        <v>326.61666666666662</v>
      </c>
      <c r="L15" s="304">
        <v>310.95</v>
      </c>
      <c r="M15" s="304">
        <v>298.64999999999998</v>
      </c>
      <c r="N15" s="319">
        <v>33877500</v>
      </c>
      <c r="O15" s="320">
        <v>1.3007400762502803E-2</v>
      </c>
    </row>
    <row r="16" spans="1:15" ht="15">
      <c r="A16" s="277">
        <v>6</v>
      </c>
      <c r="B16" s="391" t="s">
        <v>44</v>
      </c>
      <c r="C16" s="277" t="s">
        <v>45</v>
      </c>
      <c r="D16" s="316">
        <v>686.85</v>
      </c>
      <c r="E16" s="316">
        <v>691.05000000000007</v>
      </c>
      <c r="F16" s="317">
        <v>674.95000000000016</v>
      </c>
      <c r="G16" s="317">
        <v>663.05000000000007</v>
      </c>
      <c r="H16" s="317">
        <v>646.95000000000016</v>
      </c>
      <c r="I16" s="317">
        <v>702.95000000000016</v>
      </c>
      <c r="J16" s="317">
        <v>719.05000000000007</v>
      </c>
      <c r="K16" s="317">
        <v>730.95000000000016</v>
      </c>
      <c r="L16" s="304">
        <v>707.15</v>
      </c>
      <c r="M16" s="304">
        <v>679.15</v>
      </c>
      <c r="N16" s="319">
        <v>1816000</v>
      </c>
      <c r="O16" s="320">
        <v>0.11411042944785275</v>
      </c>
    </row>
    <row r="17" spans="1:15" ht="15">
      <c r="A17" s="277">
        <v>7</v>
      </c>
      <c r="B17" s="391" t="s">
        <v>37</v>
      </c>
      <c r="C17" s="277" t="s">
        <v>46</v>
      </c>
      <c r="D17" s="316">
        <v>207.95</v>
      </c>
      <c r="E17" s="316">
        <v>206.21666666666667</v>
      </c>
      <c r="F17" s="317">
        <v>203.23333333333335</v>
      </c>
      <c r="G17" s="317">
        <v>198.51666666666668</v>
      </c>
      <c r="H17" s="317">
        <v>195.53333333333336</v>
      </c>
      <c r="I17" s="317">
        <v>210.93333333333334</v>
      </c>
      <c r="J17" s="317">
        <v>213.91666666666663</v>
      </c>
      <c r="K17" s="317">
        <v>218.63333333333333</v>
      </c>
      <c r="L17" s="304">
        <v>209.2</v>
      </c>
      <c r="M17" s="304">
        <v>201.5</v>
      </c>
      <c r="N17" s="319">
        <v>19821000</v>
      </c>
      <c r="O17" s="320">
        <v>5.9493264913406028E-2</v>
      </c>
    </row>
    <row r="18" spans="1:15" ht="15">
      <c r="A18" s="277">
        <v>8</v>
      </c>
      <c r="B18" s="391" t="s">
        <v>39</v>
      </c>
      <c r="C18" s="277" t="s">
        <v>47</v>
      </c>
      <c r="D18" s="316">
        <v>1507.35</v>
      </c>
      <c r="E18" s="316">
        <v>1509.0333333333331</v>
      </c>
      <c r="F18" s="317">
        <v>1491.5166666666662</v>
      </c>
      <c r="G18" s="317">
        <v>1475.6833333333332</v>
      </c>
      <c r="H18" s="317">
        <v>1458.1666666666663</v>
      </c>
      <c r="I18" s="317">
        <v>1524.8666666666661</v>
      </c>
      <c r="J18" s="317">
        <v>1542.383333333333</v>
      </c>
      <c r="K18" s="317">
        <v>1558.216666666666</v>
      </c>
      <c r="L18" s="304">
        <v>1526.55</v>
      </c>
      <c r="M18" s="304">
        <v>1493.2</v>
      </c>
      <c r="N18" s="319">
        <v>1102500</v>
      </c>
      <c r="O18" s="320">
        <v>5.4719562243502051E-3</v>
      </c>
    </row>
    <row r="19" spans="1:15" ht="15">
      <c r="A19" s="277">
        <v>9</v>
      </c>
      <c r="B19" s="391" t="s">
        <v>44</v>
      </c>
      <c r="C19" s="277" t="s">
        <v>48</v>
      </c>
      <c r="D19" s="316">
        <v>106.75</v>
      </c>
      <c r="E19" s="316">
        <v>107.53333333333335</v>
      </c>
      <c r="F19" s="317">
        <v>105.2166666666667</v>
      </c>
      <c r="G19" s="317">
        <v>103.68333333333335</v>
      </c>
      <c r="H19" s="317">
        <v>101.3666666666667</v>
      </c>
      <c r="I19" s="317">
        <v>109.06666666666669</v>
      </c>
      <c r="J19" s="317">
        <v>111.38333333333333</v>
      </c>
      <c r="K19" s="317">
        <v>112.91666666666669</v>
      </c>
      <c r="L19" s="304">
        <v>109.85</v>
      </c>
      <c r="M19" s="304">
        <v>106</v>
      </c>
      <c r="N19" s="319">
        <v>13635000</v>
      </c>
      <c r="O19" s="320">
        <v>3.1782065834279227E-2</v>
      </c>
    </row>
    <row r="20" spans="1:15" ht="15">
      <c r="A20" s="277">
        <v>10</v>
      </c>
      <c r="B20" s="391" t="s">
        <v>44</v>
      </c>
      <c r="C20" s="277" t="s">
        <v>49</v>
      </c>
      <c r="D20" s="316">
        <v>49.35</v>
      </c>
      <c r="E20" s="316">
        <v>49.683333333333337</v>
      </c>
      <c r="F20" s="317">
        <v>48.566666666666677</v>
      </c>
      <c r="G20" s="317">
        <v>47.783333333333339</v>
      </c>
      <c r="H20" s="317">
        <v>46.666666666666679</v>
      </c>
      <c r="I20" s="317">
        <v>50.466666666666676</v>
      </c>
      <c r="J20" s="317">
        <v>51.583333333333336</v>
      </c>
      <c r="K20" s="317">
        <v>52.366666666666674</v>
      </c>
      <c r="L20" s="304">
        <v>50.8</v>
      </c>
      <c r="M20" s="304">
        <v>48.9</v>
      </c>
      <c r="N20" s="319">
        <v>48501000</v>
      </c>
      <c r="O20" s="320">
        <v>4.7628304821150852E-2</v>
      </c>
    </row>
    <row r="21" spans="1:15" ht="15">
      <c r="A21" s="277">
        <v>11</v>
      </c>
      <c r="B21" s="391" t="s">
        <v>50</v>
      </c>
      <c r="C21" s="277" t="s">
        <v>51</v>
      </c>
      <c r="D21" s="316">
        <v>1774.9</v>
      </c>
      <c r="E21" s="316">
        <v>1759.7833333333335</v>
      </c>
      <c r="F21" s="317">
        <v>1733.116666666667</v>
      </c>
      <c r="G21" s="317">
        <v>1691.3333333333335</v>
      </c>
      <c r="H21" s="317">
        <v>1664.666666666667</v>
      </c>
      <c r="I21" s="317">
        <v>1801.5666666666671</v>
      </c>
      <c r="J21" s="317">
        <v>1828.2333333333336</v>
      </c>
      <c r="K21" s="317">
        <v>1870.0166666666671</v>
      </c>
      <c r="L21" s="304">
        <v>1786.45</v>
      </c>
      <c r="M21" s="304">
        <v>1718</v>
      </c>
      <c r="N21" s="319">
        <v>6158700</v>
      </c>
      <c r="O21" s="320">
        <v>3.7814064000808854E-2</v>
      </c>
    </row>
    <row r="22" spans="1:15" ht="15">
      <c r="A22" s="277">
        <v>12</v>
      </c>
      <c r="B22" s="391" t="s">
        <v>52</v>
      </c>
      <c r="C22" s="277" t="s">
        <v>53</v>
      </c>
      <c r="D22" s="316">
        <v>780.5</v>
      </c>
      <c r="E22" s="316">
        <v>788.73333333333323</v>
      </c>
      <c r="F22" s="317">
        <v>769.36666666666645</v>
      </c>
      <c r="G22" s="317">
        <v>758.23333333333323</v>
      </c>
      <c r="H22" s="317">
        <v>738.86666666666645</v>
      </c>
      <c r="I22" s="317">
        <v>799.86666666666645</v>
      </c>
      <c r="J22" s="317">
        <v>819.23333333333323</v>
      </c>
      <c r="K22" s="317">
        <v>830.36666666666645</v>
      </c>
      <c r="L22" s="304">
        <v>808.1</v>
      </c>
      <c r="M22" s="304">
        <v>777.6</v>
      </c>
      <c r="N22" s="319">
        <v>13399100</v>
      </c>
      <c r="O22" s="320">
        <v>3.8174858984689766E-2</v>
      </c>
    </row>
    <row r="23" spans="1:15" ht="15">
      <c r="A23" s="277">
        <v>13</v>
      </c>
      <c r="B23" s="391" t="s">
        <v>54</v>
      </c>
      <c r="C23" s="277" t="s">
        <v>55</v>
      </c>
      <c r="D23" s="316">
        <v>432.35</v>
      </c>
      <c r="E23" s="316">
        <v>436.98333333333335</v>
      </c>
      <c r="F23" s="317">
        <v>425.56666666666672</v>
      </c>
      <c r="G23" s="317">
        <v>418.78333333333336</v>
      </c>
      <c r="H23" s="317">
        <v>407.36666666666673</v>
      </c>
      <c r="I23" s="317">
        <v>443.76666666666671</v>
      </c>
      <c r="J23" s="317">
        <v>455.18333333333334</v>
      </c>
      <c r="K23" s="317">
        <v>461.9666666666667</v>
      </c>
      <c r="L23" s="304">
        <v>448.4</v>
      </c>
      <c r="M23" s="304">
        <v>430.2</v>
      </c>
      <c r="N23" s="319">
        <v>62832000</v>
      </c>
      <c r="O23" s="320">
        <v>-1.2839124450896477E-2</v>
      </c>
    </row>
    <row r="24" spans="1:15" ht="15">
      <c r="A24" s="277">
        <v>14</v>
      </c>
      <c r="B24" s="391" t="s">
        <v>44</v>
      </c>
      <c r="C24" s="277" t="s">
        <v>56</v>
      </c>
      <c r="D24" s="316">
        <v>3018.95</v>
      </c>
      <c r="E24" s="316">
        <v>2997.2333333333336</v>
      </c>
      <c r="F24" s="317">
        <v>2959.5166666666673</v>
      </c>
      <c r="G24" s="317">
        <v>2900.0833333333339</v>
      </c>
      <c r="H24" s="317">
        <v>2862.3666666666677</v>
      </c>
      <c r="I24" s="317">
        <v>3056.666666666667</v>
      </c>
      <c r="J24" s="317">
        <v>3094.3833333333332</v>
      </c>
      <c r="K24" s="317">
        <v>3153.8166666666666</v>
      </c>
      <c r="L24" s="304">
        <v>3034.95</v>
      </c>
      <c r="M24" s="304">
        <v>2937.8</v>
      </c>
      <c r="N24" s="319">
        <v>1816500</v>
      </c>
      <c r="O24" s="320">
        <v>0.12112328344391297</v>
      </c>
    </row>
    <row r="25" spans="1:15" ht="15">
      <c r="A25" s="277">
        <v>15</v>
      </c>
      <c r="B25" s="391" t="s">
        <v>57</v>
      </c>
      <c r="C25" s="277" t="s">
        <v>58</v>
      </c>
      <c r="D25" s="316">
        <v>6176.1</v>
      </c>
      <c r="E25" s="316">
        <v>6206.8666666666659</v>
      </c>
      <c r="F25" s="317">
        <v>6099.7833333333319</v>
      </c>
      <c r="G25" s="317">
        <v>6023.4666666666662</v>
      </c>
      <c r="H25" s="317">
        <v>5916.3833333333323</v>
      </c>
      <c r="I25" s="317">
        <v>6283.1833333333316</v>
      </c>
      <c r="J25" s="317">
        <v>6390.2666666666655</v>
      </c>
      <c r="K25" s="317">
        <v>6466.5833333333312</v>
      </c>
      <c r="L25" s="304">
        <v>6313.95</v>
      </c>
      <c r="M25" s="304">
        <v>6130.55</v>
      </c>
      <c r="N25" s="319">
        <v>933000</v>
      </c>
      <c r="O25" s="320">
        <v>2.3166552433173407E-2</v>
      </c>
    </row>
    <row r="26" spans="1:15" ht="15">
      <c r="A26" s="277">
        <v>16</v>
      </c>
      <c r="B26" s="391" t="s">
        <v>57</v>
      </c>
      <c r="C26" s="277" t="s">
        <v>59</v>
      </c>
      <c r="D26" s="316">
        <v>3162.75</v>
      </c>
      <c r="E26" s="316">
        <v>3190.3333333333335</v>
      </c>
      <c r="F26" s="317">
        <v>3109.416666666667</v>
      </c>
      <c r="G26" s="317">
        <v>3056.0833333333335</v>
      </c>
      <c r="H26" s="317">
        <v>2975.166666666667</v>
      </c>
      <c r="I26" s="317">
        <v>3243.666666666667</v>
      </c>
      <c r="J26" s="317">
        <v>3324.5833333333339</v>
      </c>
      <c r="K26" s="317">
        <v>3377.916666666667</v>
      </c>
      <c r="L26" s="304">
        <v>3271.25</v>
      </c>
      <c r="M26" s="304">
        <v>3137</v>
      </c>
      <c r="N26" s="319">
        <v>8002750</v>
      </c>
      <c r="O26" s="320">
        <v>-3.8824165265433579E-2</v>
      </c>
    </row>
    <row r="27" spans="1:15" ht="15">
      <c r="A27" s="277">
        <v>17</v>
      </c>
      <c r="B27" s="391" t="s">
        <v>44</v>
      </c>
      <c r="C27" s="277" t="s">
        <v>60</v>
      </c>
      <c r="D27" s="316">
        <v>1251.3</v>
      </c>
      <c r="E27" s="316">
        <v>1253.7833333333333</v>
      </c>
      <c r="F27" s="317">
        <v>1236.4166666666665</v>
      </c>
      <c r="G27" s="317">
        <v>1221.5333333333333</v>
      </c>
      <c r="H27" s="317">
        <v>1204.1666666666665</v>
      </c>
      <c r="I27" s="317">
        <v>1268.6666666666665</v>
      </c>
      <c r="J27" s="317">
        <v>1286.0333333333333</v>
      </c>
      <c r="K27" s="317">
        <v>1300.9166666666665</v>
      </c>
      <c r="L27" s="304">
        <v>1271.1500000000001</v>
      </c>
      <c r="M27" s="304">
        <v>1238.9000000000001</v>
      </c>
      <c r="N27" s="319">
        <v>2979200</v>
      </c>
      <c r="O27" s="320">
        <v>8.1614870752250948E-2</v>
      </c>
    </row>
    <row r="28" spans="1:15" ht="15">
      <c r="A28" s="277">
        <v>18</v>
      </c>
      <c r="B28" s="391" t="s">
        <v>54</v>
      </c>
      <c r="C28" s="277" t="s">
        <v>233</v>
      </c>
      <c r="D28" s="316">
        <v>330.9</v>
      </c>
      <c r="E28" s="316">
        <v>334.56666666666666</v>
      </c>
      <c r="F28" s="317">
        <v>322.98333333333335</v>
      </c>
      <c r="G28" s="317">
        <v>315.06666666666666</v>
      </c>
      <c r="H28" s="317">
        <v>303.48333333333335</v>
      </c>
      <c r="I28" s="317">
        <v>342.48333333333335</v>
      </c>
      <c r="J28" s="317">
        <v>354.06666666666672</v>
      </c>
      <c r="K28" s="317">
        <v>361.98333333333335</v>
      </c>
      <c r="L28" s="304">
        <v>346.15</v>
      </c>
      <c r="M28" s="304">
        <v>326.64999999999998</v>
      </c>
      <c r="N28" s="319">
        <v>10719000</v>
      </c>
      <c r="O28" s="320">
        <v>-2.7596342259960809E-2</v>
      </c>
    </row>
    <row r="29" spans="1:15" ht="15">
      <c r="A29" s="277">
        <v>19</v>
      </c>
      <c r="B29" s="391" t="s">
        <v>54</v>
      </c>
      <c r="C29" s="277" t="s">
        <v>61</v>
      </c>
      <c r="D29" s="316">
        <v>46.7</v>
      </c>
      <c r="E29" s="316">
        <v>47.283333333333331</v>
      </c>
      <c r="F29" s="317">
        <v>45.916666666666664</v>
      </c>
      <c r="G29" s="317">
        <v>45.133333333333333</v>
      </c>
      <c r="H29" s="317">
        <v>43.766666666666666</v>
      </c>
      <c r="I29" s="317">
        <v>48.066666666666663</v>
      </c>
      <c r="J29" s="317">
        <v>49.433333333333337</v>
      </c>
      <c r="K29" s="317">
        <v>50.216666666666661</v>
      </c>
      <c r="L29" s="304">
        <v>48.65</v>
      </c>
      <c r="M29" s="304">
        <v>46.5</v>
      </c>
      <c r="N29" s="319">
        <v>53004800</v>
      </c>
      <c r="O29" s="320">
        <v>7.1085335542667771E-2</v>
      </c>
    </row>
    <row r="30" spans="1:15" ht="15">
      <c r="A30" s="277">
        <v>20</v>
      </c>
      <c r="B30" s="391" t="s">
        <v>50</v>
      </c>
      <c r="C30" s="277" t="s">
        <v>63</v>
      </c>
      <c r="D30" s="316">
        <v>1264.5</v>
      </c>
      <c r="E30" s="316">
        <v>1271.3333333333333</v>
      </c>
      <c r="F30" s="317">
        <v>1251.6666666666665</v>
      </c>
      <c r="G30" s="317">
        <v>1238.8333333333333</v>
      </c>
      <c r="H30" s="317">
        <v>1219.1666666666665</v>
      </c>
      <c r="I30" s="317">
        <v>1284.1666666666665</v>
      </c>
      <c r="J30" s="317">
        <v>1303.833333333333</v>
      </c>
      <c r="K30" s="317">
        <v>1316.6666666666665</v>
      </c>
      <c r="L30" s="304">
        <v>1291</v>
      </c>
      <c r="M30" s="304">
        <v>1258.5</v>
      </c>
      <c r="N30" s="319">
        <v>2779150</v>
      </c>
      <c r="O30" s="320">
        <v>6.8965517241379309E-2</v>
      </c>
    </row>
    <row r="31" spans="1:15" ht="15">
      <c r="A31" s="277">
        <v>21</v>
      </c>
      <c r="B31" s="391" t="s">
        <v>64</v>
      </c>
      <c r="C31" s="277" t="s">
        <v>65</v>
      </c>
      <c r="D31" s="316">
        <v>99.55</v>
      </c>
      <c r="E31" s="316">
        <v>100.28333333333335</v>
      </c>
      <c r="F31" s="317">
        <v>97.766666666666694</v>
      </c>
      <c r="G31" s="317">
        <v>95.983333333333348</v>
      </c>
      <c r="H31" s="317">
        <v>93.466666666666697</v>
      </c>
      <c r="I31" s="317">
        <v>102.06666666666669</v>
      </c>
      <c r="J31" s="317">
        <v>104.58333333333334</v>
      </c>
      <c r="K31" s="317">
        <v>106.36666666666669</v>
      </c>
      <c r="L31" s="304">
        <v>102.8</v>
      </c>
      <c r="M31" s="304">
        <v>98.5</v>
      </c>
      <c r="N31" s="319">
        <v>32497600</v>
      </c>
      <c r="O31" s="320">
        <v>6.9802351763822865E-2</v>
      </c>
    </row>
    <row r="32" spans="1:15" ht="15">
      <c r="A32" s="277">
        <v>22</v>
      </c>
      <c r="B32" s="391" t="s">
        <v>50</v>
      </c>
      <c r="C32" s="277" t="s">
        <v>66</v>
      </c>
      <c r="D32" s="316">
        <v>530.79999999999995</v>
      </c>
      <c r="E32" s="316">
        <v>528.0333333333333</v>
      </c>
      <c r="F32" s="317">
        <v>522.06666666666661</v>
      </c>
      <c r="G32" s="317">
        <v>513.33333333333326</v>
      </c>
      <c r="H32" s="317">
        <v>507.36666666666656</v>
      </c>
      <c r="I32" s="317">
        <v>536.76666666666665</v>
      </c>
      <c r="J32" s="317">
        <v>542.73333333333335</v>
      </c>
      <c r="K32" s="317">
        <v>551.4666666666667</v>
      </c>
      <c r="L32" s="304">
        <v>534</v>
      </c>
      <c r="M32" s="304">
        <v>519.29999999999995</v>
      </c>
      <c r="N32" s="319">
        <v>4579300</v>
      </c>
      <c r="O32" s="320">
        <v>-2.0931326434619004E-2</v>
      </c>
    </row>
    <row r="33" spans="1:15" ht="15">
      <c r="A33" s="277">
        <v>23</v>
      </c>
      <c r="B33" s="391" t="s">
        <v>44</v>
      </c>
      <c r="C33" s="277" t="s">
        <v>67</v>
      </c>
      <c r="D33" s="316">
        <v>382.2</v>
      </c>
      <c r="E33" s="316">
        <v>383.3</v>
      </c>
      <c r="F33" s="317">
        <v>378.1</v>
      </c>
      <c r="G33" s="317">
        <v>374</v>
      </c>
      <c r="H33" s="317">
        <v>368.8</v>
      </c>
      <c r="I33" s="317">
        <v>387.40000000000003</v>
      </c>
      <c r="J33" s="317">
        <v>392.59999999999997</v>
      </c>
      <c r="K33" s="317">
        <v>396.70000000000005</v>
      </c>
      <c r="L33" s="304">
        <v>388.5</v>
      </c>
      <c r="M33" s="304">
        <v>379.2</v>
      </c>
      <c r="N33" s="319">
        <v>5668500</v>
      </c>
      <c r="O33" s="320">
        <v>-4.3291139240506329E-2</v>
      </c>
    </row>
    <row r="34" spans="1:15" ht="15">
      <c r="A34" s="277">
        <v>24</v>
      </c>
      <c r="B34" s="391" t="s">
        <v>68</v>
      </c>
      <c r="C34" s="277" t="s">
        <v>69</v>
      </c>
      <c r="D34" s="316">
        <v>559.5</v>
      </c>
      <c r="E34" s="316">
        <v>555.81666666666672</v>
      </c>
      <c r="F34" s="317">
        <v>548.63333333333344</v>
      </c>
      <c r="G34" s="317">
        <v>537.76666666666677</v>
      </c>
      <c r="H34" s="317">
        <v>530.58333333333348</v>
      </c>
      <c r="I34" s="317">
        <v>566.68333333333339</v>
      </c>
      <c r="J34" s="317">
        <v>573.86666666666656</v>
      </c>
      <c r="K34" s="317">
        <v>584.73333333333335</v>
      </c>
      <c r="L34" s="304">
        <v>563</v>
      </c>
      <c r="M34" s="304">
        <v>544.95000000000005</v>
      </c>
      <c r="N34" s="319">
        <v>88361187</v>
      </c>
      <c r="O34" s="320">
        <v>3.9251970218139066E-2</v>
      </c>
    </row>
    <row r="35" spans="1:15" ht="15">
      <c r="A35" s="277">
        <v>25</v>
      </c>
      <c r="B35" s="391" t="s">
        <v>64</v>
      </c>
      <c r="C35" s="277" t="s">
        <v>70</v>
      </c>
      <c r="D35" s="316">
        <v>36.35</v>
      </c>
      <c r="E35" s="316">
        <v>35.983333333333341</v>
      </c>
      <c r="F35" s="317">
        <v>35.01666666666668</v>
      </c>
      <c r="G35" s="317">
        <v>33.683333333333337</v>
      </c>
      <c r="H35" s="317">
        <v>32.716666666666676</v>
      </c>
      <c r="I35" s="317">
        <v>37.316666666666684</v>
      </c>
      <c r="J35" s="317">
        <v>38.283333333333339</v>
      </c>
      <c r="K35" s="317">
        <v>39.616666666666688</v>
      </c>
      <c r="L35" s="304">
        <v>36.950000000000003</v>
      </c>
      <c r="M35" s="304">
        <v>34.65</v>
      </c>
      <c r="N35" s="319">
        <v>49686000</v>
      </c>
      <c r="O35" s="320">
        <v>-7.4696910441924128E-2</v>
      </c>
    </row>
    <row r="36" spans="1:15" ht="15">
      <c r="A36" s="277">
        <v>26</v>
      </c>
      <c r="B36" s="391" t="s">
        <v>52</v>
      </c>
      <c r="C36" s="277" t="s">
        <v>71</v>
      </c>
      <c r="D36" s="316">
        <v>400</v>
      </c>
      <c r="E36" s="316">
        <v>404.38333333333338</v>
      </c>
      <c r="F36" s="317">
        <v>392.81666666666678</v>
      </c>
      <c r="G36" s="317">
        <v>385.63333333333338</v>
      </c>
      <c r="H36" s="317">
        <v>374.06666666666678</v>
      </c>
      <c r="I36" s="317">
        <v>411.56666666666678</v>
      </c>
      <c r="J36" s="317">
        <v>423.13333333333338</v>
      </c>
      <c r="K36" s="317">
        <v>430.31666666666678</v>
      </c>
      <c r="L36" s="304">
        <v>415.95</v>
      </c>
      <c r="M36" s="304">
        <v>397.2</v>
      </c>
      <c r="N36" s="319">
        <v>15794100</v>
      </c>
      <c r="O36" s="320">
        <v>7.1868583162217657E-3</v>
      </c>
    </row>
    <row r="37" spans="1:15" ht="15">
      <c r="A37" s="277">
        <v>27</v>
      </c>
      <c r="B37" s="391" t="s">
        <v>44</v>
      </c>
      <c r="C37" s="277" t="s">
        <v>72</v>
      </c>
      <c r="D37" s="316">
        <v>12920.85</v>
      </c>
      <c r="E37" s="316">
        <v>13030.433333333334</v>
      </c>
      <c r="F37" s="317">
        <v>12702.516666666668</v>
      </c>
      <c r="G37" s="317">
        <v>12484.183333333334</v>
      </c>
      <c r="H37" s="317">
        <v>12156.266666666668</v>
      </c>
      <c r="I37" s="317">
        <v>13248.766666666668</v>
      </c>
      <c r="J37" s="317">
        <v>13576.683333333332</v>
      </c>
      <c r="K37" s="317">
        <v>13795.016666666668</v>
      </c>
      <c r="L37" s="304">
        <v>13358.35</v>
      </c>
      <c r="M37" s="304">
        <v>12812.1</v>
      </c>
      <c r="N37" s="319">
        <v>108150</v>
      </c>
      <c r="O37" s="320">
        <v>2.4147727272727272E-2</v>
      </c>
    </row>
    <row r="38" spans="1:15" ht="15">
      <c r="A38" s="277">
        <v>28</v>
      </c>
      <c r="B38" s="391" t="s">
        <v>73</v>
      </c>
      <c r="C38" s="277" t="s">
        <v>74</v>
      </c>
      <c r="D38" s="316">
        <v>458.85</v>
      </c>
      <c r="E38" s="316">
        <v>457.14999999999992</v>
      </c>
      <c r="F38" s="317">
        <v>446.84999999999985</v>
      </c>
      <c r="G38" s="317">
        <v>434.84999999999991</v>
      </c>
      <c r="H38" s="317">
        <v>424.54999999999984</v>
      </c>
      <c r="I38" s="317">
        <v>469.14999999999986</v>
      </c>
      <c r="J38" s="317">
        <v>479.44999999999993</v>
      </c>
      <c r="K38" s="317">
        <v>491.44999999999987</v>
      </c>
      <c r="L38" s="304">
        <v>467.45</v>
      </c>
      <c r="M38" s="304">
        <v>445.15</v>
      </c>
      <c r="N38" s="319">
        <v>25056000</v>
      </c>
      <c r="O38" s="320">
        <v>2.1651376146788991E-2</v>
      </c>
    </row>
    <row r="39" spans="1:15" ht="15">
      <c r="A39" s="277">
        <v>29</v>
      </c>
      <c r="B39" s="391" t="s">
        <v>50</v>
      </c>
      <c r="C39" s="277" t="s">
        <v>75</v>
      </c>
      <c r="D39" s="316">
        <v>3786.1</v>
      </c>
      <c r="E39" s="316">
        <v>3800.8833333333332</v>
      </c>
      <c r="F39" s="317">
        <v>3751.1166666666663</v>
      </c>
      <c r="G39" s="317">
        <v>3716.1333333333332</v>
      </c>
      <c r="H39" s="317">
        <v>3666.3666666666663</v>
      </c>
      <c r="I39" s="317">
        <v>3835.8666666666663</v>
      </c>
      <c r="J39" s="317">
        <v>3885.6333333333328</v>
      </c>
      <c r="K39" s="317">
        <v>3920.6166666666663</v>
      </c>
      <c r="L39" s="304">
        <v>3850.65</v>
      </c>
      <c r="M39" s="304">
        <v>3765.9</v>
      </c>
      <c r="N39" s="319">
        <v>1564600</v>
      </c>
      <c r="O39" s="320">
        <v>1.623798389191998E-2</v>
      </c>
    </row>
    <row r="40" spans="1:15" ht="15">
      <c r="A40" s="277">
        <v>30</v>
      </c>
      <c r="B40" s="391" t="s">
        <v>52</v>
      </c>
      <c r="C40" s="277" t="s">
        <v>76</v>
      </c>
      <c r="D40" s="316">
        <v>355.8</v>
      </c>
      <c r="E40" s="316">
        <v>356.63333333333338</v>
      </c>
      <c r="F40" s="317">
        <v>349.31666666666678</v>
      </c>
      <c r="G40" s="317">
        <v>342.83333333333337</v>
      </c>
      <c r="H40" s="317">
        <v>335.51666666666677</v>
      </c>
      <c r="I40" s="317">
        <v>363.11666666666679</v>
      </c>
      <c r="J40" s="317">
        <v>370.43333333333339</v>
      </c>
      <c r="K40" s="317">
        <v>376.9166666666668</v>
      </c>
      <c r="L40" s="304">
        <v>363.95</v>
      </c>
      <c r="M40" s="304">
        <v>350.15</v>
      </c>
      <c r="N40" s="319">
        <v>8936400</v>
      </c>
      <c r="O40" s="320">
        <v>-3.2857142857142856E-2</v>
      </c>
    </row>
    <row r="41" spans="1:15" ht="15">
      <c r="A41" s="277">
        <v>31</v>
      </c>
      <c r="B41" s="391" t="s">
        <v>54</v>
      </c>
      <c r="C41" s="277" t="s">
        <v>77</v>
      </c>
      <c r="D41" s="316">
        <v>96.85</v>
      </c>
      <c r="E41" s="316">
        <v>98.133333333333326</v>
      </c>
      <c r="F41" s="317">
        <v>94.916666666666657</v>
      </c>
      <c r="G41" s="317">
        <v>92.983333333333334</v>
      </c>
      <c r="H41" s="317">
        <v>89.766666666666666</v>
      </c>
      <c r="I41" s="317">
        <v>100.06666666666665</v>
      </c>
      <c r="J41" s="317">
        <v>103.28333333333332</v>
      </c>
      <c r="K41" s="317">
        <v>105.21666666666664</v>
      </c>
      <c r="L41" s="304">
        <v>101.35</v>
      </c>
      <c r="M41" s="304">
        <v>96.2</v>
      </c>
      <c r="N41" s="319">
        <v>16365000</v>
      </c>
      <c r="O41" s="320">
        <v>0.13448873483535528</v>
      </c>
    </row>
    <row r="42" spans="1:15" ht="15">
      <c r="A42" s="277">
        <v>32</v>
      </c>
      <c r="B42" s="391" t="s">
        <v>79</v>
      </c>
      <c r="C42" s="277" t="s">
        <v>80</v>
      </c>
      <c r="D42" s="316">
        <v>298.3</v>
      </c>
      <c r="E42" s="316">
        <v>298.91666666666669</v>
      </c>
      <c r="F42" s="317">
        <v>292.38333333333338</v>
      </c>
      <c r="G42" s="317">
        <v>286.4666666666667</v>
      </c>
      <c r="H42" s="317">
        <v>279.93333333333339</v>
      </c>
      <c r="I42" s="317">
        <v>304.83333333333337</v>
      </c>
      <c r="J42" s="317">
        <v>311.36666666666667</v>
      </c>
      <c r="K42" s="317">
        <v>317.28333333333336</v>
      </c>
      <c r="L42" s="304">
        <v>305.45</v>
      </c>
      <c r="M42" s="304">
        <v>293</v>
      </c>
      <c r="N42" s="319">
        <v>2517200</v>
      </c>
      <c r="O42" s="320">
        <v>-0.13847628174413032</v>
      </c>
    </row>
    <row r="43" spans="1:15" ht="15">
      <c r="A43" s="277">
        <v>33</v>
      </c>
      <c r="B43" s="391" t="s">
        <v>57</v>
      </c>
      <c r="C43" s="277" t="s">
        <v>82</v>
      </c>
      <c r="D43" s="316">
        <v>208</v>
      </c>
      <c r="E43" s="316">
        <v>208.98333333333335</v>
      </c>
      <c r="F43" s="317">
        <v>205.1166666666667</v>
      </c>
      <c r="G43" s="317">
        <v>202.23333333333335</v>
      </c>
      <c r="H43" s="317">
        <v>198.3666666666667</v>
      </c>
      <c r="I43" s="317">
        <v>211.8666666666667</v>
      </c>
      <c r="J43" s="317">
        <v>215.73333333333338</v>
      </c>
      <c r="K43" s="317">
        <v>218.6166666666667</v>
      </c>
      <c r="L43" s="304">
        <v>212.85</v>
      </c>
      <c r="M43" s="304">
        <v>206.1</v>
      </c>
      <c r="N43" s="319">
        <v>6385000</v>
      </c>
      <c r="O43" s="320">
        <v>-3.5498489425981876E-2</v>
      </c>
    </row>
    <row r="44" spans="1:15" ht="15">
      <c r="A44" s="277">
        <v>34</v>
      </c>
      <c r="B44" s="391" t="s">
        <v>52</v>
      </c>
      <c r="C44" s="277" t="s">
        <v>83</v>
      </c>
      <c r="D44" s="316">
        <v>654.54999999999995</v>
      </c>
      <c r="E44" s="316">
        <v>658.78333333333342</v>
      </c>
      <c r="F44" s="317">
        <v>645.46666666666681</v>
      </c>
      <c r="G44" s="317">
        <v>636.38333333333344</v>
      </c>
      <c r="H44" s="317">
        <v>623.06666666666683</v>
      </c>
      <c r="I44" s="317">
        <v>667.86666666666679</v>
      </c>
      <c r="J44" s="317">
        <v>681.18333333333339</v>
      </c>
      <c r="K44" s="317">
        <v>690.26666666666677</v>
      </c>
      <c r="L44" s="304">
        <v>672.1</v>
      </c>
      <c r="M44" s="304">
        <v>649.70000000000005</v>
      </c>
      <c r="N44" s="319">
        <v>12508600</v>
      </c>
      <c r="O44" s="320">
        <v>1.2522361359570662E-2</v>
      </c>
    </row>
    <row r="45" spans="1:15" ht="15">
      <c r="A45" s="277">
        <v>35</v>
      </c>
      <c r="B45" s="391" t="s">
        <v>39</v>
      </c>
      <c r="C45" s="277" t="s">
        <v>84</v>
      </c>
      <c r="D45" s="316">
        <v>130</v>
      </c>
      <c r="E45" s="316">
        <v>130.33333333333334</v>
      </c>
      <c r="F45" s="317">
        <v>128.91666666666669</v>
      </c>
      <c r="G45" s="317">
        <v>127.83333333333334</v>
      </c>
      <c r="H45" s="317">
        <v>126.41666666666669</v>
      </c>
      <c r="I45" s="317">
        <v>131.41666666666669</v>
      </c>
      <c r="J45" s="317">
        <v>132.83333333333337</v>
      </c>
      <c r="K45" s="317">
        <v>133.91666666666669</v>
      </c>
      <c r="L45" s="304">
        <v>131.75</v>
      </c>
      <c r="M45" s="304">
        <v>129.25</v>
      </c>
      <c r="N45" s="319">
        <v>38498500</v>
      </c>
      <c r="O45" s="320">
        <v>-1.9783325482807347E-2</v>
      </c>
    </row>
    <row r="46" spans="1:15" ht="15">
      <c r="A46" s="277">
        <v>36</v>
      </c>
      <c r="B46" s="391" t="s">
        <v>50</v>
      </c>
      <c r="C46" s="277" t="s">
        <v>85</v>
      </c>
      <c r="D46" s="316">
        <v>1389</v>
      </c>
      <c r="E46" s="316">
        <v>1375.0166666666667</v>
      </c>
      <c r="F46" s="317">
        <v>1338.9833333333333</v>
      </c>
      <c r="G46" s="317">
        <v>1288.9666666666667</v>
      </c>
      <c r="H46" s="317">
        <v>1252.9333333333334</v>
      </c>
      <c r="I46" s="317">
        <v>1425.0333333333333</v>
      </c>
      <c r="J46" s="317">
        <v>1461.0666666666666</v>
      </c>
      <c r="K46" s="317">
        <v>1511.0833333333333</v>
      </c>
      <c r="L46" s="304">
        <v>1411.05</v>
      </c>
      <c r="M46" s="304">
        <v>1325</v>
      </c>
      <c r="N46" s="319">
        <v>2823800</v>
      </c>
      <c r="O46" s="320">
        <v>2.8819178780923233E-2</v>
      </c>
    </row>
    <row r="47" spans="1:15" ht="15">
      <c r="A47" s="277">
        <v>37</v>
      </c>
      <c r="B47" s="391" t="s">
        <v>39</v>
      </c>
      <c r="C47" s="277" t="s">
        <v>86</v>
      </c>
      <c r="D47" s="316">
        <v>442.45</v>
      </c>
      <c r="E47" s="316">
        <v>441.98333333333335</v>
      </c>
      <c r="F47" s="317">
        <v>437.4666666666667</v>
      </c>
      <c r="G47" s="317">
        <v>432.48333333333335</v>
      </c>
      <c r="H47" s="317">
        <v>427.9666666666667</v>
      </c>
      <c r="I47" s="317">
        <v>446.9666666666667</v>
      </c>
      <c r="J47" s="317">
        <v>451.48333333333335</v>
      </c>
      <c r="K47" s="317">
        <v>456.4666666666667</v>
      </c>
      <c r="L47" s="304">
        <v>446.5</v>
      </c>
      <c r="M47" s="304">
        <v>437</v>
      </c>
      <c r="N47" s="319">
        <v>6123834</v>
      </c>
      <c r="O47" s="320">
        <v>-4.0671072699542451E-3</v>
      </c>
    </row>
    <row r="48" spans="1:15" ht="15">
      <c r="A48" s="277">
        <v>38</v>
      </c>
      <c r="B48" s="391" t="s">
        <v>64</v>
      </c>
      <c r="C48" s="277" t="s">
        <v>87</v>
      </c>
      <c r="D48" s="316">
        <v>392.85</v>
      </c>
      <c r="E48" s="316">
        <v>392.35000000000008</v>
      </c>
      <c r="F48" s="317">
        <v>387.60000000000014</v>
      </c>
      <c r="G48" s="317">
        <v>382.35000000000008</v>
      </c>
      <c r="H48" s="317">
        <v>377.60000000000014</v>
      </c>
      <c r="I48" s="317">
        <v>397.60000000000014</v>
      </c>
      <c r="J48" s="317">
        <v>402.35</v>
      </c>
      <c r="K48" s="317">
        <v>407.60000000000014</v>
      </c>
      <c r="L48" s="304">
        <v>397.1</v>
      </c>
      <c r="M48" s="304">
        <v>387.1</v>
      </c>
      <c r="N48" s="319">
        <v>1915200</v>
      </c>
      <c r="O48" s="320">
        <v>-0.13119216113228088</v>
      </c>
    </row>
    <row r="49" spans="1:15" ht="15">
      <c r="A49" s="277">
        <v>39</v>
      </c>
      <c r="B49" s="391" t="s">
        <v>50</v>
      </c>
      <c r="C49" s="277" t="s">
        <v>88</v>
      </c>
      <c r="D49" s="316">
        <v>467.55</v>
      </c>
      <c r="E49" s="316">
        <v>468.8</v>
      </c>
      <c r="F49" s="317">
        <v>462.95000000000005</v>
      </c>
      <c r="G49" s="317">
        <v>458.35</v>
      </c>
      <c r="H49" s="317">
        <v>452.50000000000006</v>
      </c>
      <c r="I49" s="317">
        <v>473.40000000000003</v>
      </c>
      <c r="J49" s="317">
        <v>479.25000000000006</v>
      </c>
      <c r="K49" s="317">
        <v>483.85</v>
      </c>
      <c r="L49" s="304">
        <v>474.65</v>
      </c>
      <c r="M49" s="304">
        <v>464.2</v>
      </c>
      <c r="N49" s="319">
        <v>16042500</v>
      </c>
      <c r="O49" s="320">
        <v>2.6555751079827227E-2</v>
      </c>
    </row>
    <row r="50" spans="1:15" ht="15">
      <c r="A50" s="277">
        <v>40</v>
      </c>
      <c r="B50" s="391" t="s">
        <v>52</v>
      </c>
      <c r="C50" s="277" t="s">
        <v>91</v>
      </c>
      <c r="D50" s="316">
        <v>2361.3000000000002</v>
      </c>
      <c r="E50" s="316">
        <v>2356.5666666666671</v>
      </c>
      <c r="F50" s="317">
        <v>2322.233333333334</v>
      </c>
      <c r="G50" s="317">
        <v>2283.166666666667</v>
      </c>
      <c r="H50" s="317">
        <v>2248.8333333333339</v>
      </c>
      <c r="I50" s="317">
        <v>2395.6333333333341</v>
      </c>
      <c r="J50" s="317">
        <v>2429.9666666666672</v>
      </c>
      <c r="K50" s="317">
        <v>2469.0333333333342</v>
      </c>
      <c r="L50" s="304">
        <v>2390.9</v>
      </c>
      <c r="M50" s="304">
        <v>2317.5</v>
      </c>
      <c r="N50" s="319">
        <v>4088400</v>
      </c>
      <c r="O50" s="320">
        <v>-1.1795417190370298E-2</v>
      </c>
    </row>
    <row r="51" spans="1:15" ht="15">
      <c r="A51" s="277">
        <v>41</v>
      </c>
      <c r="B51" s="391" t="s">
        <v>92</v>
      </c>
      <c r="C51" s="277" t="s">
        <v>93</v>
      </c>
      <c r="D51" s="316">
        <v>136.1</v>
      </c>
      <c r="E51" s="316">
        <v>136.64999999999998</v>
      </c>
      <c r="F51" s="317">
        <v>133.84999999999997</v>
      </c>
      <c r="G51" s="317">
        <v>131.6</v>
      </c>
      <c r="H51" s="317">
        <v>128.79999999999998</v>
      </c>
      <c r="I51" s="317">
        <v>138.89999999999995</v>
      </c>
      <c r="J51" s="317">
        <v>141.69999999999996</v>
      </c>
      <c r="K51" s="317">
        <v>143.94999999999993</v>
      </c>
      <c r="L51" s="304">
        <v>139.44999999999999</v>
      </c>
      <c r="M51" s="304">
        <v>134.4</v>
      </c>
      <c r="N51" s="319">
        <v>33653400</v>
      </c>
      <c r="O51" s="320">
        <v>1.8475981224408269E-2</v>
      </c>
    </row>
    <row r="52" spans="1:15" ht="15">
      <c r="A52" s="277">
        <v>42</v>
      </c>
      <c r="B52" s="391" t="s">
        <v>52</v>
      </c>
      <c r="C52" s="277" t="s">
        <v>94</v>
      </c>
      <c r="D52" s="316">
        <v>4023.2</v>
      </c>
      <c r="E52" s="316">
        <v>4022.5499999999997</v>
      </c>
      <c r="F52" s="317">
        <v>3959.7499999999995</v>
      </c>
      <c r="G52" s="317">
        <v>3896.2999999999997</v>
      </c>
      <c r="H52" s="317">
        <v>3833.4999999999995</v>
      </c>
      <c r="I52" s="317">
        <v>4085.9999999999995</v>
      </c>
      <c r="J52" s="317">
        <v>4148.7999999999993</v>
      </c>
      <c r="K52" s="317">
        <v>4212.25</v>
      </c>
      <c r="L52" s="304">
        <v>4085.35</v>
      </c>
      <c r="M52" s="304">
        <v>3959.1</v>
      </c>
      <c r="N52" s="319">
        <v>3218250</v>
      </c>
      <c r="O52" s="320">
        <v>1.2824547600314713E-2</v>
      </c>
    </row>
    <row r="53" spans="1:15" ht="15">
      <c r="A53" s="277">
        <v>43</v>
      </c>
      <c r="B53" s="391" t="s">
        <v>44</v>
      </c>
      <c r="C53" s="277" t="s">
        <v>95</v>
      </c>
      <c r="D53" s="316">
        <v>20586.95</v>
      </c>
      <c r="E53" s="316">
        <v>20586.7</v>
      </c>
      <c r="F53" s="317">
        <v>20322.550000000003</v>
      </c>
      <c r="G53" s="317">
        <v>20058.150000000001</v>
      </c>
      <c r="H53" s="317">
        <v>19794.000000000004</v>
      </c>
      <c r="I53" s="317">
        <v>20851.100000000002</v>
      </c>
      <c r="J53" s="317">
        <v>21115.250000000004</v>
      </c>
      <c r="K53" s="317">
        <v>21379.65</v>
      </c>
      <c r="L53" s="304">
        <v>20850.849999999999</v>
      </c>
      <c r="M53" s="304">
        <v>20322.3</v>
      </c>
      <c r="N53" s="319">
        <v>284165</v>
      </c>
      <c r="O53" s="320">
        <v>-7.5785356313409118E-3</v>
      </c>
    </row>
    <row r="54" spans="1:15" ht="15">
      <c r="A54" s="277">
        <v>44</v>
      </c>
      <c r="B54" s="391" t="s">
        <v>57</v>
      </c>
      <c r="C54" s="277" t="s">
        <v>96</v>
      </c>
      <c r="D54" s="316">
        <v>52.85</v>
      </c>
      <c r="E54" s="316">
        <v>53.966666666666661</v>
      </c>
      <c r="F54" s="317">
        <v>50.433333333333323</v>
      </c>
      <c r="G54" s="317">
        <v>48.016666666666659</v>
      </c>
      <c r="H54" s="317">
        <v>44.48333333333332</v>
      </c>
      <c r="I54" s="317">
        <v>56.383333333333326</v>
      </c>
      <c r="J54" s="317">
        <v>59.916666666666671</v>
      </c>
      <c r="K54" s="317">
        <v>62.333333333333329</v>
      </c>
      <c r="L54" s="304">
        <v>57.5</v>
      </c>
      <c r="M54" s="304">
        <v>51.55</v>
      </c>
      <c r="N54" s="319">
        <v>12768000</v>
      </c>
      <c r="O54" s="320">
        <v>6.1276058117498422E-2</v>
      </c>
    </row>
    <row r="55" spans="1:15" ht="15">
      <c r="A55" s="277">
        <v>45</v>
      </c>
      <c r="B55" s="391" t="s">
        <v>44</v>
      </c>
      <c r="C55" s="277" t="s">
        <v>97</v>
      </c>
      <c r="D55" s="316">
        <v>1106.05</v>
      </c>
      <c r="E55" s="316">
        <v>1117.3833333333332</v>
      </c>
      <c r="F55" s="317">
        <v>1082.8666666666663</v>
      </c>
      <c r="G55" s="317">
        <v>1059.6833333333332</v>
      </c>
      <c r="H55" s="317">
        <v>1025.1666666666663</v>
      </c>
      <c r="I55" s="317">
        <v>1140.5666666666664</v>
      </c>
      <c r="J55" s="317">
        <v>1175.0833333333333</v>
      </c>
      <c r="K55" s="317">
        <v>1198.2666666666664</v>
      </c>
      <c r="L55" s="304">
        <v>1151.9000000000001</v>
      </c>
      <c r="M55" s="304">
        <v>1094.2</v>
      </c>
      <c r="N55" s="319">
        <v>3012900</v>
      </c>
      <c r="O55" s="320">
        <v>0.18520121159671138</v>
      </c>
    </row>
    <row r="56" spans="1:15" ht="15">
      <c r="A56" s="277">
        <v>46</v>
      </c>
      <c r="B56" s="391" t="s">
        <v>44</v>
      </c>
      <c r="C56" s="277" t="s">
        <v>98</v>
      </c>
      <c r="D56" s="316">
        <v>153.75</v>
      </c>
      <c r="E56" s="316">
        <v>154.6</v>
      </c>
      <c r="F56" s="317">
        <v>151.35</v>
      </c>
      <c r="G56" s="317">
        <v>148.94999999999999</v>
      </c>
      <c r="H56" s="317">
        <v>145.69999999999999</v>
      </c>
      <c r="I56" s="317">
        <v>157</v>
      </c>
      <c r="J56" s="317">
        <v>160.25</v>
      </c>
      <c r="K56" s="317">
        <v>162.65</v>
      </c>
      <c r="L56" s="304">
        <v>157.85</v>
      </c>
      <c r="M56" s="304">
        <v>152.19999999999999</v>
      </c>
      <c r="N56" s="319">
        <v>11649600</v>
      </c>
      <c r="O56" s="320">
        <v>4.3870967741935482E-2</v>
      </c>
    </row>
    <row r="57" spans="1:15" ht="15">
      <c r="A57" s="277">
        <v>47</v>
      </c>
      <c r="B57" s="391" t="s">
        <v>54</v>
      </c>
      <c r="C57" s="277" t="s">
        <v>99</v>
      </c>
      <c r="D57" s="316">
        <v>55.95</v>
      </c>
      <c r="E57" s="316">
        <v>56.1</v>
      </c>
      <c r="F57" s="317">
        <v>54.800000000000004</v>
      </c>
      <c r="G57" s="317">
        <v>53.650000000000006</v>
      </c>
      <c r="H57" s="317">
        <v>52.350000000000009</v>
      </c>
      <c r="I57" s="317">
        <v>57.25</v>
      </c>
      <c r="J57" s="317">
        <v>58.55</v>
      </c>
      <c r="K57" s="317">
        <v>59.699999999999996</v>
      </c>
      <c r="L57" s="304">
        <v>57.4</v>
      </c>
      <c r="M57" s="304">
        <v>54.95</v>
      </c>
      <c r="N57" s="319">
        <v>58607500</v>
      </c>
      <c r="O57" s="320">
        <v>1.292786837079477E-2</v>
      </c>
    </row>
    <row r="58" spans="1:15" ht="15">
      <c r="A58" s="277">
        <v>48</v>
      </c>
      <c r="B58" s="391" t="s">
        <v>73</v>
      </c>
      <c r="C58" s="277" t="s">
        <v>100</v>
      </c>
      <c r="D58" s="316">
        <v>97.75</v>
      </c>
      <c r="E58" s="316">
        <v>98.616666666666674</v>
      </c>
      <c r="F58" s="317">
        <v>96.583333333333343</v>
      </c>
      <c r="G58" s="317">
        <v>95.416666666666671</v>
      </c>
      <c r="H58" s="317">
        <v>93.38333333333334</v>
      </c>
      <c r="I58" s="317">
        <v>99.783333333333346</v>
      </c>
      <c r="J58" s="317">
        <v>101.81666666666668</v>
      </c>
      <c r="K58" s="317">
        <v>102.98333333333335</v>
      </c>
      <c r="L58" s="304">
        <v>100.65</v>
      </c>
      <c r="M58" s="304">
        <v>97.45</v>
      </c>
      <c r="N58" s="319">
        <v>31610200</v>
      </c>
      <c r="O58" s="320">
        <v>-3.5368577810871181E-2</v>
      </c>
    </row>
    <row r="59" spans="1:15" ht="15">
      <c r="A59" s="277">
        <v>49</v>
      </c>
      <c r="B59" s="391" t="s">
        <v>52</v>
      </c>
      <c r="C59" s="277" t="s">
        <v>101</v>
      </c>
      <c r="D59" s="316">
        <v>426</v>
      </c>
      <c r="E59" s="316">
        <v>422.2833333333333</v>
      </c>
      <c r="F59" s="317">
        <v>416.66666666666663</v>
      </c>
      <c r="G59" s="317">
        <v>407.33333333333331</v>
      </c>
      <c r="H59" s="317">
        <v>401.71666666666664</v>
      </c>
      <c r="I59" s="317">
        <v>431.61666666666662</v>
      </c>
      <c r="J59" s="317">
        <v>437.23333333333329</v>
      </c>
      <c r="K59" s="317">
        <v>446.56666666666661</v>
      </c>
      <c r="L59" s="304">
        <v>427.9</v>
      </c>
      <c r="M59" s="304">
        <v>412.95</v>
      </c>
      <c r="N59" s="319">
        <v>5483200</v>
      </c>
      <c r="O59" s="320">
        <v>-7.7042198993418506E-2</v>
      </c>
    </row>
    <row r="60" spans="1:15" ht="15">
      <c r="A60" s="277">
        <v>50</v>
      </c>
      <c r="B60" s="391" t="s">
        <v>102</v>
      </c>
      <c r="C60" s="277" t="s">
        <v>103</v>
      </c>
      <c r="D60" s="316">
        <v>21.6</v>
      </c>
      <c r="E60" s="316">
        <v>21.666666666666668</v>
      </c>
      <c r="F60" s="317">
        <v>21.183333333333337</v>
      </c>
      <c r="G60" s="317">
        <v>20.766666666666669</v>
      </c>
      <c r="H60" s="317">
        <v>20.283333333333339</v>
      </c>
      <c r="I60" s="317">
        <v>22.083333333333336</v>
      </c>
      <c r="J60" s="317">
        <v>22.566666666666663</v>
      </c>
      <c r="K60" s="317">
        <v>22.983333333333334</v>
      </c>
      <c r="L60" s="304">
        <v>22.15</v>
      </c>
      <c r="M60" s="304">
        <v>21.25</v>
      </c>
      <c r="N60" s="319">
        <v>126630000</v>
      </c>
      <c r="O60" s="320">
        <v>-2.4271844660194174E-2</v>
      </c>
    </row>
    <row r="61" spans="1:15" ht="15">
      <c r="A61" s="277">
        <v>51</v>
      </c>
      <c r="B61" s="391" t="s">
        <v>50</v>
      </c>
      <c r="C61" s="277" t="s">
        <v>104</v>
      </c>
      <c r="D61" s="316">
        <v>668.45</v>
      </c>
      <c r="E61" s="316">
        <v>670.13333333333333</v>
      </c>
      <c r="F61" s="317">
        <v>663.51666666666665</v>
      </c>
      <c r="G61" s="317">
        <v>658.58333333333337</v>
      </c>
      <c r="H61" s="317">
        <v>651.9666666666667</v>
      </c>
      <c r="I61" s="317">
        <v>675.06666666666661</v>
      </c>
      <c r="J61" s="317">
        <v>681.68333333333317</v>
      </c>
      <c r="K61" s="317">
        <v>686.61666666666656</v>
      </c>
      <c r="L61" s="304">
        <v>676.75</v>
      </c>
      <c r="M61" s="304">
        <v>665.2</v>
      </c>
      <c r="N61" s="319">
        <v>7324000</v>
      </c>
      <c r="O61" s="320">
        <v>6.7353951890034361E-3</v>
      </c>
    </row>
    <row r="62" spans="1:15" ht="15">
      <c r="A62" s="277">
        <v>52</v>
      </c>
      <c r="B62" s="441" t="s">
        <v>39</v>
      </c>
      <c r="C62" s="277" t="s">
        <v>248</v>
      </c>
      <c r="D62" s="316">
        <v>873.5</v>
      </c>
      <c r="E62" s="316">
        <v>882.51666666666677</v>
      </c>
      <c r="F62" s="317">
        <v>862.18333333333351</v>
      </c>
      <c r="G62" s="317">
        <v>850.86666666666679</v>
      </c>
      <c r="H62" s="317">
        <v>830.53333333333353</v>
      </c>
      <c r="I62" s="317">
        <v>893.83333333333348</v>
      </c>
      <c r="J62" s="317">
        <v>914.16666666666674</v>
      </c>
      <c r="K62" s="317">
        <v>925.48333333333346</v>
      </c>
      <c r="L62" s="304">
        <v>902.85</v>
      </c>
      <c r="M62" s="304">
        <v>871.2</v>
      </c>
      <c r="N62" s="319">
        <v>354250</v>
      </c>
      <c r="O62" s="320">
        <v>4.4061302681992334E-2</v>
      </c>
    </row>
    <row r="63" spans="1:15" ht="15">
      <c r="A63" s="277">
        <v>53</v>
      </c>
      <c r="B63" s="391" t="s">
        <v>37</v>
      </c>
      <c r="C63" s="277" t="s">
        <v>105</v>
      </c>
      <c r="D63" s="316">
        <v>572.75</v>
      </c>
      <c r="E63" s="316">
        <v>575.65</v>
      </c>
      <c r="F63" s="317">
        <v>566.29999999999995</v>
      </c>
      <c r="G63" s="317">
        <v>559.85</v>
      </c>
      <c r="H63" s="317">
        <v>550.5</v>
      </c>
      <c r="I63" s="317">
        <v>582.09999999999991</v>
      </c>
      <c r="J63" s="317">
        <v>591.45000000000005</v>
      </c>
      <c r="K63" s="317">
        <v>597.89999999999986</v>
      </c>
      <c r="L63" s="304">
        <v>585</v>
      </c>
      <c r="M63" s="304">
        <v>569.20000000000005</v>
      </c>
      <c r="N63" s="319">
        <v>19619400</v>
      </c>
      <c r="O63" s="320">
        <v>1.4790427988796619E-2</v>
      </c>
    </row>
    <row r="64" spans="1:15" ht="15">
      <c r="A64" s="277">
        <v>54</v>
      </c>
      <c r="B64" s="391" t="s">
        <v>39</v>
      </c>
      <c r="C64" s="277" t="s">
        <v>106</v>
      </c>
      <c r="D64" s="316">
        <v>595.1</v>
      </c>
      <c r="E64" s="316">
        <v>597.65</v>
      </c>
      <c r="F64" s="317">
        <v>585.44999999999993</v>
      </c>
      <c r="G64" s="317">
        <v>575.79999999999995</v>
      </c>
      <c r="H64" s="317">
        <v>563.59999999999991</v>
      </c>
      <c r="I64" s="317">
        <v>607.29999999999995</v>
      </c>
      <c r="J64" s="317">
        <v>619.5</v>
      </c>
      <c r="K64" s="317">
        <v>629.15</v>
      </c>
      <c r="L64" s="304">
        <v>609.85</v>
      </c>
      <c r="M64" s="304">
        <v>588</v>
      </c>
      <c r="N64" s="319">
        <v>6070000</v>
      </c>
      <c r="O64" s="320">
        <v>-5.6134349245840459E-2</v>
      </c>
    </row>
    <row r="65" spans="1:15" ht="15">
      <c r="A65" s="277">
        <v>55</v>
      </c>
      <c r="B65" s="391" t="s">
        <v>107</v>
      </c>
      <c r="C65" s="277" t="s">
        <v>108</v>
      </c>
      <c r="D65" s="316">
        <v>700.7</v>
      </c>
      <c r="E65" s="316">
        <v>693.6</v>
      </c>
      <c r="F65" s="317">
        <v>683.7</v>
      </c>
      <c r="G65" s="317">
        <v>666.7</v>
      </c>
      <c r="H65" s="317">
        <v>656.80000000000007</v>
      </c>
      <c r="I65" s="317">
        <v>710.6</v>
      </c>
      <c r="J65" s="317">
        <v>720.49999999999989</v>
      </c>
      <c r="K65" s="317">
        <v>737.5</v>
      </c>
      <c r="L65" s="304">
        <v>703.5</v>
      </c>
      <c r="M65" s="304">
        <v>676.6</v>
      </c>
      <c r="N65" s="319">
        <v>22003800</v>
      </c>
      <c r="O65" s="320">
        <v>-2.5725266550954626E-2</v>
      </c>
    </row>
    <row r="66" spans="1:15" ht="15">
      <c r="A66" s="277">
        <v>56</v>
      </c>
      <c r="B66" s="391" t="s">
        <v>57</v>
      </c>
      <c r="C66" s="277" t="s">
        <v>109</v>
      </c>
      <c r="D66" s="316">
        <v>1849.75</v>
      </c>
      <c r="E66" s="316">
        <v>1843.4833333333333</v>
      </c>
      <c r="F66" s="317">
        <v>1828.6166666666668</v>
      </c>
      <c r="G66" s="317">
        <v>1807.4833333333333</v>
      </c>
      <c r="H66" s="317">
        <v>1792.6166666666668</v>
      </c>
      <c r="I66" s="317">
        <v>1864.6166666666668</v>
      </c>
      <c r="J66" s="317">
        <v>1879.4833333333331</v>
      </c>
      <c r="K66" s="317">
        <v>1900.6166666666668</v>
      </c>
      <c r="L66" s="304">
        <v>1858.35</v>
      </c>
      <c r="M66" s="304">
        <v>1822.35</v>
      </c>
      <c r="N66" s="319">
        <v>29527200</v>
      </c>
      <c r="O66" s="320">
        <v>2.5406762263844142E-4</v>
      </c>
    </row>
    <row r="67" spans="1:15" ht="15">
      <c r="A67" s="277">
        <v>57</v>
      </c>
      <c r="B67" s="391" t="s">
        <v>54</v>
      </c>
      <c r="C67" s="277" t="s">
        <v>110</v>
      </c>
      <c r="D67" s="316">
        <v>1081.05</v>
      </c>
      <c r="E67" s="316">
        <v>1086.0999999999999</v>
      </c>
      <c r="F67" s="317">
        <v>1071.5499999999997</v>
      </c>
      <c r="G67" s="317">
        <v>1062.0499999999997</v>
      </c>
      <c r="H67" s="317">
        <v>1047.4999999999995</v>
      </c>
      <c r="I67" s="317">
        <v>1095.5999999999999</v>
      </c>
      <c r="J67" s="317">
        <v>1110.1500000000001</v>
      </c>
      <c r="K67" s="317">
        <v>1119.6500000000001</v>
      </c>
      <c r="L67" s="304">
        <v>1100.6500000000001</v>
      </c>
      <c r="M67" s="304">
        <v>1076.5999999999999</v>
      </c>
      <c r="N67" s="319">
        <v>38784350</v>
      </c>
      <c r="O67" s="320">
        <v>-9.8996997380693799E-2</v>
      </c>
    </row>
    <row r="68" spans="1:15" ht="15">
      <c r="A68" s="277">
        <v>58</v>
      </c>
      <c r="B68" s="391" t="s">
        <v>57</v>
      </c>
      <c r="C68" s="277" t="s">
        <v>253</v>
      </c>
      <c r="D68" s="316">
        <v>632.9</v>
      </c>
      <c r="E68" s="316">
        <v>626.9</v>
      </c>
      <c r="F68" s="317">
        <v>619.09999999999991</v>
      </c>
      <c r="G68" s="317">
        <v>605.29999999999995</v>
      </c>
      <c r="H68" s="317">
        <v>597.49999999999989</v>
      </c>
      <c r="I68" s="317">
        <v>640.69999999999993</v>
      </c>
      <c r="J68" s="317">
        <v>648.49999999999989</v>
      </c>
      <c r="K68" s="317">
        <v>662.3</v>
      </c>
      <c r="L68" s="304">
        <v>634.70000000000005</v>
      </c>
      <c r="M68" s="304">
        <v>613.1</v>
      </c>
      <c r="N68" s="319">
        <v>12436600</v>
      </c>
      <c r="O68" s="320">
        <v>3.3266313288247119E-2</v>
      </c>
    </row>
    <row r="69" spans="1:15" ht="15">
      <c r="A69" s="277">
        <v>59</v>
      </c>
      <c r="B69" s="391" t="s">
        <v>44</v>
      </c>
      <c r="C69" s="277" t="s">
        <v>111</v>
      </c>
      <c r="D69" s="316">
        <v>2724</v>
      </c>
      <c r="E69" s="316">
        <v>2709.5</v>
      </c>
      <c r="F69" s="317">
        <v>2683.5</v>
      </c>
      <c r="G69" s="317">
        <v>2643</v>
      </c>
      <c r="H69" s="317">
        <v>2617</v>
      </c>
      <c r="I69" s="317">
        <v>2750</v>
      </c>
      <c r="J69" s="317">
        <v>2776</v>
      </c>
      <c r="K69" s="317">
        <v>2816.5</v>
      </c>
      <c r="L69" s="304">
        <v>2735.5</v>
      </c>
      <c r="M69" s="304">
        <v>2669</v>
      </c>
      <c r="N69" s="319">
        <v>2300400</v>
      </c>
      <c r="O69" s="320">
        <v>-1.1723329425556857E-3</v>
      </c>
    </row>
    <row r="70" spans="1:15" ht="15">
      <c r="A70" s="277">
        <v>60</v>
      </c>
      <c r="B70" s="391" t="s">
        <v>113</v>
      </c>
      <c r="C70" s="277" t="s">
        <v>114</v>
      </c>
      <c r="D70" s="316">
        <v>158.19999999999999</v>
      </c>
      <c r="E70" s="316">
        <v>157.56666666666666</v>
      </c>
      <c r="F70" s="317">
        <v>155.38333333333333</v>
      </c>
      <c r="G70" s="317">
        <v>152.56666666666666</v>
      </c>
      <c r="H70" s="317">
        <v>150.38333333333333</v>
      </c>
      <c r="I70" s="317">
        <v>160.38333333333333</v>
      </c>
      <c r="J70" s="317">
        <v>162.56666666666666</v>
      </c>
      <c r="K70" s="317">
        <v>165.38333333333333</v>
      </c>
      <c r="L70" s="304">
        <v>159.75</v>
      </c>
      <c r="M70" s="304">
        <v>154.75</v>
      </c>
      <c r="N70" s="319">
        <v>34412900</v>
      </c>
      <c r="O70" s="320">
        <v>-4.1786398467432949E-2</v>
      </c>
    </row>
    <row r="71" spans="1:15" ht="15">
      <c r="A71" s="277">
        <v>61</v>
      </c>
      <c r="B71" s="391" t="s">
        <v>73</v>
      </c>
      <c r="C71" s="277" t="s">
        <v>115</v>
      </c>
      <c r="D71" s="316">
        <v>231.55</v>
      </c>
      <c r="E71" s="316">
        <v>232.13333333333335</v>
      </c>
      <c r="F71" s="317">
        <v>223.1166666666667</v>
      </c>
      <c r="G71" s="317">
        <v>214.68333333333334</v>
      </c>
      <c r="H71" s="317">
        <v>205.66666666666669</v>
      </c>
      <c r="I71" s="317">
        <v>240.56666666666672</v>
      </c>
      <c r="J71" s="317">
        <v>249.58333333333337</v>
      </c>
      <c r="K71" s="317">
        <v>258.01666666666677</v>
      </c>
      <c r="L71" s="304">
        <v>241.15</v>
      </c>
      <c r="M71" s="304">
        <v>223.7</v>
      </c>
      <c r="N71" s="319">
        <v>24915600</v>
      </c>
      <c r="O71" s="320">
        <v>4.3301300169587338E-2</v>
      </c>
    </row>
    <row r="72" spans="1:15" ht="15">
      <c r="A72" s="277">
        <v>62</v>
      </c>
      <c r="B72" s="391" t="s">
        <v>50</v>
      </c>
      <c r="C72" s="277" t="s">
        <v>116</v>
      </c>
      <c r="D72" s="316">
        <v>2213.6999999999998</v>
      </c>
      <c r="E72" s="316">
        <v>2205.6333333333332</v>
      </c>
      <c r="F72" s="317">
        <v>2184.7166666666662</v>
      </c>
      <c r="G72" s="317">
        <v>2155.7333333333331</v>
      </c>
      <c r="H72" s="317">
        <v>2134.8166666666662</v>
      </c>
      <c r="I72" s="317">
        <v>2234.6166666666663</v>
      </c>
      <c r="J72" s="317">
        <v>2255.5333333333333</v>
      </c>
      <c r="K72" s="317">
        <v>2284.5166666666664</v>
      </c>
      <c r="L72" s="304">
        <v>2226.5500000000002</v>
      </c>
      <c r="M72" s="304">
        <v>2176.65</v>
      </c>
      <c r="N72" s="319">
        <v>16628700</v>
      </c>
      <c r="O72" s="320">
        <v>-1.9701819853916488E-2</v>
      </c>
    </row>
    <row r="73" spans="1:15" ht="15">
      <c r="A73" s="277">
        <v>63</v>
      </c>
      <c r="B73" s="391" t="s">
        <v>57</v>
      </c>
      <c r="C73" s="277" t="s">
        <v>117</v>
      </c>
      <c r="D73" s="316">
        <v>213.45</v>
      </c>
      <c r="E73" s="316">
        <v>214.54999999999998</v>
      </c>
      <c r="F73" s="317">
        <v>210.09999999999997</v>
      </c>
      <c r="G73" s="317">
        <v>206.74999999999997</v>
      </c>
      <c r="H73" s="317">
        <v>202.29999999999995</v>
      </c>
      <c r="I73" s="317">
        <v>217.89999999999998</v>
      </c>
      <c r="J73" s="317">
        <v>222.34999999999997</v>
      </c>
      <c r="K73" s="317">
        <v>225.7</v>
      </c>
      <c r="L73" s="304">
        <v>219</v>
      </c>
      <c r="M73" s="304">
        <v>211.2</v>
      </c>
      <c r="N73" s="319">
        <v>14669200</v>
      </c>
      <c r="O73" s="320">
        <v>-7.4334898278560255E-2</v>
      </c>
    </row>
    <row r="74" spans="1:15" ht="15">
      <c r="A74" s="277">
        <v>64</v>
      </c>
      <c r="B74" s="391" t="s">
        <v>54</v>
      </c>
      <c r="C74" s="277" t="s">
        <v>118</v>
      </c>
      <c r="D74" s="316">
        <v>359.2</v>
      </c>
      <c r="E74" s="316">
        <v>367.60000000000008</v>
      </c>
      <c r="F74" s="317">
        <v>349.20000000000016</v>
      </c>
      <c r="G74" s="317">
        <v>339.2000000000001</v>
      </c>
      <c r="H74" s="317">
        <v>320.80000000000018</v>
      </c>
      <c r="I74" s="317">
        <v>377.60000000000014</v>
      </c>
      <c r="J74" s="317">
        <v>396.00000000000011</v>
      </c>
      <c r="K74" s="317">
        <v>406.00000000000011</v>
      </c>
      <c r="L74" s="304">
        <v>386</v>
      </c>
      <c r="M74" s="304">
        <v>357.6</v>
      </c>
      <c r="N74" s="319">
        <v>125076875</v>
      </c>
      <c r="O74" s="320">
        <v>-2.264888850687095E-2</v>
      </c>
    </row>
    <row r="75" spans="1:15" ht="15">
      <c r="A75" s="277">
        <v>65</v>
      </c>
      <c r="B75" s="391" t="s">
        <v>57</v>
      </c>
      <c r="C75" s="277" t="s">
        <v>119</v>
      </c>
      <c r="D75" s="316">
        <v>458.85</v>
      </c>
      <c r="E75" s="316">
        <v>451.38333333333338</v>
      </c>
      <c r="F75" s="317">
        <v>441.71666666666675</v>
      </c>
      <c r="G75" s="317">
        <v>424.58333333333337</v>
      </c>
      <c r="H75" s="317">
        <v>414.91666666666674</v>
      </c>
      <c r="I75" s="317">
        <v>468.51666666666677</v>
      </c>
      <c r="J75" s="317">
        <v>478.18333333333339</v>
      </c>
      <c r="K75" s="317">
        <v>495.31666666666678</v>
      </c>
      <c r="L75" s="304">
        <v>461.05</v>
      </c>
      <c r="M75" s="304">
        <v>434.25</v>
      </c>
      <c r="N75" s="319">
        <v>8530500</v>
      </c>
      <c r="O75" s="320">
        <v>9.5761078998073221E-2</v>
      </c>
    </row>
    <row r="76" spans="1:15" ht="15">
      <c r="A76" s="277">
        <v>66</v>
      </c>
      <c r="B76" s="391" t="s">
        <v>68</v>
      </c>
      <c r="C76" s="277" t="s">
        <v>120</v>
      </c>
      <c r="D76" s="316">
        <v>8.15</v>
      </c>
      <c r="E76" s="316">
        <v>8.1333333333333329</v>
      </c>
      <c r="F76" s="317">
        <v>8.0166666666666657</v>
      </c>
      <c r="G76" s="317">
        <v>7.8833333333333329</v>
      </c>
      <c r="H76" s="317">
        <v>7.7666666666666657</v>
      </c>
      <c r="I76" s="317">
        <v>8.2666666666666657</v>
      </c>
      <c r="J76" s="317">
        <v>8.3833333333333329</v>
      </c>
      <c r="K76" s="317">
        <v>8.5166666666666657</v>
      </c>
      <c r="L76" s="304">
        <v>8.25</v>
      </c>
      <c r="M76" s="304">
        <v>8</v>
      </c>
      <c r="N76" s="319">
        <v>351540000</v>
      </c>
      <c r="O76" s="320">
        <v>-3.385917660638707E-2</v>
      </c>
    </row>
    <row r="77" spans="1:15" ht="15">
      <c r="A77" s="277">
        <v>67</v>
      </c>
      <c r="B77" s="391" t="s">
        <v>54</v>
      </c>
      <c r="C77" s="277" t="s">
        <v>121</v>
      </c>
      <c r="D77" s="316">
        <v>27.2</v>
      </c>
      <c r="E77" s="316">
        <v>27.650000000000002</v>
      </c>
      <c r="F77" s="317">
        <v>26.600000000000005</v>
      </c>
      <c r="G77" s="317">
        <v>26.000000000000004</v>
      </c>
      <c r="H77" s="317">
        <v>24.950000000000006</v>
      </c>
      <c r="I77" s="317">
        <v>28.250000000000004</v>
      </c>
      <c r="J77" s="317">
        <v>29.3</v>
      </c>
      <c r="K77" s="317">
        <v>29.900000000000002</v>
      </c>
      <c r="L77" s="304">
        <v>28.7</v>
      </c>
      <c r="M77" s="304">
        <v>27.05</v>
      </c>
      <c r="N77" s="319">
        <v>125723000</v>
      </c>
      <c r="O77" s="320">
        <v>-3.7947077638848505E-2</v>
      </c>
    </row>
    <row r="78" spans="1:15" ht="15">
      <c r="A78" s="277">
        <v>68</v>
      </c>
      <c r="B78" s="391" t="s">
        <v>73</v>
      </c>
      <c r="C78" s="277" t="s">
        <v>122</v>
      </c>
      <c r="D78" s="316">
        <v>403.15</v>
      </c>
      <c r="E78" s="316">
        <v>404.11666666666662</v>
      </c>
      <c r="F78" s="317">
        <v>399.18333333333322</v>
      </c>
      <c r="G78" s="317">
        <v>395.21666666666658</v>
      </c>
      <c r="H78" s="317">
        <v>390.28333333333319</v>
      </c>
      <c r="I78" s="317">
        <v>408.08333333333326</v>
      </c>
      <c r="J78" s="317">
        <v>413.01666666666665</v>
      </c>
      <c r="K78" s="317">
        <v>416.98333333333329</v>
      </c>
      <c r="L78" s="304">
        <v>409.05</v>
      </c>
      <c r="M78" s="304">
        <v>400.15</v>
      </c>
      <c r="N78" s="319">
        <v>10770375</v>
      </c>
      <c r="O78" s="320">
        <v>4.3426135606767016E-2</v>
      </c>
    </row>
    <row r="79" spans="1:15" ht="15">
      <c r="A79" s="277">
        <v>69</v>
      </c>
      <c r="B79" s="391" t="s">
        <v>39</v>
      </c>
      <c r="C79" s="277" t="s">
        <v>123</v>
      </c>
      <c r="D79" s="316">
        <v>903.55</v>
      </c>
      <c r="E79" s="316">
        <v>917.2166666666667</v>
      </c>
      <c r="F79" s="317">
        <v>885.43333333333339</v>
      </c>
      <c r="G79" s="317">
        <v>867.31666666666672</v>
      </c>
      <c r="H79" s="317">
        <v>835.53333333333342</v>
      </c>
      <c r="I79" s="317">
        <v>935.33333333333337</v>
      </c>
      <c r="J79" s="317">
        <v>967.11666666666667</v>
      </c>
      <c r="K79" s="317">
        <v>985.23333333333335</v>
      </c>
      <c r="L79" s="304">
        <v>949</v>
      </c>
      <c r="M79" s="304">
        <v>899.1</v>
      </c>
      <c r="N79" s="319">
        <v>3066500</v>
      </c>
      <c r="O79" s="320">
        <v>-1.6043638697256536E-2</v>
      </c>
    </row>
    <row r="80" spans="1:15" ht="15">
      <c r="A80" s="277">
        <v>70</v>
      </c>
      <c r="B80" s="391" t="s">
        <v>54</v>
      </c>
      <c r="C80" s="277" t="s">
        <v>124</v>
      </c>
      <c r="D80" s="316">
        <v>506.55</v>
      </c>
      <c r="E80" s="316">
        <v>511.83333333333331</v>
      </c>
      <c r="F80" s="317">
        <v>499.51666666666665</v>
      </c>
      <c r="G80" s="317">
        <v>492.48333333333335</v>
      </c>
      <c r="H80" s="317">
        <v>480.16666666666669</v>
      </c>
      <c r="I80" s="317">
        <v>518.86666666666656</v>
      </c>
      <c r="J80" s="317">
        <v>531.18333333333339</v>
      </c>
      <c r="K80" s="317">
        <v>538.21666666666658</v>
      </c>
      <c r="L80" s="304">
        <v>524.15</v>
      </c>
      <c r="M80" s="304">
        <v>504.8</v>
      </c>
      <c r="N80" s="319">
        <v>34171200</v>
      </c>
      <c r="O80" s="320">
        <v>6.7930094757106776E-2</v>
      </c>
    </row>
    <row r="81" spans="1:15" ht="15">
      <c r="A81" s="277">
        <v>71</v>
      </c>
      <c r="B81" s="391" t="s">
        <v>68</v>
      </c>
      <c r="C81" s="277" t="s">
        <v>125</v>
      </c>
      <c r="D81" s="316">
        <v>194.45</v>
      </c>
      <c r="E81" s="316">
        <v>193.93333333333331</v>
      </c>
      <c r="F81" s="317">
        <v>191.11666666666662</v>
      </c>
      <c r="G81" s="317">
        <v>187.7833333333333</v>
      </c>
      <c r="H81" s="317">
        <v>184.96666666666661</v>
      </c>
      <c r="I81" s="317">
        <v>197.26666666666662</v>
      </c>
      <c r="J81" s="317">
        <v>200.08333333333329</v>
      </c>
      <c r="K81" s="317">
        <v>203.41666666666663</v>
      </c>
      <c r="L81" s="304">
        <v>196.75</v>
      </c>
      <c r="M81" s="304">
        <v>190.6</v>
      </c>
      <c r="N81" s="319">
        <v>14526400</v>
      </c>
      <c r="O81" s="320">
        <v>-4.413740165035502E-3</v>
      </c>
    </row>
    <row r="82" spans="1:15" ht="15">
      <c r="A82" s="277">
        <v>72</v>
      </c>
      <c r="B82" s="391" t="s">
        <v>107</v>
      </c>
      <c r="C82" s="277" t="s">
        <v>126</v>
      </c>
      <c r="D82" s="316">
        <v>948.15</v>
      </c>
      <c r="E82" s="316">
        <v>940.29999999999984</v>
      </c>
      <c r="F82" s="317">
        <v>928.39999999999964</v>
      </c>
      <c r="G82" s="317">
        <v>908.64999999999975</v>
      </c>
      <c r="H82" s="317">
        <v>896.74999999999955</v>
      </c>
      <c r="I82" s="317">
        <v>960.04999999999973</v>
      </c>
      <c r="J82" s="317">
        <v>971.95</v>
      </c>
      <c r="K82" s="317">
        <v>991.69999999999982</v>
      </c>
      <c r="L82" s="304">
        <v>952.2</v>
      </c>
      <c r="M82" s="304">
        <v>920.55</v>
      </c>
      <c r="N82" s="319">
        <v>49814400</v>
      </c>
      <c r="O82" s="320">
        <v>-8.6213072863181531E-3</v>
      </c>
    </row>
    <row r="83" spans="1:15" ht="15">
      <c r="A83" s="277">
        <v>73</v>
      </c>
      <c r="B83" s="391" t="s">
        <v>73</v>
      </c>
      <c r="C83" s="277" t="s">
        <v>127</v>
      </c>
      <c r="D83" s="316">
        <v>93.9</v>
      </c>
      <c r="E83" s="316">
        <v>93.733333333333334</v>
      </c>
      <c r="F83" s="317">
        <v>91.666666666666671</v>
      </c>
      <c r="G83" s="317">
        <v>89.433333333333337</v>
      </c>
      <c r="H83" s="317">
        <v>87.366666666666674</v>
      </c>
      <c r="I83" s="317">
        <v>95.966666666666669</v>
      </c>
      <c r="J83" s="317">
        <v>98.033333333333331</v>
      </c>
      <c r="K83" s="317">
        <v>100.26666666666667</v>
      </c>
      <c r="L83" s="304">
        <v>95.8</v>
      </c>
      <c r="M83" s="304">
        <v>91.5</v>
      </c>
      <c r="N83" s="319">
        <v>57313500</v>
      </c>
      <c r="O83" s="320">
        <v>4.9472915144556935E-2</v>
      </c>
    </row>
    <row r="84" spans="1:15" ht="15">
      <c r="A84" s="277">
        <v>74</v>
      </c>
      <c r="B84" s="391" t="s">
        <v>50</v>
      </c>
      <c r="C84" s="277" t="s">
        <v>128</v>
      </c>
      <c r="D84" s="316">
        <v>196.25</v>
      </c>
      <c r="E84" s="316">
        <v>197.03333333333333</v>
      </c>
      <c r="F84" s="317">
        <v>193.96666666666667</v>
      </c>
      <c r="G84" s="317">
        <v>191.68333333333334</v>
      </c>
      <c r="H84" s="317">
        <v>188.61666666666667</v>
      </c>
      <c r="I84" s="317">
        <v>199.31666666666666</v>
      </c>
      <c r="J84" s="317">
        <v>202.38333333333333</v>
      </c>
      <c r="K84" s="317">
        <v>204.66666666666666</v>
      </c>
      <c r="L84" s="304">
        <v>200.1</v>
      </c>
      <c r="M84" s="304">
        <v>194.75</v>
      </c>
      <c r="N84" s="319">
        <v>67427200</v>
      </c>
      <c r="O84" s="320">
        <v>-4.7810565321523793E-2</v>
      </c>
    </row>
    <row r="85" spans="1:15" ht="15">
      <c r="A85" s="277">
        <v>75</v>
      </c>
      <c r="B85" s="391" t="s">
        <v>113</v>
      </c>
      <c r="C85" s="277" t="s">
        <v>129</v>
      </c>
      <c r="D85" s="316">
        <v>177.2</v>
      </c>
      <c r="E85" s="316">
        <v>174.85</v>
      </c>
      <c r="F85" s="317">
        <v>170.95</v>
      </c>
      <c r="G85" s="317">
        <v>164.7</v>
      </c>
      <c r="H85" s="317">
        <v>160.79999999999998</v>
      </c>
      <c r="I85" s="317">
        <v>181.1</v>
      </c>
      <c r="J85" s="317">
        <v>185.00000000000003</v>
      </c>
      <c r="K85" s="317">
        <v>191.25</v>
      </c>
      <c r="L85" s="304">
        <v>178.75</v>
      </c>
      <c r="M85" s="304">
        <v>168.6</v>
      </c>
      <c r="N85" s="319">
        <v>19315000</v>
      </c>
      <c r="O85" s="320">
        <v>0.1893472906403941</v>
      </c>
    </row>
    <row r="86" spans="1:15" ht="15">
      <c r="A86" s="277">
        <v>76</v>
      </c>
      <c r="B86" s="391" t="s">
        <v>113</v>
      </c>
      <c r="C86" s="277" t="s">
        <v>130</v>
      </c>
      <c r="D86" s="316">
        <v>207.5</v>
      </c>
      <c r="E86" s="316">
        <v>205.43333333333331</v>
      </c>
      <c r="F86" s="317">
        <v>202.26666666666662</v>
      </c>
      <c r="G86" s="317">
        <v>197.0333333333333</v>
      </c>
      <c r="H86" s="317">
        <v>193.86666666666662</v>
      </c>
      <c r="I86" s="317">
        <v>210.66666666666663</v>
      </c>
      <c r="J86" s="317">
        <v>213.83333333333331</v>
      </c>
      <c r="K86" s="317">
        <v>219.06666666666663</v>
      </c>
      <c r="L86" s="304">
        <v>208.6</v>
      </c>
      <c r="M86" s="304">
        <v>200.2</v>
      </c>
      <c r="N86" s="319">
        <v>46510200</v>
      </c>
      <c r="O86" s="320">
        <v>2.6885245901639345E-2</v>
      </c>
    </row>
    <row r="87" spans="1:15" ht="15">
      <c r="A87" s="277">
        <v>77</v>
      </c>
      <c r="B87" s="391" t="s">
        <v>39</v>
      </c>
      <c r="C87" s="277" t="s">
        <v>131</v>
      </c>
      <c r="D87" s="316">
        <v>1691.7</v>
      </c>
      <c r="E87" s="316">
        <v>1691.9833333333336</v>
      </c>
      <c r="F87" s="317">
        <v>1659.8666666666672</v>
      </c>
      <c r="G87" s="317">
        <v>1628.0333333333338</v>
      </c>
      <c r="H87" s="317">
        <v>1595.9166666666674</v>
      </c>
      <c r="I87" s="317">
        <v>1723.8166666666671</v>
      </c>
      <c r="J87" s="317">
        <v>1755.9333333333334</v>
      </c>
      <c r="K87" s="317">
        <v>1787.7666666666669</v>
      </c>
      <c r="L87" s="304">
        <v>1724.1</v>
      </c>
      <c r="M87" s="304">
        <v>1660.15</v>
      </c>
      <c r="N87" s="319">
        <v>2247000</v>
      </c>
      <c r="O87" s="320">
        <v>5.4929577464788736E-2</v>
      </c>
    </row>
    <row r="88" spans="1:15" ht="15">
      <c r="A88" s="277">
        <v>78</v>
      </c>
      <c r="B88" s="391" t="s">
        <v>39</v>
      </c>
      <c r="C88" s="277" t="s">
        <v>132</v>
      </c>
      <c r="D88" s="316">
        <v>370.3</v>
      </c>
      <c r="E88" s="316">
        <v>370.05</v>
      </c>
      <c r="F88" s="317">
        <v>363.6</v>
      </c>
      <c r="G88" s="317">
        <v>356.90000000000003</v>
      </c>
      <c r="H88" s="317">
        <v>350.45000000000005</v>
      </c>
      <c r="I88" s="317">
        <v>376.75</v>
      </c>
      <c r="J88" s="317">
        <v>383.19999999999993</v>
      </c>
      <c r="K88" s="317">
        <v>389.9</v>
      </c>
      <c r="L88" s="304">
        <v>376.5</v>
      </c>
      <c r="M88" s="304">
        <v>363.35</v>
      </c>
      <c r="N88" s="319">
        <v>1246000</v>
      </c>
      <c r="O88" s="320">
        <v>-8.9979550102249492E-2</v>
      </c>
    </row>
    <row r="89" spans="1:15" ht="15">
      <c r="A89" s="277">
        <v>79</v>
      </c>
      <c r="B89" s="391" t="s">
        <v>54</v>
      </c>
      <c r="C89" s="277" t="s">
        <v>133</v>
      </c>
      <c r="D89" s="316">
        <v>1317.5</v>
      </c>
      <c r="E89" s="316">
        <v>1332.65</v>
      </c>
      <c r="F89" s="317">
        <v>1290.5000000000002</v>
      </c>
      <c r="G89" s="317">
        <v>1263.5000000000002</v>
      </c>
      <c r="H89" s="317">
        <v>1221.3500000000004</v>
      </c>
      <c r="I89" s="317">
        <v>1359.65</v>
      </c>
      <c r="J89" s="317">
        <v>1401.7999999999997</v>
      </c>
      <c r="K89" s="317">
        <v>1428.8</v>
      </c>
      <c r="L89" s="304">
        <v>1374.8</v>
      </c>
      <c r="M89" s="304">
        <v>1305.6500000000001</v>
      </c>
      <c r="N89" s="319">
        <v>11728000</v>
      </c>
      <c r="O89" s="320">
        <v>3.3085514957189671E-2</v>
      </c>
    </row>
    <row r="90" spans="1:15" ht="15">
      <c r="A90" s="277">
        <v>80</v>
      </c>
      <c r="B90" s="391" t="s">
        <v>57</v>
      </c>
      <c r="C90" s="277" t="s">
        <v>134</v>
      </c>
      <c r="D90" s="316">
        <v>59.2</v>
      </c>
      <c r="E90" s="316">
        <v>59.833333333333336</v>
      </c>
      <c r="F90" s="317">
        <v>58.116666666666674</v>
      </c>
      <c r="G90" s="317">
        <v>57.033333333333339</v>
      </c>
      <c r="H90" s="317">
        <v>55.316666666666677</v>
      </c>
      <c r="I90" s="317">
        <v>60.916666666666671</v>
      </c>
      <c r="J90" s="317">
        <v>62.633333333333326</v>
      </c>
      <c r="K90" s="317">
        <v>63.716666666666669</v>
      </c>
      <c r="L90" s="304">
        <v>61.55</v>
      </c>
      <c r="M90" s="304">
        <v>58.75</v>
      </c>
      <c r="N90" s="319">
        <v>32776000</v>
      </c>
      <c r="O90" s="320">
        <v>5.217201484392054E-2</v>
      </c>
    </row>
    <row r="91" spans="1:15" ht="15">
      <c r="A91" s="277">
        <v>81</v>
      </c>
      <c r="B91" s="391" t="s">
        <v>57</v>
      </c>
      <c r="C91" s="277" t="s">
        <v>135</v>
      </c>
      <c r="D91" s="316">
        <v>267</v>
      </c>
      <c r="E91" s="316">
        <v>268.34999999999997</v>
      </c>
      <c r="F91" s="317">
        <v>262.69999999999993</v>
      </c>
      <c r="G91" s="317">
        <v>258.39999999999998</v>
      </c>
      <c r="H91" s="317">
        <v>252.74999999999994</v>
      </c>
      <c r="I91" s="317">
        <v>272.64999999999992</v>
      </c>
      <c r="J91" s="317">
        <v>278.2999999999999</v>
      </c>
      <c r="K91" s="317">
        <v>282.59999999999991</v>
      </c>
      <c r="L91" s="304">
        <v>274</v>
      </c>
      <c r="M91" s="304">
        <v>264.05</v>
      </c>
      <c r="N91" s="319">
        <v>9464000</v>
      </c>
      <c r="O91" s="320">
        <v>-7.3247160203681938E-2</v>
      </c>
    </row>
    <row r="92" spans="1:15" ht="15">
      <c r="A92" s="277">
        <v>82</v>
      </c>
      <c r="B92" s="391" t="s">
        <v>64</v>
      </c>
      <c r="C92" s="277" t="s">
        <v>136</v>
      </c>
      <c r="D92" s="316">
        <v>905.15</v>
      </c>
      <c r="E92" s="316">
        <v>905.69999999999993</v>
      </c>
      <c r="F92" s="317">
        <v>895.59999999999991</v>
      </c>
      <c r="G92" s="317">
        <v>886.05</v>
      </c>
      <c r="H92" s="317">
        <v>875.94999999999993</v>
      </c>
      <c r="I92" s="317">
        <v>915.24999999999989</v>
      </c>
      <c r="J92" s="317">
        <v>925.35</v>
      </c>
      <c r="K92" s="317">
        <v>934.89999999999986</v>
      </c>
      <c r="L92" s="304">
        <v>915.8</v>
      </c>
      <c r="M92" s="304">
        <v>896.15</v>
      </c>
      <c r="N92" s="319">
        <v>10678800</v>
      </c>
      <c r="O92" s="320">
        <v>-1.9938418050577961E-2</v>
      </c>
    </row>
    <row r="93" spans="1:15" ht="15">
      <c r="A93" s="277">
        <v>83</v>
      </c>
      <c r="B93" s="391" t="s">
        <v>52</v>
      </c>
      <c r="C93" s="277" t="s">
        <v>137</v>
      </c>
      <c r="D93" s="316">
        <v>845.75</v>
      </c>
      <c r="E93" s="316">
        <v>841.65</v>
      </c>
      <c r="F93" s="317">
        <v>831.75</v>
      </c>
      <c r="G93" s="317">
        <v>817.75</v>
      </c>
      <c r="H93" s="317">
        <v>807.85</v>
      </c>
      <c r="I93" s="317">
        <v>855.65</v>
      </c>
      <c r="J93" s="317">
        <v>865.54999999999984</v>
      </c>
      <c r="K93" s="317">
        <v>879.55</v>
      </c>
      <c r="L93" s="304">
        <v>851.55</v>
      </c>
      <c r="M93" s="304">
        <v>827.65</v>
      </c>
      <c r="N93" s="319">
        <v>8978550</v>
      </c>
      <c r="O93" s="320">
        <v>-1.6205644034646548E-2</v>
      </c>
    </row>
    <row r="94" spans="1:15" ht="15">
      <c r="A94" s="277">
        <v>84</v>
      </c>
      <c r="B94" s="391" t="s">
        <v>44</v>
      </c>
      <c r="C94" s="277" t="s">
        <v>138</v>
      </c>
      <c r="D94" s="316">
        <v>594.6</v>
      </c>
      <c r="E94" s="316">
        <v>594.65</v>
      </c>
      <c r="F94" s="317">
        <v>588.69999999999993</v>
      </c>
      <c r="G94" s="317">
        <v>582.79999999999995</v>
      </c>
      <c r="H94" s="317">
        <v>576.84999999999991</v>
      </c>
      <c r="I94" s="317">
        <v>600.54999999999995</v>
      </c>
      <c r="J94" s="317">
        <v>606.5</v>
      </c>
      <c r="K94" s="317">
        <v>612.4</v>
      </c>
      <c r="L94" s="304">
        <v>600.6</v>
      </c>
      <c r="M94" s="304">
        <v>588.75</v>
      </c>
      <c r="N94" s="319">
        <v>15932000</v>
      </c>
      <c r="O94" s="320">
        <v>5.3003533568904597E-3</v>
      </c>
    </row>
    <row r="95" spans="1:15" ht="15">
      <c r="A95" s="277">
        <v>85</v>
      </c>
      <c r="B95" s="391" t="s">
        <v>57</v>
      </c>
      <c r="C95" s="277" t="s">
        <v>139</v>
      </c>
      <c r="D95" s="316">
        <v>128.19999999999999</v>
      </c>
      <c r="E95" s="316">
        <v>132.46666666666667</v>
      </c>
      <c r="F95" s="317">
        <v>122.88333333333333</v>
      </c>
      <c r="G95" s="317">
        <v>117.56666666666666</v>
      </c>
      <c r="H95" s="317">
        <v>107.98333333333332</v>
      </c>
      <c r="I95" s="317">
        <v>137.78333333333333</v>
      </c>
      <c r="J95" s="317">
        <v>147.36666666666665</v>
      </c>
      <c r="K95" s="317">
        <v>152.68333333333334</v>
      </c>
      <c r="L95" s="304">
        <v>142.05000000000001</v>
      </c>
      <c r="M95" s="304">
        <v>127.15</v>
      </c>
      <c r="N95" s="319">
        <v>23763600</v>
      </c>
      <c r="O95" s="320">
        <v>4.245354283124339E-2</v>
      </c>
    </row>
    <row r="96" spans="1:15" ht="15">
      <c r="A96" s="277">
        <v>86</v>
      </c>
      <c r="B96" s="391" t="s">
        <v>57</v>
      </c>
      <c r="C96" s="277" t="s">
        <v>140</v>
      </c>
      <c r="D96" s="316">
        <v>182.9</v>
      </c>
      <c r="E96" s="316">
        <v>181.08333333333334</v>
      </c>
      <c r="F96" s="317">
        <v>177.31666666666669</v>
      </c>
      <c r="G96" s="317">
        <v>171.73333333333335</v>
      </c>
      <c r="H96" s="317">
        <v>167.9666666666667</v>
      </c>
      <c r="I96" s="317">
        <v>186.66666666666669</v>
      </c>
      <c r="J96" s="317">
        <v>190.43333333333334</v>
      </c>
      <c r="K96" s="317">
        <v>196.01666666666668</v>
      </c>
      <c r="L96" s="304">
        <v>184.85</v>
      </c>
      <c r="M96" s="304">
        <v>175.5</v>
      </c>
      <c r="N96" s="319">
        <v>20178000</v>
      </c>
      <c r="O96" s="320">
        <v>3.1278748850046001E-2</v>
      </c>
    </row>
    <row r="97" spans="1:15" ht="15">
      <c r="A97" s="277">
        <v>87</v>
      </c>
      <c r="B97" s="391" t="s">
        <v>50</v>
      </c>
      <c r="C97" s="277" t="s">
        <v>141</v>
      </c>
      <c r="D97" s="316">
        <v>350.95</v>
      </c>
      <c r="E97" s="316">
        <v>353.08333333333331</v>
      </c>
      <c r="F97" s="317">
        <v>345.96666666666664</v>
      </c>
      <c r="G97" s="317">
        <v>340.98333333333335</v>
      </c>
      <c r="H97" s="317">
        <v>333.86666666666667</v>
      </c>
      <c r="I97" s="317">
        <v>358.06666666666661</v>
      </c>
      <c r="J97" s="317">
        <v>365.18333333333328</v>
      </c>
      <c r="K97" s="317">
        <v>370.16666666666657</v>
      </c>
      <c r="L97" s="304">
        <v>360.2</v>
      </c>
      <c r="M97" s="304">
        <v>348.1</v>
      </c>
      <c r="N97" s="319">
        <v>12494000</v>
      </c>
      <c r="O97" s="320">
        <v>3.2220753469927296E-2</v>
      </c>
    </row>
    <row r="98" spans="1:15" ht="15">
      <c r="A98" s="277">
        <v>88</v>
      </c>
      <c r="B98" s="391" t="s">
        <v>44</v>
      </c>
      <c r="C98" s="277" t="s">
        <v>142</v>
      </c>
      <c r="D98" s="316">
        <v>6035.65</v>
      </c>
      <c r="E98" s="316">
        <v>6007.1166666666659</v>
      </c>
      <c r="F98" s="317">
        <v>5960.5333333333319</v>
      </c>
      <c r="G98" s="317">
        <v>5885.4166666666661</v>
      </c>
      <c r="H98" s="317">
        <v>5838.8333333333321</v>
      </c>
      <c r="I98" s="317">
        <v>6082.2333333333318</v>
      </c>
      <c r="J98" s="317">
        <v>6128.8166666666657</v>
      </c>
      <c r="K98" s="317">
        <v>6203.9333333333316</v>
      </c>
      <c r="L98" s="304">
        <v>6053.7</v>
      </c>
      <c r="M98" s="304">
        <v>5932</v>
      </c>
      <c r="N98" s="319">
        <v>2571400</v>
      </c>
      <c r="O98" s="320">
        <v>-1.6306879950302841E-3</v>
      </c>
    </row>
    <row r="99" spans="1:15" ht="15">
      <c r="A99" s="277">
        <v>89</v>
      </c>
      <c r="B99" s="391" t="s">
        <v>50</v>
      </c>
      <c r="C99" s="277" t="s">
        <v>143</v>
      </c>
      <c r="D99" s="316">
        <v>592.29999999999995</v>
      </c>
      <c r="E99" s="316">
        <v>592.25</v>
      </c>
      <c r="F99" s="317">
        <v>583.70000000000005</v>
      </c>
      <c r="G99" s="317">
        <v>575.1</v>
      </c>
      <c r="H99" s="317">
        <v>566.55000000000007</v>
      </c>
      <c r="I99" s="317">
        <v>600.85</v>
      </c>
      <c r="J99" s="317">
        <v>609.4</v>
      </c>
      <c r="K99" s="317">
        <v>618</v>
      </c>
      <c r="L99" s="304">
        <v>600.79999999999995</v>
      </c>
      <c r="M99" s="304">
        <v>583.65</v>
      </c>
      <c r="N99" s="319">
        <v>18411250</v>
      </c>
      <c r="O99" s="320">
        <v>5.4611236261860874E-3</v>
      </c>
    </row>
    <row r="100" spans="1:15" ht="15">
      <c r="A100" s="277">
        <v>90</v>
      </c>
      <c r="B100" s="391" t="s">
        <v>57</v>
      </c>
      <c r="C100" s="277" t="s">
        <v>144</v>
      </c>
      <c r="D100" s="316">
        <v>555.75</v>
      </c>
      <c r="E100" s="316">
        <v>558.43333333333328</v>
      </c>
      <c r="F100" s="317">
        <v>547.51666666666654</v>
      </c>
      <c r="G100" s="317">
        <v>539.2833333333333</v>
      </c>
      <c r="H100" s="317">
        <v>528.36666666666656</v>
      </c>
      <c r="I100" s="317">
        <v>566.66666666666652</v>
      </c>
      <c r="J100" s="317">
        <v>577.58333333333326</v>
      </c>
      <c r="K100" s="317">
        <v>585.81666666666649</v>
      </c>
      <c r="L100" s="304">
        <v>569.35</v>
      </c>
      <c r="M100" s="304">
        <v>550.20000000000005</v>
      </c>
      <c r="N100" s="319">
        <v>1968200</v>
      </c>
      <c r="O100" s="320">
        <v>8.3750894774516818E-2</v>
      </c>
    </row>
    <row r="101" spans="1:15" ht="15">
      <c r="A101" s="277">
        <v>91</v>
      </c>
      <c r="B101" s="391" t="s">
        <v>73</v>
      </c>
      <c r="C101" s="277" t="s">
        <v>145</v>
      </c>
      <c r="D101" s="316">
        <v>1004.15</v>
      </c>
      <c r="E101" s="316">
        <v>1012.65</v>
      </c>
      <c r="F101" s="317">
        <v>992.5</v>
      </c>
      <c r="G101" s="317">
        <v>980.85</v>
      </c>
      <c r="H101" s="317">
        <v>960.7</v>
      </c>
      <c r="I101" s="317">
        <v>1024.3</v>
      </c>
      <c r="J101" s="317">
        <v>1044.4499999999998</v>
      </c>
      <c r="K101" s="317">
        <v>1056.0999999999999</v>
      </c>
      <c r="L101" s="304">
        <v>1032.8</v>
      </c>
      <c r="M101" s="304">
        <v>1001</v>
      </c>
      <c r="N101" s="319">
        <v>968400</v>
      </c>
      <c r="O101" s="320">
        <v>2.4111675126903553E-2</v>
      </c>
    </row>
    <row r="102" spans="1:15" ht="15">
      <c r="A102" s="277">
        <v>92</v>
      </c>
      <c r="B102" s="391" t="s">
        <v>107</v>
      </c>
      <c r="C102" s="277" t="s">
        <v>146</v>
      </c>
      <c r="D102" s="316">
        <v>1052.4000000000001</v>
      </c>
      <c r="E102" s="316">
        <v>1043.0833333333333</v>
      </c>
      <c r="F102" s="317">
        <v>1030.6166666666666</v>
      </c>
      <c r="G102" s="317">
        <v>1008.8333333333333</v>
      </c>
      <c r="H102" s="317">
        <v>996.36666666666656</v>
      </c>
      <c r="I102" s="317">
        <v>1064.8666666666666</v>
      </c>
      <c r="J102" s="317">
        <v>1077.3333333333333</v>
      </c>
      <c r="K102" s="317">
        <v>1099.1166666666666</v>
      </c>
      <c r="L102" s="304">
        <v>1055.55</v>
      </c>
      <c r="M102" s="304">
        <v>1021.3</v>
      </c>
      <c r="N102" s="319">
        <v>1693600</v>
      </c>
      <c r="O102" s="320">
        <v>9.689119170984456E-2</v>
      </c>
    </row>
    <row r="103" spans="1:15" ht="15">
      <c r="A103" s="277">
        <v>93</v>
      </c>
      <c r="B103" s="391" t="s">
        <v>44</v>
      </c>
      <c r="C103" s="277" t="s">
        <v>147</v>
      </c>
      <c r="D103" s="316">
        <v>93.05</v>
      </c>
      <c r="E103" s="316">
        <v>93.7</v>
      </c>
      <c r="F103" s="317">
        <v>91.75</v>
      </c>
      <c r="G103" s="317">
        <v>90.45</v>
      </c>
      <c r="H103" s="317">
        <v>88.5</v>
      </c>
      <c r="I103" s="317">
        <v>95</v>
      </c>
      <c r="J103" s="317">
        <v>96.950000000000017</v>
      </c>
      <c r="K103" s="317">
        <v>98.25</v>
      </c>
      <c r="L103" s="304">
        <v>95.65</v>
      </c>
      <c r="M103" s="304">
        <v>92.4</v>
      </c>
      <c r="N103" s="319">
        <v>26117000</v>
      </c>
      <c r="O103" s="320">
        <v>-1.1131725417439703E-2</v>
      </c>
    </row>
    <row r="104" spans="1:15" ht="15">
      <c r="A104" s="277">
        <v>94</v>
      </c>
      <c r="B104" s="391" t="s">
        <v>44</v>
      </c>
      <c r="C104" s="277" t="s">
        <v>148</v>
      </c>
      <c r="D104" s="316">
        <v>61995.3</v>
      </c>
      <c r="E104" s="316">
        <v>62384.433333333327</v>
      </c>
      <c r="F104" s="317">
        <v>61275.866666666654</v>
      </c>
      <c r="G104" s="317">
        <v>60556.433333333327</v>
      </c>
      <c r="H104" s="317">
        <v>59447.866666666654</v>
      </c>
      <c r="I104" s="317">
        <v>63103.866666666654</v>
      </c>
      <c r="J104" s="317">
        <v>64212.43333333332</v>
      </c>
      <c r="K104" s="317">
        <v>64931.866666666654</v>
      </c>
      <c r="L104" s="304">
        <v>63493</v>
      </c>
      <c r="M104" s="304">
        <v>61665</v>
      </c>
      <c r="N104" s="319">
        <v>19950</v>
      </c>
      <c r="O104" s="320">
        <v>-1.0907288051561725E-2</v>
      </c>
    </row>
    <row r="105" spans="1:15" ht="15">
      <c r="A105" s="277">
        <v>95</v>
      </c>
      <c r="B105" s="391" t="s">
        <v>57</v>
      </c>
      <c r="C105" s="277" t="s">
        <v>149</v>
      </c>
      <c r="D105" s="316">
        <v>1361.75</v>
      </c>
      <c r="E105" s="316">
        <v>1342.8</v>
      </c>
      <c r="F105" s="317">
        <v>1308.5</v>
      </c>
      <c r="G105" s="317">
        <v>1255.25</v>
      </c>
      <c r="H105" s="317">
        <v>1220.95</v>
      </c>
      <c r="I105" s="317">
        <v>1396.05</v>
      </c>
      <c r="J105" s="317">
        <v>1430.3499999999997</v>
      </c>
      <c r="K105" s="317">
        <v>1483.6</v>
      </c>
      <c r="L105" s="304">
        <v>1377.1</v>
      </c>
      <c r="M105" s="304">
        <v>1289.55</v>
      </c>
      <c r="N105" s="319">
        <v>4507500</v>
      </c>
      <c r="O105" s="320">
        <v>9.892119217407204E-2</v>
      </c>
    </row>
    <row r="106" spans="1:15" ht="15">
      <c r="A106" s="277">
        <v>96</v>
      </c>
      <c r="B106" s="391" t="s">
        <v>113</v>
      </c>
      <c r="C106" s="277" t="s">
        <v>150</v>
      </c>
      <c r="D106" s="316">
        <v>33.15</v>
      </c>
      <c r="E106" s="316">
        <v>32.783333333333331</v>
      </c>
      <c r="F106" s="317">
        <v>32.11666666666666</v>
      </c>
      <c r="G106" s="317">
        <v>31.083333333333329</v>
      </c>
      <c r="H106" s="317">
        <v>30.416666666666657</v>
      </c>
      <c r="I106" s="317">
        <v>33.816666666666663</v>
      </c>
      <c r="J106" s="317">
        <v>34.483333333333334</v>
      </c>
      <c r="K106" s="317">
        <v>35.516666666666666</v>
      </c>
      <c r="L106" s="304">
        <v>33.450000000000003</v>
      </c>
      <c r="M106" s="304">
        <v>31.75</v>
      </c>
      <c r="N106" s="319">
        <v>35241000</v>
      </c>
      <c r="O106" s="320">
        <v>-5.0824175824175824E-2</v>
      </c>
    </row>
    <row r="107" spans="1:15" ht="15">
      <c r="A107" s="277">
        <v>97</v>
      </c>
      <c r="B107" s="391" t="s">
        <v>39</v>
      </c>
      <c r="C107" s="277" t="s">
        <v>261</v>
      </c>
      <c r="D107" s="316">
        <v>3117.95</v>
      </c>
      <c r="E107" s="316">
        <v>3150.7333333333336</v>
      </c>
      <c r="F107" s="317">
        <v>3066.5166666666673</v>
      </c>
      <c r="G107" s="317">
        <v>3015.0833333333339</v>
      </c>
      <c r="H107" s="317">
        <v>2930.8666666666677</v>
      </c>
      <c r="I107" s="317">
        <v>3202.166666666667</v>
      </c>
      <c r="J107" s="317">
        <v>3286.3833333333332</v>
      </c>
      <c r="K107" s="317">
        <v>3337.8166666666666</v>
      </c>
      <c r="L107" s="304">
        <v>3234.95</v>
      </c>
      <c r="M107" s="304">
        <v>3099.3</v>
      </c>
      <c r="N107" s="319">
        <v>784000</v>
      </c>
      <c r="O107" s="320">
        <v>-1.2283464566929133E-2</v>
      </c>
    </row>
    <row r="108" spans="1:15" ht="15">
      <c r="A108" s="277">
        <v>98</v>
      </c>
      <c r="B108" s="391" t="s">
        <v>102</v>
      </c>
      <c r="C108" s="277" t="s">
        <v>152</v>
      </c>
      <c r="D108" s="316">
        <v>29.8</v>
      </c>
      <c r="E108" s="316">
        <v>30.233333333333334</v>
      </c>
      <c r="F108" s="317">
        <v>29.06666666666667</v>
      </c>
      <c r="G108" s="317">
        <v>28.333333333333336</v>
      </c>
      <c r="H108" s="317">
        <v>27.166666666666671</v>
      </c>
      <c r="I108" s="317">
        <v>30.966666666666669</v>
      </c>
      <c r="J108" s="317">
        <v>32.133333333333333</v>
      </c>
      <c r="K108" s="317">
        <v>32.866666666666667</v>
      </c>
      <c r="L108" s="304">
        <v>31.4</v>
      </c>
      <c r="M108" s="304">
        <v>29.5</v>
      </c>
      <c r="N108" s="319">
        <v>16359000</v>
      </c>
      <c r="O108" s="320">
        <v>-0.15783783783783784</v>
      </c>
    </row>
    <row r="109" spans="1:15" ht="15">
      <c r="A109" s="277">
        <v>99</v>
      </c>
      <c r="B109" s="391" t="s">
        <v>50</v>
      </c>
      <c r="C109" s="277" t="s">
        <v>153</v>
      </c>
      <c r="D109" s="316">
        <v>17353.099999999999</v>
      </c>
      <c r="E109" s="316">
        <v>17323.716666666664</v>
      </c>
      <c r="F109" s="317">
        <v>17229.433333333327</v>
      </c>
      <c r="G109" s="317">
        <v>17105.766666666663</v>
      </c>
      <c r="H109" s="317">
        <v>17011.483333333326</v>
      </c>
      <c r="I109" s="317">
        <v>17447.383333333328</v>
      </c>
      <c r="J109" s="317">
        <v>17541.666666666661</v>
      </c>
      <c r="K109" s="317">
        <v>17665.333333333328</v>
      </c>
      <c r="L109" s="304">
        <v>17418</v>
      </c>
      <c r="M109" s="304">
        <v>17200.05</v>
      </c>
      <c r="N109" s="319">
        <v>545450</v>
      </c>
      <c r="O109" s="320">
        <v>-2.1039151115989753E-3</v>
      </c>
    </row>
    <row r="110" spans="1:15" ht="15">
      <c r="A110" s="277">
        <v>100</v>
      </c>
      <c r="B110" s="391" t="s">
        <v>107</v>
      </c>
      <c r="C110" s="277" t="s">
        <v>154</v>
      </c>
      <c r="D110" s="316">
        <v>1763.3</v>
      </c>
      <c r="E110" s="316">
        <v>1754.8333333333333</v>
      </c>
      <c r="F110" s="317">
        <v>1711.3166666666666</v>
      </c>
      <c r="G110" s="317">
        <v>1659.3333333333333</v>
      </c>
      <c r="H110" s="317">
        <v>1615.8166666666666</v>
      </c>
      <c r="I110" s="317">
        <v>1806.8166666666666</v>
      </c>
      <c r="J110" s="317">
        <v>1850.3333333333335</v>
      </c>
      <c r="K110" s="317">
        <v>1902.3166666666666</v>
      </c>
      <c r="L110" s="304">
        <v>1798.35</v>
      </c>
      <c r="M110" s="304">
        <v>1702.85</v>
      </c>
      <c r="N110" s="319">
        <v>441750</v>
      </c>
      <c r="O110" s="320">
        <v>2.4347826086956521E-2</v>
      </c>
    </row>
    <row r="111" spans="1:15" ht="15">
      <c r="A111" s="277">
        <v>101</v>
      </c>
      <c r="B111" s="391" t="s">
        <v>113</v>
      </c>
      <c r="C111" s="277" t="s">
        <v>155</v>
      </c>
      <c r="D111" s="316">
        <v>82.75</v>
      </c>
      <c r="E111" s="316">
        <v>83.5</v>
      </c>
      <c r="F111" s="317">
        <v>81.349999999999994</v>
      </c>
      <c r="G111" s="317">
        <v>79.949999999999989</v>
      </c>
      <c r="H111" s="317">
        <v>77.799999999999983</v>
      </c>
      <c r="I111" s="317">
        <v>84.9</v>
      </c>
      <c r="J111" s="317">
        <v>87.050000000000011</v>
      </c>
      <c r="K111" s="317">
        <v>88.450000000000017</v>
      </c>
      <c r="L111" s="304">
        <v>85.65</v>
      </c>
      <c r="M111" s="304">
        <v>82.1</v>
      </c>
      <c r="N111" s="319">
        <v>35818200</v>
      </c>
      <c r="O111" s="320">
        <v>-1.7821054565496968E-2</v>
      </c>
    </row>
    <row r="112" spans="1:15" ht="15">
      <c r="A112" s="277">
        <v>102</v>
      </c>
      <c r="B112" s="391" t="s">
        <v>42</v>
      </c>
      <c r="C112" s="277" t="s">
        <v>156</v>
      </c>
      <c r="D112" s="316">
        <v>87.9</v>
      </c>
      <c r="E112" s="316">
        <v>88.333333333333329</v>
      </c>
      <c r="F112" s="317">
        <v>86.966666666666654</v>
      </c>
      <c r="G112" s="317">
        <v>86.033333333333331</v>
      </c>
      <c r="H112" s="317">
        <v>84.666666666666657</v>
      </c>
      <c r="I112" s="317">
        <v>89.266666666666652</v>
      </c>
      <c r="J112" s="317">
        <v>90.633333333333326</v>
      </c>
      <c r="K112" s="317">
        <v>91.566666666666649</v>
      </c>
      <c r="L112" s="304">
        <v>89.7</v>
      </c>
      <c r="M112" s="304">
        <v>87.4</v>
      </c>
      <c r="N112" s="319">
        <v>83254200</v>
      </c>
      <c r="O112" s="320">
        <v>-2.1179203388672543E-3</v>
      </c>
    </row>
    <row r="113" spans="1:15" ht="15">
      <c r="A113" s="277">
        <v>103</v>
      </c>
      <c r="B113" s="391" t="s">
        <v>73</v>
      </c>
      <c r="C113" s="277" t="s">
        <v>158</v>
      </c>
      <c r="D113" s="316">
        <v>81</v>
      </c>
      <c r="E113" s="316">
        <v>81.166666666666671</v>
      </c>
      <c r="F113" s="317">
        <v>80.083333333333343</v>
      </c>
      <c r="G113" s="317">
        <v>79.166666666666671</v>
      </c>
      <c r="H113" s="317">
        <v>78.083333333333343</v>
      </c>
      <c r="I113" s="317">
        <v>82.083333333333343</v>
      </c>
      <c r="J113" s="317">
        <v>83.166666666666686</v>
      </c>
      <c r="K113" s="317">
        <v>84.083333333333343</v>
      </c>
      <c r="L113" s="304">
        <v>82.25</v>
      </c>
      <c r="M113" s="304">
        <v>80.25</v>
      </c>
      <c r="N113" s="319">
        <v>59074400</v>
      </c>
      <c r="O113" s="320">
        <v>-2.7506654835847383E-2</v>
      </c>
    </row>
    <row r="114" spans="1:15" ht="15">
      <c r="A114" s="277">
        <v>104</v>
      </c>
      <c r="B114" s="391" t="s">
        <v>79</v>
      </c>
      <c r="C114" s="277" t="s">
        <v>159</v>
      </c>
      <c r="D114" s="316">
        <v>19191.650000000001</v>
      </c>
      <c r="E114" s="316">
        <v>19320.533333333336</v>
      </c>
      <c r="F114" s="317">
        <v>19011.066666666673</v>
      </c>
      <c r="G114" s="317">
        <v>18830.483333333337</v>
      </c>
      <c r="H114" s="317">
        <v>18521.016666666674</v>
      </c>
      <c r="I114" s="317">
        <v>19501.116666666672</v>
      </c>
      <c r="J114" s="317">
        <v>19810.583333333339</v>
      </c>
      <c r="K114" s="317">
        <v>19991.166666666672</v>
      </c>
      <c r="L114" s="304">
        <v>19630</v>
      </c>
      <c r="M114" s="304">
        <v>19139.95</v>
      </c>
      <c r="N114" s="319">
        <v>112560</v>
      </c>
      <c r="O114" s="320">
        <v>1.1048234977095122E-2</v>
      </c>
    </row>
    <row r="115" spans="1:15" ht="15">
      <c r="A115" s="277">
        <v>105</v>
      </c>
      <c r="B115" s="391" t="s">
        <v>52</v>
      </c>
      <c r="C115" s="277" t="s">
        <v>160</v>
      </c>
      <c r="D115" s="316">
        <v>1455.65</v>
      </c>
      <c r="E115" s="316">
        <v>1463.8</v>
      </c>
      <c r="F115" s="317">
        <v>1436.85</v>
      </c>
      <c r="G115" s="317">
        <v>1418.05</v>
      </c>
      <c r="H115" s="317">
        <v>1391.1</v>
      </c>
      <c r="I115" s="317">
        <v>1482.6</v>
      </c>
      <c r="J115" s="317">
        <v>1509.5500000000002</v>
      </c>
      <c r="K115" s="317">
        <v>1528.35</v>
      </c>
      <c r="L115" s="304">
        <v>1490.75</v>
      </c>
      <c r="M115" s="304">
        <v>1445</v>
      </c>
      <c r="N115" s="319">
        <v>3417700</v>
      </c>
      <c r="O115" s="320">
        <v>1.2546846993645104E-2</v>
      </c>
    </row>
    <row r="116" spans="1:15" ht="15">
      <c r="A116" s="277">
        <v>106</v>
      </c>
      <c r="B116" s="391" t="s">
        <v>73</v>
      </c>
      <c r="C116" s="277" t="s">
        <v>161</v>
      </c>
      <c r="D116" s="316">
        <v>238.55</v>
      </c>
      <c r="E116" s="316">
        <v>240.4666666666667</v>
      </c>
      <c r="F116" s="317">
        <v>236.03333333333339</v>
      </c>
      <c r="G116" s="317">
        <v>233.51666666666668</v>
      </c>
      <c r="H116" s="317">
        <v>229.08333333333337</v>
      </c>
      <c r="I116" s="317">
        <v>242.98333333333341</v>
      </c>
      <c r="J116" s="317">
        <v>247.41666666666669</v>
      </c>
      <c r="K116" s="317">
        <v>249.93333333333342</v>
      </c>
      <c r="L116" s="304">
        <v>244.9</v>
      </c>
      <c r="M116" s="304">
        <v>237.95</v>
      </c>
      <c r="N116" s="319">
        <v>16407000</v>
      </c>
      <c r="O116" s="320">
        <v>5.660741885625966E-2</v>
      </c>
    </row>
    <row r="117" spans="1:15" ht="15">
      <c r="A117" s="277">
        <v>107</v>
      </c>
      <c r="B117" s="391" t="s">
        <v>57</v>
      </c>
      <c r="C117" s="277" t="s">
        <v>162</v>
      </c>
      <c r="D117" s="316">
        <v>81.349999999999994</v>
      </c>
      <c r="E117" s="316">
        <v>81.8</v>
      </c>
      <c r="F117" s="317">
        <v>80.449999999999989</v>
      </c>
      <c r="G117" s="317">
        <v>79.55</v>
      </c>
      <c r="H117" s="317">
        <v>78.199999999999989</v>
      </c>
      <c r="I117" s="317">
        <v>82.699999999999989</v>
      </c>
      <c r="J117" s="317">
        <v>84.049999999999983</v>
      </c>
      <c r="K117" s="317">
        <v>84.949999999999989</v>
      </c>
      <c r="L117" s="304">
        <v>83.15</v>
      </c>
      <c r="M117" s="304">
        <v>80.900000000000006</v>
      </c>
      <c r="N117" s="319">
        <v>51782400</v>
      </c>
      <c r="O117" s="320">
        <v>-8.193801211257571E-3</v>
      </c>
    </row>
    <row r="118" spans="1:15" ht="15">
      <c r="A118" s="277">
        <v>108</v>
      </c>
      <c r="B118" s="391" t="s">
        <v>50</v>
      </c>
      <c r="C118" s="277" t="s">
        <v>163</v>
      </c>
      <c r="D118" s="316">
        <v>1359.2</v>
      </c>
      <c r="E118" s="316">
        <v>1366.1166666666668</v>
      </c>
      <c r="F118" s="317">
        <v>1346.0833333333335</v>
      </c>
      <c r="G118" s="317">
        <v>1332.9666666666667</v>
      </c>
      <c r="H118" s="317">
        <v>1312.9333333333334</v>
      </c>
      <c r="I118" s="317">
        <v>1379.2333333333336</v>
      </c>
      <c r="J118" s="317">
        <v>1399.2666666666669</v>
      </c>
      <c r="K118" s="317">
        <v>1412.3833333333337</v>
      </c>
      <c r="L118" s="304">
        <v>1386.15</v>
      </c>
      <c r="M118" s="304">
        <v>1353</v>
      </c>
      <c r="N118" s="319">
        <v>3685000</v>
      </c>
      <c r="O118" s="320">
        <v>5.7692307692307696E-2</v>
      </c>
    </row>
    <row r="119" spans="1:15" ht="15">
      <c r="A119" s="277">
        <v>109</v>
      </c>
      <c r="B119" s="391" t="s">
        <v>54</v>
      </c>
      <c r="C119" s="277" t="s">
        <v>164</v>
      </c>
      <c r="D119" s="316">
        <v>32.35</v>
      </c>
      <c r="E119" s="316">
        <v>32.699999999999996</v>
      </c>
      <c r="F119" s="317">
        <v>31.79999999999999</v>
      </c>
      <c r="G119" s="317">
        <v>31.249999999999993</v>
      </c>
      <c r="H119" s="317">
        <v>30.349999999999987</v>
      </c>
      <c r="I119" s="317">
        <v>33.249999999999993</v>
      </c>
      <c r="J119" s="317">
        <v>34.15</v>
      </c>
      <c r="K119" s="317">
        <v>34.699999999999996</v>
      </c>
      <c r="L119" s="304">
        <v>33.6</v>
      </c>
      <c r="M119" s="304">
        <v>32.15</v>
      </c>
      <c r="N119" s="319">
        <v>57624000</v>
      </c>
      <c r="O119" s="320">
        <v>9.0708506987006617E-3</v>
      </c>
    </row>
    <row r="120" spans="1:15" ht="15">
      <c r="A120" s="277">
        <v>110</v>
      </c>
      <c r="B120" s="391" t="s">
        <v>42</v>
      </c>
      <c r="C120" s="277" t="s">
        <v>165</v>
      </c>
      <c r="D120" s="316">
        <v>181.3</v>
      </c>
      <c r="E120" s="316">
        <v>180.80000000000004</v>
      </c>
      <c r="F120" s="317">
        <v>179.70000000000007</v>
      </c>
      <c r="G120" s="317">
        <v>178.10000000000002</v>
      </c>
      <c r="H120" s="317">
        <v>177.00000000000006</v>
      </c>
      <c r="I120" s="317">
        <v>182.40000000000009</v>
      </c>
      <c r="J120" s="317">
        <v>183.50000000000006</v>
      </c>
      <c r="K120" s="317">
        <v>185.10000000000011</v>
      </c>
      <c r="L120" s="304">
        <v>181.9</v>
      </c>
      <c r="M120" s="304">
        <v>179.2</v>
      </c>
      <c r="N120" s="319">
        <v>27004000</v>
      </c>
      <c r="O120" s="320">
        <v>-8.6637298091042578E-3</v>
      </c>
    </row>
    <row r="121" spans="1:15" ht="15">
      <c r="A121" s="277">
        <v>111</v>
      </c>
      <c r="B121" s="391" t="s">
        <v>89</v>
      </c>
      <c r="C121" s="277" t="s">
        <v>166</v>
      </c>
      <c r="D121" s="316">
        <v>1097.25</v>
      </c>
      <c r="E121" s="316">
        <v>1115.2333333333333</v>
      </c>
      <c r="F121" s="317">
        <v>1069.2166666666667</v>
      </c>
      <c r="G121" s="317">
        <v>1041.1833333333334</v>
      </c>
      <c r="H121" s="317">
        <v>995.16666666666674</v>
      </c>
      <c r="I121" s="317">
        <v>1143.2666666666667</v>
      </c>
      <c r="J121" s="317">
        <v>1189.2833333333335</v>
      </c>
      <c r="K121" s="317">
        <v>1217.3166666666666</v>
      </c>
      <c r="L121" s="304">
        <v>1161.25</v>
      </c>
      <c r="M121" s="304">
        <v>1087.2</v>
      </c>
      <c r="N121" s="319">
        <v>1892550</v>
      </c>
      <c r="O121" s="320">
        <v>6.6269204310937857E-2</v>
      </c>
    </row>
    <row r="122" spans="1:15" ht="15">
      <c r="A122" s="277">
        <v>112</v>
      </c>
      <c r="B122" s="391" t="s">
        <v>37</v>
      </c>
      <c r="C122" s="277" t="s">
        <v>167</v>
      </c>
      <c r="D122" s="316">
        <v>685.6</v>
      </c>
      <c r="E122" s="316">
        <v>686.33333333333337</v>
      </c>
      <c r="F122" s="317">
        <v>676.7166666666667</v>
      </c>
      <c r="G122" s="317">
        <v>667.83333333333337</v>
      </c>
      <c r="H122" s="317">
        <v>658.2166666666667</v>
      </c>
      <c r="I122" s="317">
        <v>695.2166666666667</v>
      </c>
      <c r="J122" s="317">
        <v>704.83333333333326</v>
      </c>
      <c r="K122" s="317">
        <v>713.7166666666667</v>
      </c>
      <c r="L122" s="304">
        <v>695.95</v>
      </c>
      <c r="M122" s="304">
        <v>677.45</v>
      </c>
      <c r="N122" s="319">
        <v>1513000</v>
      </c>
      <c r="O122" s="320">
        <v>-3.5752979414951244E-2</v>
      </c>
    </row>
    <row r="123" spans="1:15" ht="15">
      <c r="A123" s="277">
        <v>113</v>
      </c>
      <c r="B123" s="391" t="s">
        <v>54</v>
      </c>
      <c r="C123" s="277" t="s">
        <v>168</v>
      </c>
      <c r="D123" s="316">
        <v>180</v>
      </c>
      <c r="E123" s="316">
        <v>180.56666666666669</v>
      </c>
      <c r="F123" s="317">
        <v>176.53333333333339</v>
      </c>
      <c r="G123" s="317">
        <v>173.06666666666669</v>
      </c>
      <c r="H123" s="317">
        <v>169.03333333333339</v>
      </c>
      <c r="I123" s="317">
        <v>184.03333333333339</v>
      </c>
      <c r="J123" s="317">
        <v>188.06666666666669</v>
      </c>
      <c r="K123" s="317">
        <v>191.53333333333339</v>
      </c>
      <c r="L123" s="304">
        <v>184.6</v>
      </c>
      <c r="M123" s="304">
        <v>177.1</v>
      </c>
      <c r="N123" s="319">
        <v>22170200</v>
      </c>
      <c r="O123" s="320">
        <v>-0.14464841007122078</v>
      </c>
    </row>
    <row r="124" spans="1:15" ht="15">
      <c r="A124" s="277">
        <v>114</v>
      </c>
      <c r="B124" s="391" t="s">
        <v>42</v>
      </c>
      <c r="C124" s="277" t="s">
        <v>169</v>
      </c>
      <c r="D124" s="316">
        <v>101.1</v>
      </c>
      <c r="E124" s="316">
        <v>102.81666666666666</v>
      </c>
      <c r="F124" s="317">
        <v>99.083333333333329</v>
      </c>
      <c r="G124" s="317">
        <v>97.066666666666663</v>
      </c>
      <c r="H124" s="317">
        <v>93.333333333333329</v>
      </c>
      <c r="I124" s="317">
        <v>104.83333333333333</v>
      </c>
      <c r="J124" s="317">
        <v>108.56666666666668</v>
      </c>
      <c r="K124" s="317">
        <v>110.58333333333333</v>
      </c>
      <c r="L124" s="304">
        <v>106.55</v>
      </c>
      <c r="M124" s="304">
        <v>100.8</v>
      </c>
      <c r="N124" s="319">
        <v>20388000</v>
      </c>
      <c r="O124" s="320">
        <v>0.10360506658005846</v>
      </c>
    </row>
    <row r="125" spans="1:15" ht="15">
      <c r="A125" s="277">
        <v>115</v>
      </c>
      <c r="B125" s="391" t="s">
        <v>73</v>
      </c>
      <c r="C125" s="277" t="s">
        <v>170</v>
      </c>
      <c r="D125" s="316">
        <v>2156.4</v>
      </c>
      <c r="E125" s="316">
        <v>2159.4</v>
      </c>
      <c r="F125" s="317">
        <v>2124</v>
      </c>
      <c r="G125" s="317">
        <v>2091.6</v>
      </c>
      <c r="H125" s="317">
        <v>2056.1999999999998</v>
      </c>
      <c r="I125" s="317">
        <v>2191.8000000000002</v>
      </c>
      <c r="J125" s="317">
        <v>2227.2000000000007</v>
      </c>
      <c r="K125" s="317">
        <v>2259.6000000000004</v>
      </c>
      <c r="L125" s="304">
        <v>2194.8000000000002</v>
      </c>
      <c r="M125" s="304">
        <v>2127</v>
      </c>
      <c r="N125" s="319">
        <v>39493525</v>
      </c>
      <c r="O125" s="320">
        <v>3.0397085983993434E-3</v>
      </c>
    </row>
    <row r="126" spans="1:15" ht="15">
      <c r="A126" s="277">
        <v>116</v>
      </c>
      <c r="B126" s="391" t="s">
        <v>113</v>
      </c>
      <c r="C126" s="277" t="s">
        <v>171</v>
      </c>
      <c r="D126" s="316">
        <v>34.15</v>
      </c>
      <c r="E126" s="316">
        <v>34.199999999999996</v>
      </c>
      <c r="F126" s="317">
        <v>33.54999999999999</v>
      </c>
      <c r="G126" s="317">
        <v>32.949999999999996</v>
      </c>
      <c r="H126" s="317">
        <v>32.29999999999999</v>
      </c>
      <c r="I126" s="317">
        <v>34.79999999999999</v>
      </c>
      <c r="J126" s="317">
        <v>35.449999999999996</v>
      </c>
      <c r="K126" s="317">
        <v>36.04999999999999</v>
      </c>
      <c r="L126" s="304">
        <v>34.85</v>
      </c>
      <c r="M126" s="304">
        <v>33.6</v>
      </c>
      <c r="N126" s="319">
        <v>44441000</v>
      </c>
      <c r="O126" s="320">
        <v>-4.1786153215895128E-2</v>
      </c>
    </row>
    <row r="127" spans="1:15" ht="15">
      <c r="A127" s="277">
        <v>117</v>
      </c>
      <c r="B127" s="441" t="s">
        <v>57</v>
      </c>
      <c r="C127" s="277" t="s">
        <v>280</v>
      </c>
      <c r="D127" s="316">
        <v>869.25</v>
      </c>
      <c r="E127" s="316">
        <v>869.93333333333339</v>
      </c>
      <c r="F127" s="317">
        <v>857.06666666666683</v>
      </c>
      <c r="G127" s="317">
        <v>844.88333333333344</v>
      </c>
      <c r="H127" s="317">
        <v>832.01666666666688</v>
      </c>
      <c r="I127" s="317">
        <v>882.11666666666679</v>
      </c>
      <c r="J127" s="317">
        <v>894.98333333333335</v>
      </c>
      <c r="K127" s="317">
        <v>907.16666666666674</v>
      </c>
      <c r="L127" s="304">
        <v>882.8</v>
      </c>
      <c r="M127" s="304">
        <v>857.75</v>
      </c>
      <c r="N127" s="319">
        <v>6233250</v>
      </c>
      <c r="O127" s="320">
        <v>3.0246684021321434E-2</v>
      </c>
    </row>
    <row r="128" spans="1:15" ht="15">
      <c r="A128" s="277">
        <v>118</v>
      </c>
      <c r="B128" s="391" t="s">
        <v>54</v>
      </c>
      <c r="C128" s="277" t="s">
        <v>172</v>
      </c>
      <c r="D128" s="316">
        <v>187</v>
      </c>
      <c r="E128" s="316">
        <v>188.69999999999996</v>
      </c>
      <c r="F128" s="317">
        <v>184.49999999999991</v>
      </c>
      <c r="G128" s="317">
        <v>181.99999999999994</v>
      </c>
      <c r="H128" s="317">
        <v>177.7999999999999</v>
      </c>
      <c r="I128" s="317">
        <v>191.19999999999993</v>
      </c>
      <c r="J128" s="317">
        <v>195.39999999999998</v>
      </c>
      <c r="K128" s="317">
        <v>197.89999999999995</v>
      </c>
      <c r="L128" s="304">
        <v>192.9</v>
      </c>
      <c r="M128" s="304">
        <v>186.2</v>
      </c>
      <c r="N128" s="319">
        <v>117171000</v>
      </c>
      <c r="O128" s="320">
        <v>-4.206822701545051E-3</v>
      </c>
    </row>
    <row r="129" spans="1:15" ht="15">
      <c r="A129" s="277">
        <v>119</v>
      </c>
      <c r="B129" s="391" t="s">
        <v>37</v>
      </c>
      <c r="C129" s="277" t="s">
        <v>173</v>
      </c>
      <c r="D129" s="316">
        <v>21178.9</v>
      </c>
      <c r="E129" s="316">
        <v>21301.366666666669</v>
      </c>
      <c r="F129" s="317">
        <v>20968.333333333336</v>
      </c>
      <c r="G129" s="317">
        <v>20757.766666666666</v>
      </c>
      <c r="H129" s="317">
        <v>20424.733333333334</v>
      </c>
      <c r="I129" s="317">
        <v>21511.933333333338</v>
      </c>
      <c r="J129" s="317">
        <v>21844.966666666671</v>
      </c>
      <c r="K129" s="317">
        <v>22055.53333333334</v>
      </c>
      <c r="L129" s="304">
        <v>21634.400000000001</v>
      </c>
      <c r="M129" s="304">
        <v>21090.799999999999</v>
      </c>
      <c r="N129" s="319">
        <v>187950</v>
      </c>
      <c r="O129" s="320">
        <v>7.6152304609218444E-2</v>
      </c>
    </row>
    <row r="130" spans="1:15" ht="15">
      <c r="A130" s="277">
        <v>120</v>
      </c>
      <c r="B130" s="391" t="s">
        <v>64</v>
      </c>
      <c r="C130" s="277" t="s">
        <v>174</v>
      </c>
      <c r="D130" s="316">
        <v>1133.95</v>
      </c>
      <c r="E130" s="316">
        <v>1136.5</v>
      </c>
      <c r="F130" s="317">
        <v>1114.45</v>
      </c>
      <c r="G130" s="317">
        <v>1094.95</v>
      </c>
      <c r="H130" s="317">
        <v>1072.9000000000001</v>
      </c>
      <c r="I130" s="317">
        <v>1156</v>
      </c>
      <c r="J130" s="317">
        <v>1178.0500000000002</v>
      </c>
      <c r="K130" s="317">
        <v>1197.55</v>
      </c>
      <c r="L130" s="304">
        <v>1158.55</v>
      </c>
      <c r="M130" s="304">
        <v>1117</v>
      </c>
      <c r="N130" s="319">
        <v>2179100</v>
      </c>
      <c r="O130" s="320">
        <v>3.2919726513041276E-3</v>
      </c>
    </row>
    <row r="131" spans="1:15" ht="15">
      <c r="A131" s="277">
        <v>121</v>
      </c>
      <c r="B131" s="391" t="s">
        <v>79</v>
      </c>
      <c r="C131" s="277" t="s">
        <v>175</v>
      </c>
      <c r="D131" s="316">
        <v>3768.65</v>
      </c>
      <c r="E131" s="316">
        <v>3774.2000000000003</v>
      </c>
      <c r="F131" s="317">
        <v>3719.5500000000006</v>
      </c>
      <c r="G131" s="317">
        <v>3670.4500000000003</v>
      </c>
      <c r="H131" s="317">
        <v>3615.8000000000006</v>
      </c>
      <c r="I131" s="317">
        <v>3823.3000000000006</v>
      </c>
      <c r="J131" s="317">
        <v>3877.9500000000003</v>
      </c>
      <c r="K131" s="317">
        <v>3927.0500000000006</v>
      </c>
      <c r="L131" s="304">
        <v>3828.85</v>
      </c>
      <c r="M131" s="304">
        <v>3725.1</v>
      </c>
      <c r="N131" s="319">
        <v>684500</v>
      </c>
      <c r="O131" s="320">
        <v>-1.2265512265512266E-2</v>
      </c>
    </row>
    <row r="132" spans="1:15" ht="15">
      <c r="A132" s="277">
        <v>122</v>
      </c>
      <c r="B132" s="391" t="s">
        <v>57</v>
      </c>
      <c r="C132" s="277" t="s">
        <v>176</v>
      </c>
      <c r="D132" s="316">
        <v>682.9</v>
      </c>
      <c r="E132" s="316">
        <v>692.25</v>
      </c>
      <c r="F132" s="317">
        <v>670.65</v>
      </c>
      <c r="G132" s="317">
        <v>658.4</v>
      </c>
      <c r="H132" s="317">
        <v>636.79999999999995</v>
      </c>
      <c r="I132" s="317">
        <v>704.5</v>
      </c>
      <c r="J132" s="317">
        <v>726.09999999999991</v>
      </c>
      <c r="K132" s="317">
        <v>738.35</v>
      </c>
      <c r="L132" s="304">
        <v>713.85</v>
      </c>
      <c r="M132" s="304">
        <v>680</v>
      </c>
      <c r="N132" s="319">
        <v>3132899</v>
      </c>
      <c r="O132" s="320">
        <v>-3.8288288288288286E-2</v>
      </c>
    </row>
    <row r="133" spans="1:15" ht="15">
      <c r="A133" s="277">
        <v>123</v>
      </c>
      <c r="B133" s="391" t="s">
        <v>52</v>
      </c>
      <c r="C133" s="277" t="s">
        <v>178</v>
      </c>
      <c r="D133" s="316">
        <v>474.85</v>
      </c>
      <c r="E133" s="316">
        <v>476.61666666666662</v>
      </c>
      <c r="F133" s="317">
        <v>466.23333333333323</v>
      </c>
      <c r="G133" s="317">
        <v>457.61666666666662</v>
      </c>
      <c r="H133" s="317">
        <v>447.23333333333323</v>
      </c>
      <c r="I133" s="317">
        <v>485.23333333333323</v>
      </c>
      <c r="J133" s="317">
        <v>495.61666666666656</v>
      </c>
      <c r="K133" s="317">
        <v>504.23333333333323</v>
      </c>
      <c r="L133" s="304">
        <v>487</v>
      </c>
      <c r="M133" s="304">
        <v>468</v>
      </c>
      <c r="N133" s="319">
        <v>31227000</v>
      </c>
      <c r="O133" s="320">
        <v>2.8022307231414481E-2</v>
      </c>
    </row>
    <row r="134" spans="1:15" ht="15">
      <c r="A134" s="277">
        <v>124</v>
      </c>
      <c r="B134" s="391" t="s">
        <v>89</v>
      </c>
      <c r="C134" s="277" t="s">
        <v>179</v>
      </c>
      <c r="D134" s="316">
        <v>381.55</v>
      </c>
      <c r="E134" s="316">
        <v>379.34999999999997</v>
      </c>
      <c r="F134" s="317">
        <v>374.74999999999994</v>
      </c>
      <c r="G134" s="317">
        <v>367.95</v>
      </c>
      <c r="H134" s="317">
        <v>363.34999999999997</v>
      </c>
      <c r="I134" s="317">
        <v>386.14999999999992</v>
      </c>
      <c r="J134" s="317">
        <v>390.74999999999994</v>
      </c>
      <c r="K134" s="317">
        <v>397.5499999999999</v>
      </c>
      <c r="L134" s="304">
        <v>383.95</v>
      </c>
      <c r="M134" s="304">
        <v>372.55</v>
      </c>
      <c r="N134" s="319">
        <v>5454000</v>
      </c>
      <c r="O134" s="320">
        <v>-2.7027027027027029E-2</v>
      </c>
    </row>
    <row r="135" spans="1:15" ht="15">
      <c r="A135" s="277">
        <v>125</v>
      </c>
      <c r="B135" s="391" t="s">
        <v>180</v>
      </c>
      <c r="C135" s="277" t="s">
        <v>181</v>
      </c>
      <c r="D135" s="316">
        <v>298.8</v>
      </c>
      <c r="E135" s="316">
        <v>300.45</v>
      </c>
      <c r="F135" s="317">
        <v>295.45</v>
      </c>
      <c r="G135" s="317">
        <v>292.10000000000002</v>
      </c>
      <c r="H135" s="317">
        <v>287.10000000000002</v>
      </c>
      <c r="I135" s="317">
        <v>303.79999999999995</v>
      </c>
      <c r="J135" s="317">
        <v>308.79999999999995</v>
      </c>
      <c r="K135" s="317">
        <v>312.14999999999992</v>
      </c>
      <c r="L135" s="304">
        <v>305.45</v>
      </c>
      <c r="M135" s="304">
        <v>297.10000000000002</v>
      </c>
      <c r="N135" s="319">
        <v>3216000</v>
      </c>
      <c r="O135" s="320">
        <v>-1.8913971934106162E-2</v>
      </c>
    </row>
    <row r="136" spans="1:15" ht="15">
      <c r="A136" s="277">
        <v>126</v>
      </c>
      <c r="B136" s="391" t="s">
        <v>39</v>
      </c>
      <c r="C136" s="277" t="s">
        <v>3465</v>
      </c>
      <c r="D136" s="316">
        <v>408.95</v>
      </c>
      <c r="E136" s="316">
        <v>409.45</v>
      </c>
      <c r="F136" s="317">
        <v>404.7</v>
      </c>
      <c r="G136" s="317">
        <v>400.45</v>
      </c>
      <c r="H136" s="317">
        <v>395.7</v>
      </c>
      <c r="I136" s="317">
        <v>413.7</v>
      </c>
      <c r="J136" s="317">
        <v>418.45</v>
      </c>
      <c r="K136" s="317">
        <v>422.7</v>
      </c>
      <c r="L136" s="304">
        <v>414.2</v>
      </c>
      <c r="M136" s="304">
        <v>405.2</v>
      </c>
      <c r="N136" s="319">
        <v>17868600</v>
      </c>
      <c r="O136" s="320">
        <v>3.6816543944853515E-2</v>
      </c>
    </row>
    <row r="137" spans="1:15" ht="15">
      <c r="A137" s="277">
        <v>127</v>
      </c>
      <c r="B137" s="391" t="s">
        <v>44</v>
      </c>
      <c r="C137" s="277" t="s">
        <v>183</v>
      </c>
      <c r="D137" s="316">
        <v>101.65</v>
      </c>
      <c r="E137" s="316">
        <v>102.45</v>
      </c>
      <c r="F137" s="317">
        <v>100.45</v>
      </c>
      <c r="G137" s="317">
        <v>99.25</v>
      </c>
      <c r="H137" s="317">
        <v>97.25</v>
      </c>
      <c r="I137" s="317">
        <v>103.65</v>
      </c>
      <c r="J137" s="317">
        <v>105.65</v>
      </c>
      <c r="K137" s="317">
        <v>106.85000000000001</v>
      </c>
      <c r="L137" s="304">
        <v>104.45</v>
      </c>
      <c r="M137" s="304">
        <v>101.25</v>
      </c>
      <c r="N137" s="319">
        <v>91325400</v>
      </c>
      <c r="O137" s="320">
        <v>7.7997232356271226E-3</v>
      </c>
    </row>
    <row r="138" spans="1:15" ht="15">
      <c r="A138" s="277">
        <v>128</v>
      </c>
      <c r="B138" s="391" t="s">
        <v>42</v>
      </c>
      <c r="C138" s="277" t="s">
        <v>185</v>
      </c>
      <c r="D138" s="316">
        <v>49.55</v>
      </c>
      <c r="E138" s="316">
        <v>49.216666666666661</v>
      </c>
      <c r="F138" s="317">
        <v>48.133333333333326</v>
      </c>
      <c r="G138" s="317">
        <v>46.716666666666661</v>
      </c>
      <c r="H138" s="317">
        <v>45.633333333333326</v>
      </c>
      <c r="I138" s="317">
        <v>50.633333333333326</v>
      </c>
      <c r="J138" s="317">
        <v>51.716666666666654</v>
      </c>
      <c r="K138" s="317">
        <v>53.133333333333326</v>
      </c>
      <c r="L138" s="304">
        <v>50.3</v>
      </c>
      <c r="M138" s="304">
        <v>47.8</v>
      </c>
      <c r="N138" s="319">
        <v>55471500</v>
      </c>
      <c r="O138" s="320">
        <v>4.7679755226925039E-2</v>
      </c>
    </row>
    <row r="139" spans="1:15" ht="15">
      <c r="A139" s="277">
        <v>129</v>
      </c>
      <c r="B139" s="391" t="s">
        <v>113</v>
      </c>
      <c r="C139" s="277" t="s">
        <v>186</v>
      </c>
      <c r="D139" s="316">
        <v>352.75</v>
      </c>
      <c r="E139" s="316">
        <v>350.3</v>
      </c>
      <c r="F139" s="317">
        <v>346.1</v>
      </c>
      <c r="G139" s="317">
        <v>339.45</v>
      </c>
      <c r="H139" s="317">
        <v>335.25</v>
      </c>
      <c r="I139" s="317">
        <v>356.95000000000005</v>
      </c>
      <c r="J139" s="317">
        <v>361.15</v>
      </c>
      <c r="K139" s="317">
        <v>367.80000000000007</v>
      </c>
      <c r="L139" s="304">
        <v>354.5</v>
      </c>
      <c r="M139" s="304">
        <v>343.65</v>
      </c>
      <c r="N139" s="319">
        <v>18366800</v>
      </c>
      <c r="O139" s="320">
        <v>1.0758723921788754E-2</v>
      </c>
    </row>
    <row r="140" spans="1:15" ht="15">
      <c r="A140" s="277">
        <v>130</v>
      </c>
      <c r="B140" s="391" t="s">
        <v>107</v>
      </c>
      <c r="C140" s="277" t="s">
        <v>187</v>
      </c>
      <c r="D140" s="316">
        <v>2210.1</v>
      </c>
      <c r="E140" s="316">
        <v>2197.6333333333332</v>
      </c>
      <c r="F140" s="317">
        <v>2176.3666666666663</v>
      </c>
      <c r="G140" s="317">
        <v>2142.6333333333332</v>
      </c>
      <c r="H140" s="317">
        <v>2121.3666666666663</v>
      </c>
      <c r="I140" s="317">
        <v>2231.3666666666663</v>
      </c>
      <c r="J140" s="317">
        <v>2252.6333333333328</v>
      </c>
      <c r="K140" s="317">
        <v>2286.3666666666663</v>
      </c>
      <c r="L140" s="304">
        <v>2218.9</v>
      </c>
      <c r="M140" s="304">
        <v>2163.9</v>
      </c>
      <c r="N140" s="319">
        <v>10654500</v>
      </c>
      <c r="O140" s="320">
        <v>-1.7103478814380207E-2</v>
      </c>
    </row>
    <row r="141" spans="1:15" ht="15">
      <c r="A141" s="277">
        <v>131</v>
      </c>
      <c r="B141" s="391" t="s">
        <v>107</v>
      </c>
      <c r="C141" s="277" t="s">
        <v>188</v>
      </c>
      <c r="D141" s="316">
        <v>664.4</v>
      </c>
      <c r="E141" s="316">
        <v>658.68333333333328</v>
      </c>
      <c r="F141" s="317">
        <v>647.41666666666652</v>
      </c>
      <c r="G141" s="317">
        <v>630.43333333333328</v>
      </c>
      <c r="H141" s="317">
        <v>619.16666666666652</v>
      </c>
      <c r="I141" s="317">
        <v>675.66666666666652</v>
      </c>
      <c r="J141" s="317">
        <v>686.93333333333317</v>
      </c>
      <c r="K141" s="317">
        <v>703.91666666666652</v>
      </c>
      <c r="L141" s="304">
        <v>669.95</v>
      </c>
      <c r="M141" s="304">
        <v>641.70000000000005</v>
      </c>
      <c r="N141" s="319">
        <v>14287200</v>
      </c>
      <c r="O141" s="320">
        <v>-3.2189887823118192E-2</v>
      </c>
    </row>
    <row r="142" spans="1:15" ht="15">
      <c r="A142" s="277">
        <v>132</v>
      </c>
      <c r="B142" s="391" t="s">
        <v>50</v>
      </c>
      <c r="C142" s="277" t="s">
        <v>189</v>
      </c>
      <c r="D142" s="316">
        <v>1044.7</v>
      </c>
      <c r="E142" s="316">
        <v>1052.3999999999999</v>
      </c>
      <c r="F142" s="317">
        <v>1034.4999999999998</v>
      </c>
      <c r="G142" s="317">
        <v>1024.3</v>
      </c>
      <c r="H142" s="317">
        <v>1006.3999999999999</v>
      </c>
      <c r="I142" s="317">
        <v>1062.5999999999997</v>
      </c>
      <c r="J142" s="317">
        <v>1080.4999999999998</v>
      </c>
      <c r="K142" s="317">
        <v>1090.6999999999996</v>
      </c>
      <c r="L142" s="304">
        <v>1070.3</v>
      </c>
      <c r="M142" s="304">
        <v>1042.2</v>
      </c>
      <c r="N142" s="319">
        <v>7164000</v>
      </c>
      <c r="O142" s="320">
        <v>5.1287695355491963E-2</v>
      </c>
    </row>
    <row r="143" spans="1:15" ht="15">
      <c r="A143" s="277">
        <v>133</v>
      </c>
      <c r="B143" s="391" t="s">
        <v>52</v>
      </c>
      <c r="C143" s="277" t="s">
        <v>190</v>
      </c>
      <c r="D143" s="316">
        <v>2300.4499999999998</v>
      </c>
      <c r="E143" s="316">
        <v>2290.6666666666665</v>
      </c>
      <c r="F143" s="317">
        <v>2246.9333333333329</v>
      </c>
      <c r="G143" s="317">
        <v>2193.4166666666665</v>
      </c>
      <c r="H143" s="317">
        <v>2149.6833333333329</v>
      </c>
      <c r="I143" s="317">
        <v>2344.1833333333329</v>
      </c>
      <c r="J143" s="317">
        <v>2387.9166666666665</v>
      </c>
      <c r="K143" s="317">
        <v>2441.4333333333329</v>
      </c>
      <c r="L143" s="304">
        <v>2334.4</v>
      </c>
      <c r="M143" s="304">
        <v>2237.15</v>
      </c>
      <c r="N143" s="319">
        <v>1945500</v>
      </c>
      <c r="O143" s="320">
        <v>5.8199619254827306E-2</v>
      </c>
    </row>
    <row r="144" spans="1:15" ht="15">
      <c r="A144" s="277">
        <v>134</v>
      </c>
      <c r="B144" s="391" t="s">
        <v>42</v>
      </c>
      <c r="C144" s="277" t="s">
        <v>191</v>
      </c>
      <c r="D144" s="316">
        <v>317.55</v>
      </c>
      <c r="E144" s="316">
        <v>318.38333333333338</v>
      </c>
      <c r="F144" s="317">
        <v>315.86666666666679</v>
      </c>
      <c r="G144" s="317">
        <v>314.18333333333339</v>
      </c>
      <c r="H144" s="317">
        <v>311.6666666666668</v>
      </c>
      <c r="I144" s="317">
        <v>320.06666666666678</v>
      </c>
      <c r="J144" s="317">
        <v>322.58333333333331</v>
      </c>
      <c r="K144" s="317">
        <v>324.26666666666677</v>
      </c>
      <c r="L144" s="304">
        <v>320.89999999999998</v>
      </c>
      <c r="M144" s="304">
        <v>316.7</v>
      </c>
      <c r="N144" s="319">
        <v>2013000</v>
      </c>
      <c r="O144" s="320">
        <v>-2.0437956204379562E-2</v>
      </c>
    </row>
    <row r="145" spans="1:15" ht="15">
      <c r="A145" s="277">
        <v>135</v>
      </c>
      <c r="B145" s="391" t="s">
        <v>44</v>
      </c>
      <c r="C145" s="277" t="s">
        <v>192</v>
      </c>
      <c r="D145" s="316">
        <v>395.65</v>
      </c>
      <c r="E145" s="316">
        <v>393.98333333333335</v>
      </c>
      <c r="F145" s="317">
        <v>390.16666666666669</v>
      </c>
      <c r="G145" s="317">
        <v>384.68333333333334</v>
      </c>
      <c r="H145" s="317">
        <v>380.86666666666667</v>
      </c>
      <c r="I145" s="317">
        <v>399.4666666666667</v>
      </c>
      <c r="J145" s="317">
        <v>403.2833333333333</v>
      </c>
      <c r="K145" s="317">
        <v>408.76666666666671</v>
      </c>
      <c r="L145" s="304">
        <v>397.8</v>
      </c>
      <c r="M145" s="304">
        <v>388.5</v>
      </c>
      <c r="N145" s="319">
        <v>5430600</v>
      </c>
      <c r="O145" s="320">
        <v>-3.5961983046493705E-3</v>
      </c>
    </row>
    <row r="146" spans="1:15" ht="15">
      <c r="A146" s="277">
        <v>136</v>
      </c>
      <c r="B146" s="391" t="s">
        <v>50</v>
      </c>
      <c r="C146" s="277" t="s">
        <v>193</v>
      </c>
      <c r="D146" s="316">
        <v>983.35</v>
      </c>
      <c r="E146" s="316">
        <v>986.91666666666663</v>
      </c>
      <c r="F146" s="317">
        <v>971.43333333333328</v>
      </c>
      <c r="G146" s="317">
        <v>959.51666666666665</v>
      </c>
      <c r="H146" s="317">
        <v>944.0333333333333</v>
      </c>
      <c r="I146" s="317">
        <v>998.83333333333326</v>
      </c>
      <c r="J146" s="317">
        <v>1014.3166666666666</v>
      </c>
      <c r="K146" s="317">
        <v>1026.2333333333331</v>
      </c>
      <c r="L146" s="304">
        <v>1002.4</v>
      </c>
      <c r="M146" s="304">
        <v>975</v>
      </c>
      <c r="N146" s="319">
        <v>981400</v>
      </c>
      <c r="O146" s="320">
        <v>-1.6140350877192983E-2</v>
      </c>
    </row>
    <row r="147" spans="1:15" ht="15">
      <c r="A147" s="277">
        <v>137</v>
      </c>
      <c r="B147" s="391" t="s">
        <v>57</v>
      </c>
      <c r="C147" s="277" t="s">
        <v>194</v>
      </c>
      <c r="D147" s="316">
        <v>227.1</v>
      </c>
      <c r="E147" s="316">
        <v>233.03333333333333</v>
      </c>
      <c r="F147" s="317">
        <v>219.06666666666666</v>
      </c>
      <c r="G147" s="317">
        <v>211.03333333333333</v>
      </c>
      <c r="H147" s="317">
        <v>197.06666666666666</v>
      </c>
      <c r="I147" s="317">
        <v>241.06666666666666</v>
      </c>
      <c r="J147" s="317">
        <v>255.0333333333333</v>
      </c>
      <c r="K147" s="317">
        <v>263.06666666666666</v>
      </c>
      <c r="L147" s="304">
        <v>247</v>
      </c>
      <c r="M147" s="304">
        <v>225</v>
      </c>
      <c r="N147" s="319">
        <v>3942400</v>
      </c>
      <c r="O147" s="320">
        <v>9.4017094017094016E-2</v>
      </c>
    </row>
    <row r="148" spans="1:15" ht="15">
      <c r="A148" s="277">
        <v>138</v>
      </c>
      <c r="B148" s="391" t="s">
        <v>37</v>
      </c>
      <c r="C148" s="277" t="s">
        <v>195</v>
      </c>
      <c r="D148" s="316">
        <v>3855.1</v>
      </c>
      <c r="E148" s="316">
        <v>3841.3666666666668</v>
      </c>
      <c r="F148" s="317">
        <v>3784.3333333333335</v>
      </c>
      <c r="G148" s="317">
        <v>3713.5666666666666</v>
      </c>
      <c r="H148" s="317">
        <v>3656.5333333333333</v>
      </c>
      <c r="I148" s="317">
        <v>3912.1333333333337</v>
      </c>
      <c r="J148" s="317">
        <v>3969.1666666666665</v>
      </c>
      <c r="K148" s="317">
        <v>4039.9333333333338</v>
      </c>
      <c r="L148" s="304">
        <v>3898.4</v>
      </c>
      <c r="M148" s="304">
        <v>3770.6</v>
      </c>
      <c r="N148" s="319">
        <v>2522400</v>
      </c>
      <c r="O148" s="320">
        <v>6.6283395333107883E-2</v>
      </c>
    </row>
    <row r="149" spans="1:15" ht="15">
      <c r="A149" s="277">
        <v>139</v>
      </c>
      <c r="B149" s="391" t="s">
        <v>180</v>
      </c>
      <c r="C149" s="277" t="s">
        <v>197</v>
      </c>
      <c r="D149" s="316">
        <v>447.15</v>
      </c>
      <c r="E149" s="316">
        <v>448.5</v>
      </c>
      <c r="F149" s="317">
        <v>440</v>
      </c>
      <c r="G149" s="317">
        <v>432.85</v>
      </c>
      <c r="H149" s="317">
        <v>424.35</v>
      </c>
      <c r="I149" s="317">
        <v>455.65</v>
      </c>
      <c r="J149" s="317">
        <v>464.15</v>
      </c>
      <c r="K149" s="317">
        <v>471.29999999999995</v>
      </c>
      <c r="L149" s="304">
        <v>457</v>
      </c>
      <c r="M149" s="304">
        <v>441.35</v>
      </c>
      <c r="N149" s="319">
        <v>17603300</v>
      </c>
      <c r="O149" s="320">
        <v>8.4407784095459279E-2</v>
      </c>
    </row>
    <row r="150" spans="1:15" ht="15">
      <c r="A150" s="277">
        <v>140</v>
      </c>
      <c r="B150" s="391" t="s">
        <v>113</v>
      </c>
      <c r="C150" s="277" t="s">
        <v>198</v>
      </c>
      <c r="D150" s="316">
        <v>110.05</v>
      </c>
      <c r="E150" s="316">
        <v>110.88333333333333</v>
      </c>
      <c r="F150" s="317">
        <v>108.71666666666665</v>
      </c>
      <c r="G150" s="317">
        <v>107.38333333333333</v>
      </c>
      <c r="H150" s="317">
        <v>105.21666666666665</v>
      </c>
      <c r="I150" s="317">
        <v>112.21666666666665</v>
      </c>
      <c r="J150" s="317">
        <v>114.38333333333334</v>
      </c>
      <c r="K150" s="317">
        <v>115.71666666666665</v>
      </c>
      <c r="L150" s="304">
        <v>113.05</v>
      </c>
      <c r="M150" s="304">
        <v>109.55</v>
      </c>
      <c r="N150" s="319">
        <v>114576000</v>
      </c>
      <c r="O150" s="320">
        <v>2.0487050637804406E-2</v>
      </c>
    </row>
    <row r="151" spans="1:15" ht="15">
      <c r="A151" s="277">
        <v>141</v>
      </c>
      <c r="B151" s="391" t="s">
        <v>64</v>
      </c>
      <c r="C151" s="277" t="s">
        <v>199</v>
      </c>
      <c r="D151" s="316">
        <v>589.95000000000005</v>
      </c>
      <c r="E151" s="316">
        <v>588.55000000000007</v>
      </c>
      <c r="F151" s="317">
        <v>579.15000000000009</v>
      </c>
      <c r="G151" s="317">
        <v>568.35</v>
      </c>
      <c r="H151" s="317">
        <v>558.95000000000005</v>
      </c>
      <c r="I151" s="317">
        <v>599.35000000000014</v>
      </c>
      <c r="J151" s="317">
        <v>608.75</v>
      </c>
      <c r="K151" s="317">
        <v>619.55000000000018</v>
      </c>
      <c r="L151" s="304">
        <v>597.95000000000005</v>
      </c>
      <c r="M151" s="304">
        <v>577.75</v>
      </c>
      <c r="N151" s="319">
        <v>2969000</v>
      </c>
      <c r="O151" s="320">
        <v>-2.5279054497701903E-2</v>
      </c>
    </row>
    <row r="152" spans="1:15" ht="15">
      <c r="A152" s="277">
        <v>142</v>
      </c>
      <c r="B152" s="391" t="s">
        <v>107</v>
      </c>
      <c r="C152" s="277" t="s">
        <v>200</v>
      </c>
      <c r="D152" s="316">
        <v>269.35000000000002</v>
      </c>
      <c r="E152" s="316">
        <v>270.16666666666669</v>
      </c>
      <c r="F152" s="317">
        <v>266.93333333333339</v>
      </c>
      <c r="G152" s="317">
        <v>264.51666666666671</v>
      </c>
      <c r="H152" s="317">
        <v>261.28333333333342</v>
      </c>
      <c r="I152" s="317">
        <v>272.58333333333337</v>
      </c>
      <c r="J152" s="317">
        <v>275.81666666666661</v>
      </c>
      <c r="K152" s="317">
        <v>278.23333333333335</v>
      </c>
      <c r="L152" s="304">
        <v>273.39999999999998</v>
      </c>
      <c r="M152" s="304">
        <v>267.75</v>
      </c>
      <c r="N152" s="319">
        <v>28726400</v>
      </c>
      <c r="O152" s="320">
        <v>3.0654420206659011E-2</v>
      </c>
    </row>
    <row r="153" spans="1:15" ht="15">
      <c r="A153" s="277">
        <v>143</v>
      </c>
      <c r="B153" s="391" t="s">
        <v>89</v>
      </c>
      <c r="C153" s="277" t="s">
        <v>202</v>
      </c>
      <c r="D153" s="316">
        <v>145.44999999999999</v>
      </c>
      <c r="E153" s="316">
        <v>148.56666666666666</v>
      </c>
      <c r="F153" s="317">
        <v>141.58333333333331</v>
      </c>
      <c r="G153" s="317">
        <v>137.71666666666664</v>
      </c>
      <c r="H153" s="317">
        <v>130.73333333333329</v>
      </c>
      <c r="I153" s="317">
        <v>152.43333333333334</v>
      </c>
      <c r="J153" s="317">
        <v>159.41666666666669</v>
      </c>
      <c r="K153" s="317">
        <v>163.28333333333336</v>
      </c>
      <c r="L153" s="304">
        <v>155.55000000000001</v>
      </c>
      <c r="M153" s="304">
        <v>144.69999999999999</v>
      </c>
      <c r="N153" s="319">
        <v>33381000</v>
      </c>
      <c r="O153" s="320">
        <v>-2.351908731899956E-2</v>
      </c>
    </row>
    <row r="154" spans="1:15">
      <c r="A154" s="277">
        <v>144</v>
      </c>
      <c r="B154" s="296"/>
      <c r="C154" s="296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296"/>
    </row>
    <row r="156" spans="1:15">
      <c r="A156" s="277">
        <v>146</v>
      </c>
      <c r="B156" s="296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296"/>
      <c r="C157" s="292"/>
      <c r="D157" s="292"/>
      <c r="E157" s="292"/>
      <c r="F157" s="291"/>
      <c r="G157" s="291"/>
      <c r="H157" s="291"/>
      <c r="I157" s="291"/>
      <c r="J157" s="291"/>
      <c r="K157" s="291"/>
      <c r="L157" s="291"/>
      <c r="M157" s="291"/>
    </row>
    <row r="158" spans="1:15">
      <c r="A158" s="277"/>
      <c r="B158" s="296"/>
      <c r="C158" s="292"/>
      <c r="D158" s="292"/>
      <c r="E158" s="292"/>
      <c r="F158" s="291"/>
      <c r="G158" s="291"/>
      <c r="H158" s="291"/>
      <c r="I158" s="291"/>
      <c r="J158" s="291"/>
      <c r="K158" s="291"/>
      <c r="L158" s="291"/>
      <c r="M158" s="291"/>
    </row>
    <row r="159" spans="1:15">
      <c r="A159" s="277"/>
      <c r="C159" s="292"/>
      <c r="D159" s="292"/>
      <c r="E159" s="292"/>
      <c r="F159" s="291"/>
      <c r="G159" s="291"/>
      <c r="H159" s="291"/>
      <c r="I159" s="291"/>
      <c r="J159" s="291"/>
      <c r="K159" s="291"/>
      <c r="L159" s="291"/>
      <c r="M159" s="291"/>
    </row>
    <row r="160" spans="1:15">
      <c r="A160" s="277"/>
      <c r="B160" s="300"/>
      <c r="C160" s="292"/>
      <c r="D160" s="292"/>
      <c r="E160" s="292"/>
      <c r="F160" s="291"/>
      <c r="G160" s="291"/>
      <c r="H160" s="291"/>
      <c r="I160" s="291"/>
      <c r="J160" s="291"/>
      <c r="K160" s="291"/>
      <c r="L160" s="291"/>
      <c r="M160" s="291"/>
    </row>
    <row r="161" spans="1:13">
      <c r="A161" s="277"/>
      <c r="B161" s="321"/>
      <c r="C161" s="292"/>
      <c r="D161" s="292"/>
      <c r="E161" s="292"/>
      <c r="F161" s="291"/>
      <c r="G161" s="291"/>
      <c r="H161" s="291"/>
      <c r="I161" s="291"/>
      <c r="J161" s="291"/>
      <c r="K161" s="291"/>
      <c r="L161" s="291"/>
      <c r="M161" s="291"/>
    </row>
    <row r="162" spans="1:13">
      <c r="A162" s="277"/>
      <c r="B162" s="321"/>
      <c r="D162" s="321"/>
      <c r="E162" s="321"/>
      <c r="F162" s="323"/>
      <c r="G162" s="323"/>
      <c r="H162" s="291"/>
      <c r="I162" s="323"/>
      <c r="J162" s="323"/>
      <c r="K162" s="323"/>
      <c r="L162" s="323"/>
      <c r="M162" s="323"/>
    </row>
    <row r="163" spans="1:13">
      <c r="A163" s="277"/>
      <c r="B163" s="321"/>
      <c r="D163" s="321"/>
      <c r="E163" s="321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B165" s="322"/>
      <c r="D165" s="322"/>
      <c r="E165" s="322"/>
      <c r="F165" s="323"/>
      <c r="G165" s="323"/>
      <c r="H165" s="323"/>
      <c r="I165" s="323"/>
      <c r="J165" s="323"/>
      <c r="K165" s="323"/>
      <c r="L165" s="323"/>
      <c r="M165" s="323"/>
    </row>
    <row r="166" spans="1:13">
      <c r="A166" s="277"/>
      <c r="B166" s="322"/>
      <c r="D166" s="322"/>
      <c r="E166" s="322"/>
      <c r="F166" s="323"/>
      <c r="G166" s="323"/>
      <c r="H166" s="323"/>
      <c r="I166" s="323"/>
      <c r="J166" s="323"/>
      <c r="K166" s="323"/>
      <c r="L166" s="323"/>
      <c r="M166" s="323"/>
    </row>
    <row r="167" spans="1:13">
      <c r="A167" s="290"/>
      <c r="B167" s="322"/>
      <c r="D167" s="322"/>
      <c r="E167" s="322"/>
      <c r="F167" s="323"/>
      <c r="G167" s="323"/>
      <c r="H167" s="323"/>
      <c r="I167" s="323"/>
      <c r="J167" s="323"/>
      <c r="K167" s="323"/>
      <c r="L167" s="323"/>
      <c r="M167" s="323"/>
    </row>
    <row r="168" spans="1:13">
      <c r="A168" s="290"/>
      <c r="B168" s="322"/>
      <c r="D168" s="322"/>
      <c r="E168" s="322"/>
      <c r="F168" s="323"/>
      <c r="G168" s="323"/>
      <c r="H168" s="323"/>
      <c r="I168" s="323"/>
      <c r="J168" s="323"/>
      <c r="K168" s="323"/>
      <c r="L168" s="323"/>
      <c r="M168" s="323"/>
    </row>
    <row r="169" spans="1:13">
      <c r="B169" s="322"/>
      <c r="D169" s="322"/>
      <c r="E169" s="322"/>
      <c r="F169" s="323"/>
      <c r="G169" s="323"/>
      <c r="H169" s="323"/>
      <c r="I169" s="323"/>
      <c r="J169" s="323"/>
      <c r="K169" s="323"/>
      <c r="L169" s="323"/>
      <c r="M169" s="323"/>
    </row>
    <row r="170" spans="1:13">
      <c r="H170" s="323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24" sqref="E24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44040</v>
      </c>
    </row>
    <row r="7" spans="1:15">
      <c r="A7"/>
    </row>
    <row r="8" spans="1:15" ht="28.5" customHeight="1">
      <c r="A8" s="596" t="s">
        <v>16</v>
      </c>
      <c r="B8" s="597" t="s">
        <v>18</v>
      </c>
      <c r="C8" s="595" t="s">
        <v>19</v>
      </c>
      <c r="D8" s="595" t="s">
        <v>20</v>
      </c>
      <c r="E8" s="595" t="s">
        <v>21</v>
      </c>
      <c r="F8" s="595"/>
      <c r="G8" s="595"/>
      <c r="H8" s="595" t="s">
        <v>22</v>
      </c>
      <c r="I8" s="595"/>
      <c r="J8" s="595"/>
      <c r="K8" s="274"/>
      <c r="L8" s="282"/>
      <c r="M8" s="282"/>
    </row>
    <row r="9" spans="1:15" ht="36" customHeight="1">
      <c r="A9" s="591"/>
      <c r="B9" s="593"/>
      <c r="C9" s="598" t="s">
        <v>23</v>
      </c>
      <c r="D9" s="598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11131.8</v>
      </c>
      <c r="D10" s="303">
        <v>11148.216666666667</v>
      </c>
      <c r="E10" s="303">
        <v>11071.433333333334</v>
      </c>
      <c r="F10" s="303">
        <v>11011.066666666668</v>
      </c>
      <c r="G10" s="303">
        <v>10934.283333333335</v>
      </c>
      <c r="H10" s="303">
        <v>11208.583333333334</v>
      </c>
      <c r="I10" s="303">
        <v>11285.366666666667</v>
      </c>
      <c r="J10" s="303">
        <v>11345.733333333334</v>
      </c>
      <c r="K10" s="302">
        <v>11225</v>
      </c>
      <c r="L10" s="302">
        <v>11087.85</v>
      </c>
      <c r="M10" s="307"/>
    </row>
    <row r="11" spans="1:15">
      <c r="A11" s="301">
        <v>2</v>
      </c>
      <c r="B11" s="277" t="s">
        <v>220</v>
      </c>
      <c r="C11" s="304">
        <v>21848.75</v>
      </c>
      <c r="D11" s="279">
        <v>22106.05</v>
      </c>
      <c r="E11" s="279">
        <v>21544.05</v>
      </c>
      <c r="F11" s="279">
        <v>21239.35</v>
      </c>
      <c r="G11" s="279">
        <v>20677.349999999999</v>
      </c>
      <c r="H11" s="279">
        <v>22410.75</v>
      </c>
      <c r="I11" s="279">
        <v>22972.75</v>
      </c>
      <c r="J11" s="279">
        <v>23277.45</v>
      </c>
      <c r="K11" s="304">
        <v>22668.05</v>
      </c>
      <c r="L11" s="304">
        <v>21801.35</v>
      </c>
      <c r="M11" s="307"/>
    </row>
    <row r="12" spans="1:15">
      <c r="A12" s="301">
        <v>3</v>
      </c>
      <c r="B12" s="285" t="s">
        <v>221</v>
      </c>
      <c r="C12" s="304">
        <v>1435.6</v>
      </c>
      <c r="D12" s="279">
        <v>1440.6333333333332</v>
      </c>
      <c r="E12" s="279">
        <v>1425.6666666666665</v>
      </c>
      <c r="F12" s="279">
        <v>1415.7333333333333</v>
      </c>
      <c r="G12" s="279">
        <v>1400.7666666666667</v>
      </c>
      <c r="H12" s="279">
        <v>1450.5666666666664</v>
      </c>
      <c r="I12" s="279">
        <v>1465.5333333333331</v>
      </c>
      <c r="J12" s="279">
        <v>1475.4666666666662</v>
      </c>
      <c r="K12" s="304">
        <v>1455.6</v>
      </c>
      <c r="L12" s="304">
        <v>1430.7</v>
      </c>
      <c r="M12" s="307"/>
    </row>
    <row r="13" spans="1:15">
      <c r="A13" s="301">
        <v>4</v>
      </c>
      <c r="B13" s="277" t="s">
        <v>222</v>
      </c>
      <c r="C13" s="304">
        <v>3172.85</v>
      </c>
      <c r="D13" s="279">
        <v>3174.4499999999994</v>
      </c>
      <c r="E13" s="279">
        <v>3154.4499999999989</v>
      </c>
      <c r="F13" s="279">
        <v>3136.0499999999997</v>
      </c>
      <c r="G13" s="279">
        <v>3116.0499999999993</v>
      </c>
      <c r="H13" s="279">
        <v>3192.8499999999985</v>
      </c>
      <c r="I13" s="279">
        <v>3212.8499999999995</v>
      </c>
      <c r="J13" s="279">
        <v>3231.2499999999982</v>
      </c>
      <c r="K13" s="304">
        <v>3194.45</v>
      </c>
      <c r="L13" s="304">
        <v>3156.05</v>
      </c>
      <c r="M13" s="307"/>
    </row>
    <row r="14" spans="1:15">
      <c r="A14" s="301">
        <v>5</v>
      </c>
      <c r="B14" s="277" t="s">
        <v>223</v>
      </c>
      <c r="C14" s="304">
        <v>17626.75</v>
      </c>
      <c r="D14" s="279">
        <v>17550.983333333334</v>
      </c>
      <c r="E14" s="279">
        <v>17366.316666666666</v>
      </c>
      <c r="F14" s="279">
        <v>17105.883333333331</v>
      </c>
      <c r="G14" s="279">
        <v>16921.216666666664</v>
      </c>
      <c r="H14" s="279">
        <v>17811.416666666668</v>
      </c>
      <c r="I14" s="279">
        <v>17996.083333333332</v>
      </c>
      <c r="J14" s="279">
        <v>18256.51666666667</v>
      </c>
      <c r="K14" s="304">
        <v>17735.650000000001</v>
      </c>
      <c r="L14" s="304">
        <v>17290.55</v>
      </c>
      <c r="M14" s="307"/>
    </row>
    <row r="15" spans="1:15">
      <c r="A15" s="301">
        <v>6</v>
      </c>
      <c r="B15" s="277" t="s">
        <v>224</v>
      </c>
      <c r="C15" s="304">
        <v>2556.9</v>
      </c>
      <c r="D15" s="279">
        <v>2558.7833333333333</v>
      </c>
      <c r="E15" s="279">
        <v>2533.1666666666665</v>
      </c>
      <c r="F15" s="279">
        <v>2509.4333333333334</v>
      </c>
      <c r="G15" s="279">
        <v>2483.8166666666666</v>
      </c>
      <c r="H15" s="279">
        <v>2582.5166666666664</v>
      </c>
      <c r="I15" s="279">
        <v>2608.1333333333332</v>
      </c>
      <c r="J15" s="279">
        <v>2631.8666666666663</v>
      </c>
      <c r="K15" s="304">
        <v>2584.4</v>
      </c>
      <c r="L15" s="304">
        <v>2535.0500000000002</v>
      </c>
      <c r="M15" s="307"/>
    </row>
    <row r="16" spans="1:15">
      <c r="A16" s="301">
        <v>7</v>
      </c>
      <c r="B16" s="277" t="s">
        <v>225</v>
      </c>
      <c r="C16" s="304">
        <v>4224.95</v>
      </c>
      <c r="D16" s="279">
        <v>4246.3833333333341</v>
      </c>
      <c r="E16" s="279">
        <v>4195.5166666666682</v>
      </c>
      <c r="F16" s="279">
        <v>4166.0833333333339</v>
      </c>
      <c r="G16" s="279">
        <v>4115.2166666666681</v>
      </c>
      <c r="H16" s="279">
        <v>4275.8166666666684</v>
      </c>
      <c r="I16" s="279">
        <v>4326.6833333333352</v>
      </c>
      <c r="J16" s="279">
        <v>4356.1166666666686</v>
      </c>
      <c r="K16" s="304">
        <v>4297.25</v>
      </c>
      <c r="L16" s="304">
        <v>4216.95</v>
      </c>
      <c r="M16" s="307"/>
    </row>
    <row r="17" spans="1:13">
      <c r="A17" s="301">
        <v>8</v>
      </c>
      <c r="B17" s="277" t="s">
        <v>38</v>
      </c>
      <c r="C17" s="277">
        <v>1363.4</v>
      </c>
      <c r="D17" s="279">
        <v>1358.1166666666668</v>
      </c>
      <c r="E17" s="279">
        <v>1343.2833333333335</v>
      </c>
      <c r="F17" s="279">
        <v>1323.1666666666667</v>
      </c>
      <c r="G17" s="279">
        <v>1308.3333333333335</v>
      </c>
      <c r="H17" s="279">
        <v>1378.2333333333336</v>
      </c>
      <c r="I17" s="279">
        <v>1393.0666666666666</v>
      </c>
      <c r="J17" s="279">
        <v>1413.1833333333336</v>
      </c>
      <c r="K17" s="277">
        <v>1372.95</v>
      </c>
      <c r="L17" s="277">
        <v>1338</v>
      </c>
      <c r="M17" s="277">
        <v>12.719720000000001</v>
      </c>
    </row>
    <row r="18" spans="1:13">
      <c r="A18" s="301">
        <v>9</v>
      </c>
      <c r="B18" s="277" t="s">
        <v>226</v>
      </c>
      <c r="C18" s="277">
        <v>774</v>
      </c>
      <c r="D18" s="279">
        <v>784.36666666666679</v>
      </c>
      <c r="E18" s="279">
        <v>751.8333333333336</v>
      </c>
      <c r="F18" s="279">
        <v>729.66666666666686</v>
      </c>
      <c r="G18" s="279">
        <v>697.13333333333367</v>
      </c>
      <c r="H18" s="279">
        <v>806.53333333333353</v>
      </c>
      <c r="I18" s="279">
        <v>839.06666666666683</v>
      </c>
      <c r="J18" s="279">
        <v>861.23333333333346</v>
      </c>
      <c r="K18" s="277">
        <v>816.9</v>
      </c>
      <c r="L18" s="277">
        <v>762.2</v>
      </c>
      <c r="M18" s="277">
        <v>11.46852</v>
      </c>
    </row>
    <row r="19" spans="1:13">
      <c r="A19" s="301">
        <v>10</v>
      </c>
      <c r="B19" s="277" t="s">
        <v>41</v>
      </c>
      <c r="C19" s="277">
        <v>309.05</v>
      </c>
      <c r="D19" s="279">
        <v>305.91666666666669</v>
      </c>
      <c r="E19" s="279">
        <v>301.13333333333338</v>
      </c>
      <c r="F19" s="279">
        <v>293.2166666666667</v>
      </c>
      <c r="G19" s="279">
        <v>288.43333333333339</v>
      </c>
      <c r="H19" s="279">
        <v>313.83333333333337</v>
      </c>
      <c r="I19" s="279">
        <v>318.61666666666667</v>
      </c>
      <c r="J19" s="279">
        <v>326.53333333333336</v>
      </c>
      <c r="K19" s="277">
        <v>310.7</v>
      </c>
      <c r="L19" s="277">
        <v>298</v>
      </c>
      <c r="M19" s="277">
        <v>54.65737</v>
      </c>
    </row>
    <row r="20" spans="1:13">
      <c r="A20" s="301">
        <v>11</v>
      </c>
      <c r="B20" s="277" t="s">
        <v>43</v>
      </c>
      <c r="C20" s="277">
        <v>35.25</v>
      </c>
      <c r="D20" s="279">
        <v>35.31666666666667</v>
      </c>
      <c r="E20" s="279">
        <v>34.933333333333337</v>
      </c>
      <c r="F20" s="279">
        <v>34.616666666666667</v>
      </c>
      <c r="G20" s="279">
        <v>34.233333333333334</v>
      </c>
      <c r="H20" s="279">
        <v>35.63333333333334</v>
      </c>
      <c r="I20" s="279">
        <v>36.01666666666668</v>
      </c>
      <c r="J20" s="279">
        <v>36.333333333333343</v>
      </c>
      <c r="K20" s="277">
        <v>35.700000000000003</v>
      </c>
      <c r="L20" s="277">
        <v>35</v>
      </c>
      <c r="M20" s="277">
        <v>33.759459999999997</v>
      </c>
    </row>
    <row r="21" spans="1:13">
      <c r="A21" s="301">
        <v>12</v>
      </c>
      <c r="B21" s="277" t="s">
        <v>227</v>
      </c>
      <c r="C21" s="277">
        <v>57.35</v>
      </c>
      <c r="D21" s="279">
        <v>57.866666666666667</v>
      </c>
      <c r="E21" s="279">
        <v>56.633333333333333</v>
      </c>
      <c r="F21" s="279">
        <v>55.916666666666664</v>
      </c>
      <c r="G21" s="279">
        <v>54.68333333333333</v>
      </c>
      <c r="H21" s="279">
        <v>58.583333333333336</v>
      </c>
      <c r="I21" s="279">
        <v>59.81666666666667</v>
      </c>
      <c r="J21" s="279">
        <v>60.533333333333339</v>
      </c>
      <c r="K21" s="277">
        <v>59.1</v>
      </c>
      <c r="L21" s="277">
        <v>57.15</v>
      </c>
      <c r="M21" s="277">
        <v>16.510300000000001</v>
      </c>
    </row>
    <row r="22" spans="1:13">
      <c r="A22" s="301">
        <v>13</v>
      </c>
      <c r="B22" s="277" t="s">
        <v>228</v>
      </c>
      <c r="C22" s="277">
        <v>125</v>
      </c>
      <c r="D22" s="279">
        <v>126.03333333333335</v>
      </c>
      <c r="E22" s="279">
        <v>121.81666666666669</v>
      </c>
      <c r="F22" s="279">
        <v>118.63333333333334</v>
      </c>
      <c r="G22" s="279">
        <v>114.41666666666669</v>
      </c>
      <c r="H22" s="279">
        <v>129.2166666666667</v>
      </c>
      <c r="I22" s="279">
        <v>133.43333333333337</v>
      </c>
      <c r="J22" s="279">
        <v>136.6166666666667</v>
      </c>
      <c r="K22" s="277">
        <v>130.25</v>
      </c>
      <c r="L22" s="277">
        <v>122.85</v>
      </c>
      <c r="M22" s="277">
        <v>11.74775</v>
      </c>
    </row>
    <row r="23" spans="1:13">
      <c r="A23" s="301">
        <v>14</v>
      </c>
      <c r="B23" s="277" t="s">
        <v>229</v>
      </c>
      <c r="C23" s="277">
        <v>1483.55</v>
      </c>
      <c r="D23" s="279">
        <v>1491.1499999999999</v>
      </c>
      <c r="E23" s="279">
        <v>1457.4999999999998</v>
      </c>
      <c r="F23" s="279">
        <v>1431.4499999999998</v>
      </c>
      <c r="G23" s="279">
        <v>1397.7999999999997</v>
      </c>
      <c r="H23" s="279">
        <v>1517.1999999999998</v>
      </c>
      <c r="I23" s="279">
        <v>1550.85</v>
      </c>
      <c r="J23" s="279">
        <v>1576.8999999999999</v>
      </c>
      <c r="K23" s="277">
        <v>1524.8</v>
      </c>
      <c r="L23" s="277">
        <v>1465.1</v>
      </c>
      <c r="M23" s="277">
        <v>0.89893999999999996</v>
      </c>
    </row>
    <row r="24" spans="1:13">
      <c r="A24" s="301">
        <v>15</v>
      </c>
      <c r="B24" s="277" t="s">
        <v>230</v>
      </c>
      <c r="C24" s="277">
        <v>2449.9499999999998</v>
      </c>
      <c r="D24" s="279">
        <v>2457.5</v>
      </c>
      <c r="E24" s="279">
        <v>2415.8000000000002</v>
      </c>
      <c r="F24" s="279">
        <v>2381.65</v>
      </c>
      <c r="G24" s="279">
        <v>2339.9500000000003</v>
      </c>
      <c r="H24" s="279">
        <v>2491.65</v>
      </c>
      <c r="I24" s="279">
        <v>2533.35</v>
      </c>
      <c r="J24" s="279">
        <v>2567.5</v>
      </c>
      <c r="K24" s="277">
        <v>2499.1999999999998</v>
      </c>
      <c r="L24" s="277">
        <v>2423.35</v>
      </c>
      <c r="M24" s="277">
        <v>1.4144399999999999</v>
      </c>
    </row>
    <row r="25" spans="1:13">
      <c r="A25" s="301">
        <v>16</v>
      </c>
      <c r="B25" s="277" t="s">
        <v>45</v>
      </c>
      <c r="C25" s="277">
        <v>684.75</v>
      </c>
      <c r="D25" s="279">
        <v>690</v>
      </c>
      <c r="E25" s="279">
        <v>672.75</v>
      </c>
      <c r="F25" s="279">
        <v>660.75</v>
      </c>
      <c r="G25" s="279">
        <v>643.5</v>
      </c>
      <c r="H25" s="279">
        <v>702</v>
      </c>
      <c r="I25" s="279">
        <v>719.25</v>
      </c>
      <c r="J25" s="279">
        <v>731.25</v>
      </c>
      <c r="K25" s="277">
        <v>707.25</v>
      </c>
      <c r="L25" s="277">
        <v>678</v>
      </c>
      <c r="M25" s="277">
        <v>9.1824999999999992</v>
      </c>
    </row>
    <row r="26" spans="1:13">
      <c r="A26" s="301">
        <v>17</v>
      </c>
      <c r="B26" s="277" t="s">
        <v>46</v>
      </c>
      <c r="C26" s="277">
        <v>207.15</v>
      </c>
      <c r="D26" s="279">
        <v>206.05000000000004</v>
      </c>
      <c r="E26" s="279">
        <v>203.15000000000009</v>
      </c>
      <c r="F26" s="279">
        <v>199.15000000000006</v>
      </c>
      <c r="G26" s="279">
        <v>196.25000000000011</v>
      </c>
      <c r="H26" s="279">
        <v>210.05000000000007</v>
      </c>
      <c r="I26" s="279">
        <v>212.95</v>
      </c>
      <c r="J26" s="279">
        <v>216.95000000000005</v>
      </c>
      <c r="K26" s="277">
        <v>208.95</v>
      </c>
      <c r="L26" s="277">
        <v>202.05</v>
      </c>
      <c r="M26" s="277">
        <v>118.55464000000001</v>
      </c>
    </row>
    <row r="27" spans="1:13">
      <c r="A27" s="301">
        <v>18</v>
      </c>
      <c r="B27" s="277" t="s">
        <v>47</v>
      </c>
      <c r="C27" s="277">
        <v>1508.35</v>
      </c>
      <c r="D27" s="279">
        <v>1510.6833333333334</v>
      </c>
      <c r="E27" s="279">
        <v>1489.7166666666667</v>
      </c>
      <c r="F27" s="279">
        <v>1471.0833333333333</v>
      </c>
      <c r="G27" s="279">
        <v>1450.1166666666666</v>
      </c>
      <c r="H27" s="279">
        <v>1529.3166666666668</v>
      </c>
      <c r="I27" s="279">
        <v>1550.2833333333335</v>
      </c>
      <c r="J27" s="279">
        <v>1568.916666666667</v>
      </c>
      <c r="K27" s="277">
        <v>1531.65</v>
      </c>
      <c r="L27" s="277">
        <v>1492.05</v>
      </c>
      <c r="M27" s="277">
        <v>4.4272999999999998</v>
      </c>
    </row>
    <row r="28" spans="1:13">
      <c r="A28" s="301">
        <v>19</v>
      </c>
      <c r="B28" s="277" t="s">
        <v>48</v>
      </c>
      <c r="C28" s="277">
        <v>106.7</v>
      </c>
      <c r="D28" s="279">
        <v>107.53333333333335</v>
      </c>
      <c r="E28" s="279">
        <v>105.06666666666669</v>
      </c>
      <c r="F28" s="279">
        <v>103.43333333333335</v>
      </c>
      <c r="G28" s="279">
        <v>100.9666666666667</v>
      </c>
      <c r="H28" s="279">
        <v>109.16666666666669</v>
      </c>
      <c r="I28" s="279">
        <v>111.63333333333335</v>
      </c>
      <c r="J28" s="279">
        <v>113.26666666666668</v>
      </c>
      <c r="K28" s="277">
        <v>110</v>
      </c>
      <c r="L28" s="277">
        <v>105.9</v>
      </c>
      <c r="M28" s="277">
        <v>50.92736</v>
      </c>
    </row>
    <row r="29" spans="1:13">
      <c r="A29" s="301">
        <v>20</v>
      </c>
      <c r="B29" s="277" t="s">
        <v>49</v>
      </c>
      <c r="C29" s="277">
        <v>49.35</v>
      </c>
      <c r="D29" s="279">
        <v>49.716666666666669</v>
      </c>
      <c r="E29" s="279">
        <v>48.533333333333339</v>
      </c>
      <c r="F29" s="279">
        <v>47.716666666666669</v>
      </c>
      <c r="G29" s="279">
        <v>46.533333333333339</v>
      </c>
      <c r="H29" s="279">
        <v>50.533333333333339</v>
      </c>
      <c r="I29" s="279">
        <v>51.716666666666676</v>
      </c>
      <c r="J29" s="279">
        <v>52.533333333333339</v>
      </c>
      <c r="K29" s="277">
        <v>50.9</v>
      </c>
      <c r="L29" s="277">
        <v>48.9</v>
      </c>
      <c r="M29" s="277">
        <v>215.55114</v>
      </c>
    </row>
    <row r="30" spans="1:13">
      <c r="A30" s="301">
        <v>21</v>
      </c>
      <c r="B30" s="277" t="s">
        <v>51</v>
      </c>
      <c r="C30" s="277">
        <v>1778.15</v>
      </c>
      <c r="D30" s="279">
        <v>1761.1166666666668</v>
      </c>
      <c r="E30" s="279">
        <v>1734.2333333333336</v>
      </c>
      <c r="F30" s="279">
        <v>1690.3166666666668</v>
      </c>
      <c r="G30" s="279">
        <v>1663.4333333333336</v>
      </c>
      <c r="H30" s="279">
        <v>1805.0333333333335</v>
      </c>
      <c r="I30" s="279">
        <v>1831.9166666666667</v>
      </c>
      <c r="J30" s="279">
        <v>1875.8333333333335</v>
      </c>
      <c r="K30" s="277">
        <v>1788</v>
      </c>
      <c r="L30" s="277">
        <v>1717.2</v>
      </c>
      <c r="M30" s="277">
        <v>64.705250000000007</v>
      </c>
    </row>
    <row r="31" spans="1:13">
      <c r="A31" s="301">
        <v>22</v>
      </c>
      <c r="B31" s="277" t="s">
        <v>53</v>
      </c>
      <c r="C31" s="277">
        <v>779.25</v>
      </c>
      <c r="D31" s="279">
        <v>788.5333333333333</v>
      </c>
      <c r="E31" s="279">
        <v>767.11666666666656</v>
      </c>
      <c r="F31" s="279">
        <v>754.98333333333323</v>
      </c>
      <c r="G31" s="279">
        <v>733.56666666666649</v>
      </c>
      <c r="H31" s="279">
        <v>800.66666666666663</v>
      </c>
      <c r="I31" s="279">
        <v>822.08333333333337</v>
      </c>
      <c r="J31" s="279">
        <v>834.2166666666667</v>
      </c>
      <c r="K31" s="277">
        <v>809.95</v>
      </c>
      <c r="L31" s="277">
        <v>776.4</v>
      </c>
      <c r="M31" s="277">
        <v>27.145019999999999</v>
      </c>
    </row>
    <row r="32" spans="1:13">
      <c r="A32" s="301">
        <v>23</v>
      </c>
      <c r="B32" s="277" t="s">
        <v>231</v>
      </c>
      <c r="C32" s="277">
        <v>2026.1</v>
      </c>
      <c r="D32" s="279">
        <v>2029.2</v>
      </c>
      <c r="E32" s="279">
        <v>1998.4</v>
      </c>
      <c r="F32" s="279">
        <v>1970.7</v>
      </c>
      <c r="G32" s="279">
        <v>1939.9</v>
      </c>
      <c r="H32" s="279">
        <v>2056.9</v>
      </c>
      <c r="I32" s="279">
        <v>2087.6999999999998</v>
      </c>
      <c r="J32" s="279">
        <v>2115.4</v>
      </c>
      <c r="K32" s="277">
        <v>2060</v>
      </c>
      <c r="L32" s="277">
        <v>2001.5</v>
      </c>
      <c r="M32" s="277">
        <v>22.402650000000001</v>
      </c>
    </row>
    <row r="33" spans="1:13">
      <c r="A33" s="301">
        <v>24</v>
      </c>
      <c r="B33" s="277" t="s">
        <v>55</v>
      </c>
      <c r="C33" s="277">
        <v>431.55</v>
      </c>
      <c r="D33" s="279">
        <v>436.48333333333329</v>
      </c>
      <c r="E33" s="279">
        <v>424.96666666666658</v>
      </c>
      <c r="F33" s="279">
        <v>418.38333333333327</v>
      </c>
      <c r="G33" s="279">
        <v>406.86666666666656</v>
      </c>
      <c r="H33" s="279">
        <v>443.06666666666661</v>
      </c>
      <c r="I33" s="279">
        <v>454.58333333333337</v>
      </c>
      <c r="J33" s="279">
        <v>461.16666666666663</v>
      </c>
      <c r="K33" s="277">
        <v>448</v>
      </c>
      <c r="L33" s="277">
        <v>429.9</v>
      </c>
      <c r="M33" s="277">
        <v>219.24614</v>
      </c>
    </row>
    <row r="34" spans="1:13">
      <c r="A34" s="301">
        <v>25</v>
      </c>
      <c r="B34" s="277" t="s">
        <v>56</v>
      </c>
      <c r="C34" s="277">
        <v>3020.5</v>
      </c>
      <c r="D34" s="279">
        <v>2996.5166666666664</v>
      </c>
      <c r="E34" s="279">
        <v>2958.0333333333328</v>
      </c>
      <c r="F34" s="279">
        <v>2895.5666666666666</v>
      </c>
      <c r="G34" s="279">
        <v>2857.083333333333</v>
      </c>
      <c r="H34" s="279">
        <v>3058.9833333333327</v>
      </c>
      <c r="I34" s="279">
        <v>3097.4666666666662</v>
      </c>
      <c r="J34" s="279">
        <v>3159.9333333333325</v>
      </c>
      <c r="K34" s="277">
        <v>3035</v>
      </c>
      <c r="L34" s="277">
        <v>2934.05</v>
      </c>
      <c r="M34" s="277">
        <v>6.2196199999999999</v>
      </c>
    </row>
    <row r="35" spans="1:13">
      <c r="A35" s="301">
        <v>26</v>
      </c>
      <c r="B35" s="277" t="s">
        <v>59</v>
      </c>
      <c r="C35" s="277">
        <v>3171.15</v>
      </c>
      <c r="D35" s="279">
        <v>3201.1166666666663</v>
      </c>
      <c r="E35" s="279">
        <v>3122.2333333333327</v>
      </c>
      <c r="F35" s="279">
        <v>3073.3166666666662</v>
      </c>
      <c r="G35" s="279">
        <v>2994.4333333333325</v>
      </c>
      <c r="H35" s="279">
        <v>3250.0333333333328</v>
      </c>
      <c r="I35" s="279">
        <v>3328.916666666667</v>
      </c>
      <c r="J35" s="279">
        <v>3377.833333333333</v>
      </c>
      <c r="K35" s="277">
        <v>3280</v>
      </c>
      <c r="L35" s="277">
        <v>3152.2</v>
      </c>
      <c r="M35" s="277">
        <v>70.899069999999995</v>
      </c>
    </row>
    <row r="36" spans="1:13">
      <c r="A36" s="301">
        <v>27</v>
      </c>
      <c r="B36" s="277" t="s">
        <v>58</v>
      </c>
      <c r="C36" s="277">
        <v>6173.2</v>
      </c>
      <c r="D36" s="279">
        <v>6208.0166666666664</v>
      </c>
      <c r="E36" s="279">
        <v>6100.9833333333327</v>
      </c>
      <c r="F36" s="279">
        <v>6028.7666666666664</v>
      </c>
      <c r="G36" s="279">
        <v>5921.7333333333327</v>
      </c>
      <c r="H36" s="279">
        <v>6280.2333333333327</v>
      </c>
      <c r="I36" s="279">
        <v>6387.2666666666655</v>
      </c>
      <c r="J36" s="279">
        <v>6459.4833333333327</v>
      </c>
      <c r="K36" s="277">
        <v>6315.05</v>
      </c>
      <c r="L36" s="277">
        <v>6135.8</v>
      </c>
      <c r="M36" s="277">
        <v>6.5620799999999999</v>
      </c>
    </row>
    <row r="37" spans="1:13">
      <c r="A37" s="301">
        <v>28</v>
      </c>
      <c r="B37" s="277" t="s">
        <v>232</v>
      </c>
      <c r="C37" s="277">
        <v>2682.05</v>
      </c>
      <c r="D37" s="279">
        <v>2681.1666666666665</v>
      </c>
      <c r="E37" s="279">
        <v>2666.9833333333331</v>
      </c>
      <c r="F37" s="279">
        <v>2651.9166666666665</v>
      </c>
      <c r="G37" s="279">
        <v>2637.7333333333331</v>
      </c>
      <c r="H37" s="279">
        <v>2696.2333333333331</v>
      </c>
      <c r="I37" s="279">
        <v>2710.4166666666665</v>
      </c>
      <c r="J37" s="279">
        <v>2725.4833333333331</v>
      </c>
      <c r="K37" s="277">
        <v>2695.35</v>
      </c>
      <c r="L37" s="277">
        <v>2666.1</v>
      </c>
      <c r="M37" s="277">
        <v>0.29927999999999999</v>
      </c>
    </row>
    <row r="38" spans="1:13">
      <c r="A38" s="301">
        <v>29</v>
      </c>
      <c r="B38" s="277" t="s">
        <v>60</v>
      </c>
      <c r="C38" s="277">
        <v>1247.45</v>
      </c>
      <c r="D38" s="279">
        <v>1251.5666666666666</v>
      </c>
      <c r="E38" s="279">
        <v>1231.9333333333332</v>
      </c>
      <c r="F38" s="279">
        <v>1216.4166666666665</v>
      </c>
      <c r="G38" s="279">
        <v>1196.7833333333331</v>
      </c>
      <c r="H38" s="279">
        <v>1267.0833333333333</v>
      </c>
      <c r="I38" s="279">
        <v>1286.7166666666665</v>
      </c>
      <c r="J38" s="279">
        <v>1302.2333333333333</v>
      </c>
      <c r="K38" s="277">
        <v>1271.2</v>
      </c>
      <c r="L38" s="277">
        <v>1236.05</v>
      </c>
      <c r="M38" s="277">
        <v>6.8906799999999997</v>
      </c>
    </row>
    <row r="39" spans="1:13">
      <c r="A39" s="301">
        <v>30</v>
      </c>
      <c r="B39" s="277" t="s">
        <v>233</v>
      </c>
      <c r="C39" s="277">
        <v>330.25</v>
      </c>
      <c r="D39" s="279">
        <v>334.7166666666667</v>
      </c>
      <c r="E39" s="279">
        <v>322.83333333333337</v>
      </c>
      <c r="F39" s="279">
        <v>315.41666666666669</v>
      </c>
      <c r="G39" s="279">
        <v>303.53333333333336</v>
      </c>
      <c r="H39" s="279">
        <v>342.13333333333338</v>
      </c>
      <c r="I39" s="279">
        <v>354.01666666666671</v>
      </c>
      <c r="J39" s="279">
        <v>361.43333333333339</v>
      </c>
      <c r="K39" s="277">
        <v>346.6</v>
      </c>
      <c r="L39" s="277">
        <v>327.3</v>
      </c>
      <c r="M39" s="277">
        <v>95.524720000000002</v>
      </c>
    </row>
    <row r="40" spans="1:13">
      <c r="A40" s="301">
        <v>31</v>
      </c>
      <c r="B40" s="277" t="s">
        <v>61</v>
      </c>
      <c r="C40" s="277">
        <v>46.65</v>
      </c>
      <c r="D40" s="279">
        <v>47.266666666666673</v>
      </c>
      <c r="E40" s="279">
        <v>45.933333333333344</v>
      </c>
      <c r="F40" s="279">
        <v>45.216666666666669</v>
      </c>
      <c r="G40" s="279">
        <v>43.88333333333334</v>
      </c>
      <c r="H40" s="279">
        <v>47.983333333333348</v>
      </c>
      <c r="I40" s="279">
        <v>49.316666666666677</v>
      </c>
      <c r="J40" s="279">
        <v>50.033333333333353</v>
      </c>
      <c r="K40" s="277">
        <v>48.6</v>
      </c>
      <c r="L40" s="277">
        <v>46.55</v>
      </c>
      <c r="M40" s="277">
        <v>257.55306000000002</v>
      </c>
    </row>
    <row r="41" spans="1:13">
      <c r="A41" s="301">
        <v>32</v>
      </c>
      <c r="B41" s="277" t="s">
        <v>62</v>
      </c>
      <c r="C41" s="277">
        <v>45.9</v>
      </c>
      <c r="D41" s="279">
        <v>46.366666666666667</v>
      </c>
      <c r="E41" s="279">
        <v>45.283333333333331</v>
      </c>
      <c r="F41" s="279">
        <v>44.666666666666664</v>
      </c>
      <c r="G41" s="279">
        <v>43.583333333333329</v>
      </c>
      <c r="H41" s="279">
        <v>46.983333333333334</v>
      </c>
      <c r="I41" s="279">
        <v>48.066666666666663</v>
      </c>
      <c r="J41" s="279">
        <v>48.683333333333337</v>
      </c>
      <c r="K41" s="277">
        <v>47.45</v>
      </c>
      <c r="L41" s="277">
        <v>45.75</v>
      </c>
      <c r="M41" s="277">
        <v>14.06512</v>
      </c>
    </row>
    <row r="42" spans="1:13">
      <c r="A42" s="301">
        <v>33</v>
      </c>
      <c r="B42" s="277" t="s">
        <v>63</v>
      </c>
      <c r="C42" s="277">
        <v>1267.2</v>
      </c>
      <c r="D42" s="279">
        <v>1274.8666666666666</v>
      </c>
      <c r="E42" s="279">
        <v>1254.9333333333332</v>
      </c>
      <c r="F42" s="279">
        <v>1242.6666666666665</v>
      </c>
      <c r="G42" s="279">
        <v>1222.7333333333331</v>
      </c>
      <c r="H42" s="279">
        <v>1287.1333333333332</v>
      </c>
      <c r="I42" s="279">
        <v>1307.0666666666666</v>
      </c>
      <c r="J42" s="279">
        <v>1319.3333333333333</v>
      </c>
      <c r="K42" s="277">
        <v>1294.8</v>
      </c>
      <c r="L42" s="277">
        <v>1262.5999999999999</v>
      </c>
      <c r="M42" s="277">
        <v>7.1541499999999996</v>
      </c>
    </row>
    <row r="43" spans="1:13">
      <c r="A43" s="301">
        <v>34</v>
      </c>
      <c r="B43" s="277" t="s">
        <v>66</v>
      </c>
      <c r="C43" s="277">
        <v>531.04999999999995</v>
      </c>
      <c r="D43" s="279">
        <v>528.15</v>
      </c>
      <c r="E43" s="279">
        <v>522</v>
      </c>
      <c r="F43" s="279">
        <v>512.95000000000005</v>
      </c>
      <c r="G43" s="279">
        <v>506.80000000000007</v>
      </c>
      <c r="H43" s="279">
        <v>537.19999999999993</v>
      </c>
      <c r="I43" s="279">
        <v>543.3499999999998</v>
      </c>
      <c r="J43" s="279">
        <v>552.39999999999986</v>
      </c>
      <c r="K43" s="277">
        <v>534.29999999999995</v>
      </c>
      <c r="L43" s="277">
        <v>519.1</v>
      </c>
      <c r="M43" s="277">
        <v>16.596789999999999</v>
      </c>
    </row>
    <row r="44" spans="1:13">
      <c r="A44" s="301">
        <v>35</v>
      </c>
      <c r="B44" s="277" t="s">
        <v>65</v>
      </c>
      <c r="C44" s="277">
        <v>99.4</v>
      </c>
      <c r="D44" s="279">
        <v>100.13333333333333</v>
      </c>
      <c r="E44" s="279">
        <v>97.516666666666652</v>
      </c>
      <c r="F44" s="279">
        <v>95.633333333333326</v>
      </c>
      <c r="G44" s="279">
        <v>93.016666666666652</v>
      </c>
      <c r="H44" s="279">
        <v>102.01666666666665</v>
      </c>
      <c r="I44" s="279">
        <v>104.63333333333333</v>
      </c>
      <c r="J44" s="279">
        <v>106.51666666666665</v>
      </c>
      <c r="K44" s="277">
        <v>102.75</v>
      </c>
      <c r="L44" s="277">
        <v>98.25</v>
      </c>
      <c r="M44" s="277">
        <v>116.52014</v>
      </c>
    </row>
    <row r="45" spans="1:13">
      <c r="A45" s="301">
        <v>36</v>
      </c>
      <c r="B45" s="277" t="s">
        <v>67</v>
      </c>
      <c r="C45" s="277">
        <v>382.8</v>
      </c>
      <c r="D45" s="279">
        <v>383.56666666666666</v>
      </c>
      <c r="E45" s="279">
        <v>378.48333333333335</v>
      </c>
      <c r="F45" s="279">
        <v>374.16666666666669</v>
      </c>
      <c r="G45" s="279">
        <v>369.08333333333337</v>
      </c>
      <c r="H45" s="279">
        <v>387.88333333333333</v>
      </c>
      <c r="I45" s="279">
        <v>392.9666666666667</v>
      </c>
      <c r="J45" s="279">
        <v>397.2833333333333</v>
      </c>
      <c r="K45" s="277">
        <v>388.65</v>
      </c>
      <c r="L45" s="277">
        <v>379.25</v>
      </c>
      <c r="M45" s="277">
        <v>16.289359999999999</v>
      </c>
    </row>
    <row r="46" spans="1:13">
      <c r="A46" s="301">
        <v>37</v>
      </c>
      <c r="B46" s="277" t="s">
        <v>70</v>
      </c>
      <c r="C46" s="277">
        <v>36.200000000000003</v>
      </c>
      <c r="D46" s="279">
        <v>36.299999999999997</v>
      </c>
      <c r="E46" s="279">
        <v>35.699999999999996</v>
      </c>
      <c r="F46" s="279">
        <v>35.199999999999996</v>
      </c>
      <c r="G46" s="279">
        <v>34.599999999999994</v>
      </c>
      <c r="H46" s="279">
        <v>36.799999999999997</v>
      </c>
      <c r="I46" s="279">
        <v>37.399999999999991</v>
      </c>
      <c r="J46" s="279">
        <v>37.9</v>
      </c>
      <c r="K46" s="277">
        <v>36.9</v>
      </c>
      <c r="L46" s="277">
        <v>35.799999999999997</v>
      </c>
      <c r="M46" s="277">
        <v>254.09726000000001</v>
      </c>
    </row>
    <row r="47" spans="1:13">
      <c r="A47" s="301">
        <v>38</v>
      </c>
      <c r="B47" s="277" t="s">
        <v>74</v>
      </c>
      <c r="C47" s="277">
        <v>457.7</v>
      </c>
      <c r="D47" s="279">
        <v>456.09999999999997</v>
      </c>
      <c r="E47" s="279">
        <v>445.59999999999991</v>
      </c>
      <c r="F47" s="279">
        <v>433.49999999999994</v>
      </c>
      <c r="G47" s="279">
        <v>422.99999999999989</v>
      </c>
      <c r="H47" s="279">
        <v>468.19999999999993</v>
      </c>
      <c r="I47" s="279">
        <v>478.70000000000005</v>
      </c>
      <c r="J47" s="279">
        <v>490.79999999999995</v>
      </c>
      <c r="K47" s="277">
        <v>466.6</v>
      </c>
      <c r="L47" s="277">
        <v>444</v>
      </c>
      <c r="M47" s="277">
        <v>200.49909</v>
      </c>
    </row>
    <row r="48" spans="1:13">
      <c r="A48" s="301">
        <v>39</v>
      </c>
      <c r="B48" s="277" t="s">
        <v>69</v>
      </c>
      <c r="C48" s="277">
        <v>559.5</v>
      </c>
      <c r="D48" s="279">
        <v>555.80000000000007</v>
      </c>
      <c r="E48" s="279">
        <v>547.85000000000014</v>
      </c>
      <c r="F48" s="279">
        <v>536.20000000000005</v>
      </c>
      <c r="G48" s="279">
        <v>528.25000000000011</v>
      </c>
      <c r="H48" s="279">
        <v>567.45000000000016</v>
      </c>
      <c r="I48" s="279">
        <v>575.4000000000002</v>
      </c>
      <c r="J48" s="279">
        <v>587.05000000000018</v>
      </c>
      <c r="K48" s="277">
        <v>563.75</v>
      </c>
      <c r="L48" s="277">
        <v>544.15</v>
      </c>
      <c r="M48" s="277">
        <v>106.95117999999999</v>
      </c>
    </row>
    <row r="49" spans="1:13">
      <c r="A49" s="301">
        <v>40</v>
      </c>
      <c r="B49" s="277" t="s">
        <v>125</v>
      </c>
      <c r="C49" s="277">
        <v>194.25</v>
      </c>
      <c r="D49" s="279">
        <v>194.16666666666666</v>
      </c>
      <c r="E49" s="279">
        <v>191.08333333333331</v>
      </c>
      <c r="F49" s="279">
        <v>187.91666666666666</v>
      </c>
      <c r="G49" s="279">
        <v>184.83333333333331</v>
      </c>
      <c r="H49" s="279">
        <v>197.33333333333331</v>
      </c>
      <c r="I49" s="279">
        <v>200.41666666666663</v>
      </c>
      <c r="J49" s="279">
        <v>203.58333333333331</v>
      </c>
      <c r="K49" s="277">
        <v>197.25</v>
      </c>
      <c r="L49" s="277">
        <v>191</v>
      </c>
      <c r="M49" s="277">
        <v>55.312919999999998</v>
      </c>
    </row>
    <row r="50" spans="1:13">
      <c r="A50" s="301">
        <v>41</v>
      </c>
      <c r="B50" s="277" t="s">
        <v>71</v>
      </c>
      <c r="C50" s="277">
        <v>399.6</v>
      </c>
      <c r="D50" s="279">
        <v>404.51666666666665</v>
      </c>
      <c r="E50" s="279">
        <v>392.5333333333333</v>
      </c>
      <c r="F50" s="279">
        <v>385.46666666666664</v>
      </c>
      <c r="G50" s="279">
        <v>373.48333333333329</v>
      </c>
      <c r="H50" s="279">
        <v>411.58333333333331</v>
      </c>
      <c r="I50" s="279">
        <v>423.56666666666666</v>
      </c>
      <c r="J50" s="279">
        <v>430.63333333333333</v>
      </c>
      <c r="K50" s="277">
        <v>416.5</v>
      </c>
      <c r="L50" s="277">
        <v>397.45</v>
      </c>
      <c r="M50" s="277">
        <v>55.940570000000001</v>
      </c>
    </row>
    <row r="51" spans="1:13">
      <c r="A51" s="301">
        <v>42</v>
      </c>
      <c r="B51" s="277" t="s">
        <v>234</v>
      </c>
      <c r="C51" s="277">
        <v>1186.3</v>
      </c>
      <c r="D51" s="279">
        <v>1208.2499999999998</v>
      </c>
      <c r="E51" s="279">
        <v>1158.1499999999996</v>
      </c>
      <c r="F51" s="279">
        <v>1129.9999999999998</v>
      </c>
      <c r="G51" s="279">
        <v>1079.8999999999996</v>
      </c>
      <c r="H51" s="279">
        <v>1236.3999999999996</v>
      </c>
      <c r="I51" s="279">
        <v>1286.4999999999995</v>
      </c>
      <c r="J51" s="279">
        <v>1314.6499999999996</v>
      </c>
      <c r="K51" s="277">
        <v>1258.3499999999999</v>
      </c>
      <c r="L51" s="277">
        <v>1180.0999999999999</v>
      </c>
      <c r="M51" s="277">
        <v>1.1489400000000001</v>
      </c>
    </row>
    <row r="52" spans="1:13">
      <c r="A52" s="301">
        <v>43</v>
      </c>
      <c r="B52" s="277" t="s">
        <v>72</v>
      </c>
      <c r="C52" s="277">
        <v>12910.65</v>
      </c>
      <c r="D52" s="279">
        <v>13018.199999999999</v>
      </c>
      <c r="E52" s="279">
        <v>12684.749999999998</v>
      </c>
      <c r="F52" s="279">
        <v>12458.849999999999</v>
      </c>
      <c r="G52" s="279">
        <v>12125.399999999998</v>
      </c>
      <c r="H52" s="279">
        <v>13244.099999999999</v>
      </c>
      <c r="I52" s="279">
        <v>13577.55</v>
      </c>
      <c r="J52" s="279">
        <v>13803.449999999999</v>
      </c>
      <c r="K52" s="277">
        <v>13351.65</v>
      </c>
      <c r="L52" s="277">
        <v>12792.3</v>
      </c>
      <c r="M52" s="277">
        <v>0.31452000000000002</v>
      </c>
    </row>
    <row r="53" spans="1:13">
      <c r="A53" s="301">
        <v>44</v>
      </c>
      <c r="B53" s="277" t="s">
        <v>75</v>
      </c>
      <c r="C53" s="277">
        <v>3777.35</v>
      </c>
      <c r="D53" s="279">
        <v>3795.4500000000003</v>
      </c>
      <c r="E53" s="279">
        <v>3744.3000000000006</v>
      </c>
      <c r="F53" s="279">
        <v>3711.2500000000005</v>
      </c>
      <c r="G53" s="279">
        <v>3660.1000000000008</v>
      </c>
      <c r="H53" s="279">
        <v>3828.5000000000005</v>
      </c>
      <c r="I53" s="279">
        <v>3879.65</v>
      </c>
      <c r="J53" s="279">
        <v>3912.7000000000003</v>
      </c>
      <c r="K53" s="277">
        <v>3846.6</v>
      </c>
      <c r="L53" s="277">
        <v>3762.4</v>
      </c>
      <c r="M53" s="277">
        <v>5.2351200000000002</v>
      </c>
    </row>
    <row r="54" spans="1:13">
      <c r="A54" s="301">
        <v>45</v>
      </c>
      <c r="B54" s="277" t="s">
        <v>81</v>
      </c>
      <c r="C54" s="277">
        <v>565</v>
      </c>
      <c r="D54" s="279">
        <v>570.06666666666672</v>
      </c>
      <c r="E54" s="279">
        <v>556.13333333333344</v>
      </c>
      <c r="F54" s="279">
        <v>547.26666666666677</v>
      </c>
      <c r="G54" s="279">
        <v>533.33333333333348</v>
      </c>
      <c r="H54" s="279">
        <v>578.93333333333339</v>
      </c>
      <c r="I54" s="279">
        <v>592.86666666666656</v>
      </c>
      <c r="J54" s="279">
        <v>601.73333333333335</v>
      </c>
      <c r="K54" s="277">
        <v>584</v>
      </c>
      <c r="L54" s="277">
        <v>561.20000000000005</v>
      </c>
      <c r="M54" s="277">
        <v>1.20831</v>
      </c>
    </row>
    <row r="55" spans="1:13">
      <c r="A55" s="301">
        <v>46</v>
      </c>
      <c r="B55" s="277" t="s">
        <v>76</v>
      </c>
      <c r="C55" s="277">
        <v>356.6</v>
      </c>
      <c r="D55" s="279">
        <v>357.11666666666662</v>
      </c>
      <c r="E55" s="279">
        <v>349.98333333333323</v>
      </c>
      <c r="F55" s="279">
        <v>343.36666666666662</v>
      </c>
      <c r="G55" s="279">
        <v>336.23333333333323</v>
      </c>
      <c r="H55" s="279">
        <v>363.73333333333323</v>
      </c>
      <c r="I55" s="279">
        <v>370.86666666666656</v>
      </c>
      <c r="J55" s="279">
        <v>377.48333333333323</v>
      </c>
      <c r="K55" s="277">
        <v>364.25</v>
      </c>
      <c r="L55" s="277">
        <v>350.5</v>
      </c>
      <c r="M55" s="277">
        <v>28.448840000000001</v>
      </c>
    </row>
    <row r="56" spans="1:13">
      <c r="A56" s="301">
        <v>47</v>
      </c>
      <c r="B56" s="277" t="s">
        <v>77</v>
      </c>
      <c r="C56" s="277">
        <v>99.7</v>
      </c>
      <c r="D56" s="279">
        <v>99.983333333333334</v>
      </c>
      <c r="E56" s="279">
        <v>98.216666666666669</v>
      </c>
      <c r="F56" s="279">
        <v>96.733333333333334</v>
      </c>
      <c r="G56" s="279">
        <v>94.966666666666669</v>
      </c>
      <c r="H56" s="279">
        <v>101.46666666666667</v>
      </c>
      <c r="I56" s="279">
        <v>103.23333333333335</v>
      </c>
      <c r="J56" s="279">
        <v>104.71666666666667</v>
      </c>
      <c r="K56" s="277">
        <v>101.75</v>
      </c>
      <c r="L56" s="277">
        <v>98.5</v>
      </c>
      <c r="M56" s="277">
        <v>99.91216</v>
      </c>
    </row>
    <row r="57" spans="1:13">
      <c r="A57" s="301">
        <v>48</v>
      </c>
      <c r="B57" s="277" t="s">
        <v>78</v>
      </c>
      <c r="C57" s="277">
        <v>111.9</v>
      </c>
      <c r="D57" s="279">
        <v>112.93333333333334</v>
      </c>
      <c r="E57" s="279">
        <v>110.46666666666667</v>
      </c>
      <c r="F57" s="279">
        <v>109.03333333333333</v>
      </c>
      <c r="G57" s="279">
        <v>106.56666666666666</v>
      </c>
      <c r="H57" s="279">
        <v>114.36666666666667</v>
      </c>
      <c r="I57" s="279">
        <v>116.83333333333334</v>
      </c>
      <c r="J57" s="279">
        <v>118.26666666666668</v>
      </c>
      <c r="K57" s="277">
        <v>115.4</v>
      </c>
      <c r="L57" s="277">
        <v>111.5</v>
      </c>
      <c r="M57" s="277">
        <v>14.62951</v>
      </c>
    </row>
    <row r="58" spans="1:13">
      <c r="A58" s="301">
        <v>49</v>
      </c>
      <c r="B58" s="277" t="s">
        <v>82</v>
      </c>
      <c r="C58" s="277">
        <v>208.8</v>
      </c>
      <c r="D58" s="279">
        <v>210.06666666666669</v>
      </c>
      <c r="E58" s="279">
        <v>205.73333333333338</v>
      </c>
      <c r="F58" s="279">
        <v>202.66666666666669</v>
      </c>
      <c r="G58" s="279">
        <v>198.33333333333337</v>
      </c>
      <c r="H58" s="279">
        <v>213.13333333333338</v>
      </c>
      <c r="I58" s="279">
        <v>217.4666666666667</v>
      </c>
      <c r="J58" s="279">
        <v>220.53333333333339</v>
      </c>
      <c r="K58" s="277">
        <v>214.4</v>
      </c>
      <c r="L58" s="277">
        <v>207</v>
      </c>
      <c r="M58" s="277">
        <v>64.433700000000002</v>
      </c>
    </row>
    <row r="59" spans="1:13">
      <c r="A59" s="301">
        <v>50</v>
      </c>
      <c r="B59" s="277" t="s">
        <v>83</v>
      </c>
      <c r="C59" s="277">
        <v>652.9</v>
      </c>
      <c r="D59" s="279">
        <v>659.08333333333337</v>
      </c>
      <c r="E59" s="279">
        <v>644.2166666666667</v>
      </c>
      <c r="F59" s="279">
        <v>635.5333333333333</v>
      </c>
      <c r="G59" s="279">
        <v>620.66666666666663</v>
      </c>
      <c r="H59" s="279">
        <v>667.76666666666677</v>
      </c>
      <c r="I59" s="279">
        <v>682.63333333333333</v>
      </c>
      <c r="J59" s="279">
        <v>691.31666666666683</v>
      </c>
      <c r="K59" s="277">
        <v>673.95</v>
      </c>
      <c r="L59" s="277">
        <v>650.4</v>
      </c>
      <c r="M59" s="277">
        <v>44.651200000000003</v>
      </c>
    </row>
    <row r="60" spans="1:13">
      <c r="A60" s="301">
        <v>51</v>
      </c>
      <c r="B60" s="277" t="s">
        <v>235</v>
      </c>
      <c r="C60" s="277">
        <v>122.6</v>
      </c>
      <c r="D60" s="279">
        <v>123.95</v>
      </c>
      <c r="E60" s="279">
        <v>120.9</v>
      </c>
      <c r="F60" s="279">
        <v>119.2</v>
      </c>
      <c r="G60" s="279">
        <v>116.15</v>
      </c>
      <c r="H60" s="279">
        <v>125.65</v>
      </c>
      <c r="I60" s="279">
        <v>128.69999999999999</v>
      </c>
      <c r="J60" s="279">
        <v>130.4</v>
      </c>
      <c r="K60" s="277">
        <v>127</v>
      </c>
      <c r="L60" s="277">
        <v>122.25</v>
      </c>
      <c r="M60" s="277">
        <v>6.0311599999999999</v>
      </c>
    </row>
    <row r="61" spans="1:13">
      <c r="A61" s="301">
        <v>52</v>
      </c>
      <c r="B61" s="277" t="s">
        <v>84</v>
      </c>
      <c r="C61" s="277">
        <v>129.94999999999999</v>
      </c>
      <c r="D61" s="279">
        <v>130.36666666666667</v>
      </c>
      <c r="E61" s="279">
        <v>128.93333333333334</v>
      </c>
      <c r="F61" s="279">
        <v>127.91666666666666</v>
      </c>
      <c r="G61" s="279">
        <v>126.48333333333332</v>
      </c>
      <c r="H61" s="279">
        <v>131.38333333333335</v>
      </c>
      <c r="I61" s="279">
        <v>132.81666666666669</v>
      </c>
      <c r="J61" s="279">
        <v>133.83333333333337</v>
      </c>
      <c r="K61" s="277">
        <v>131.80000000000001</v>
      </c>
      <c r="L61" s="277">
        <v>129.35</v>
      </c>
      <c r="M61" s="277">
        <v>53.616399999999999</v>
      </c>
    </row>
    <row r="62" spans="1:13">
      <c r="A62" s="301">
        <v>53</v>
      </c>
      <c r="B62" s="277" t="s">
        <v>85</v>
      </c>
      <c r="C62" s="277">
        <v>1386.05</v>
      </c>
      <c r="D62" s="279">
        <v>1389.6833333333334</v>
      </c>
      <c r="E62" s="279">
        <v>1371.3666666666668</v>
      </c>
      <c r="F62" s="279">
        <v>1356.6833333333334</v>
      </c>
      <c r="G62" s="279">
        <v>1338.3666666666668</v>
      </c>
      <c r="H62" s="279">
        <v>1404.3666666666668</v>
      </c>
      <c r="I62" s="279">
        <v>1422.6833333333334</v>
      </c>
      <c r="J62" s="279">
        <v>1437.3666666666668</v>
      </c>
      <c r="K62" s="277">
        <v>1408</v>
      </c>
      <c r="L62" s="277">
        <v>1375</v>
      </c>
      <c r="M62" s="277">
        <v>5.8752599999999999</v>
      </c>
    </row>
    <row r="63" spans="1:13">
      <c r="A63" s="301">
        <v>54</v>
      </c>
      <c r="B63" s="277" t="s">
        <v>86</v>
      </c>
      <c r="C63" s="277">
        <v>443.1</v>
      </c>
      <c r="D63" s="279">
        <v>442.31666666666666</v>
      </c>
      <c r="E63" s="279">
        <v>437.33333333333331</v>
      </c>
      <c r="F63" s="279">
        <v>431.56666666666666</v>
      </c>
      <c r="G63" s="279">
        <v>426.58333333333331</v>
      </c>
      <c r="H63" s="279">
        <v>448.08333333333331</v>
      </c>
      <c r="I63" s="279">
        <v>453.06666666666666</v>
      </c>
      <c r="J63" s="279">
        <v>458.83333333333331</v>
      </c>
      <c r="K63" s="277">
        <v>447.3</v>
      </c>
      <c r="L63" s="277">
        <v>436.55</v>
      </c>
      <c r="M63" s="277">
        <v>15.81593</v>
      </c>
    </row>
    <row r="64" spans="1:13">
      <c r="A64" s="301">
        <v>55</v>
      </c>
      <c r="B64" s="277" t="s">
        <v>236</v>
      </c>
      <c r="C64" s="277">
        <v>791.1</v>
      </c>
      <c r="D64" s="279">
        <v>796.6</v>
      </c>
      <c r="E64" s="279">
        <v>763.2</v>
      </c>
      <c r="F64" s="279">
        <v>735.30000000000007</v>
      </c>
      <c r="G64" s="279">
        <v>701.90000000000009</v>
      </c>
      <c r="H64" s="279">
        <v>824.5</v>
      </c>
      <c r="I64" s="279">
        <v>857.89999999999986</v>
      </c>
      <c r="J64" s="279">
        <v>885.8</v>
      </c>
      <c r="K64" s="277">
        <v>830</v>
      </c>
      <c r="L64" s="277">
        <v>768.7</v>
      </c>
      <c r="M64" s="277">
        <v>12.623469999999999</v>
      </c>
    </row>
    <row r="65" spans="1:13">
      <c r="A65" s="301">
        <v>56</v>
      </c>
      <c r="B65" s="277" t="s">
        <v>237</v>
      </c>
      <c r="C65" s="277">
        <v>246.8</v>
      </c>
      <c r="D65" s="279">
        <v>246.23333333333335</v>
      </c>
      <c r="E65" s="279">
        <v>239.6166666666667</v>
      </c>
      <c r="F65" s="279">
        <v>232.43333333333337</v>
      </c>
      <c r="G65" s="279">
        <v>225.81666666666672</v>
      </c>
      <c r="H65" s="279">
        <v>253.41666666666669</v>
      </c>
      <c r="I65" s="279">
        <v>260.03333333333336</v>
      </c>
      <c r="J65" s="279">
        <v>267.2166666666667</v>
      </c>
      <c r="K65" s="277">
        <v>252.85</v>
      </c>
      <c r="L65" s="277">
        <v>239.05</v>
      </c>
      <c r="M65" s="277">
        <v>9.6060700000000008</v>
      </c>
    </row>
    <row r="66" spans="1:13">
      <c r="A66" s="301">
        <v>57</v>
      </c>
      <c r="B66" s="277" t="s">
        <v>87</v>
      </c>
      <c r="C66" s="277">
        <v>394.1</v>
      </c>
      <c r="D66" s="279">
        <v>393.2833333333333</v>
      </c>
      <c r="E66" s="279">
        <v>389.81666666666661</v>
      </c>
      <c r="F66" s="279">
        <v>385.5333333333333</v>
      </c>
      <c r="G66" s="279">
        <v>382.06666666666661</v>
      </c>
      <c r="H66" s="279">
        <v>397.56666666666661</v>
      </c>
      <c r="I66" s="279">
        <v>401.0333333333333</v>
      </c>
      <c r="J66" s="279">
        <v>405.31666666666661</v>
      </c>
      <c r="K66" s="277">
        <v>396.75</v>
      </c>
      <c r="L66" s="277">
        <v>389</v>
      </c>
      <c r="M66" s="277">
        <v>4.7346899999999996</v>
      </c>
    </row>
    <row r="67" spans="1:13">
      <c r="A67" s="301">
        <v>58</v>
      </c>
      <c r="B67" s="277" t="s">
        <v>93</v>
      </c>
      <c r="C67" s="277">
        <v>136.19999999999999</v>
      </c>
      <c r="D67" s="279">
        <v>136.70000000000002</v>
      </c>
      <c r="E67" s="279">
        <v>134.00000000000003</v>
      </c>
      <c r="F67" s="279">
        <v>131.80000000000001</v>
      </c>
      <c r="G67" s="279">
        <v>129.10000000000002</v>
      </c>
      <c r="H67" s="279">
        <v>138.90000000000003</v>
      </c>
      <c r="I67" s="279">
        <v>141.60000000000002</v>
      </c>
      <c r="J67" s="279">
        <v>143.80000000000004</v>
      </c>
      <c r="K67" s="277">
        <v>139.4</v>
      </c>
      <c r="L67" s="277">
        <v>134.5</v>
      </c>
      <c r="M67" s="277">
        <v>82.191230000000004</v>
      </c>
    </row>
    <row r="68" spans="1:13">
      <c r="A68" s="301">
        <v>59</v>
      </c>
      <c r="B68" s="277" t="s">
        <v>88</v>
      </c>
      <c r="C68" s="277">
        <v>466.4</v>
      </c>
      <c r="D68" s="279">
        <v>467.84999999999997</v>
      </c>
      <c r="E68" s="279">
        <v>461.49999999999994</v>
      </c>
      <c r="F68" s="279">
        <v>456.59999999999997</v>
      </c>
      <c r="G68" s="279">
        <v>450.24999999999994</v>
      </c>
      <c r="H68" s="279">
        <v>472.74999999999994</v>
      </c>
      <c r="I68" s="279">
        <v>479.09999999999997</v>
      </c>
      <c r="J68" s="279">
        <v>483.99999999999994</v>
      </c>
      <c r="K68" s="277">
        <v>474.2</v>
      </c>
      <c r="L68" s="277">
        <v>462.95</v>
      </c>
      <c r="M68" s="277">
        <v>37.51567</v>
      </c>
    </row>
    <row r="69" spans="1:13">
      <c r="A69" s="301">
        <v>60</v>
      </c>
      <c r="B69" s="277" t="s">
        <v>238</v>
      </c>
      <c r="C69" s="277">
        <v>709.25</v>
      </c>
      <c r="D69" s="279">
        <v>710.0333333333333</v>
      </c>
      <c r="E69" s="279">
        <v>699.21666666666658</v>
      </c>
      <c r="F69" s="279">
        <v>689.18333333333328</v>
      </c>
      <c r="G69" s="279">
        <v>678.36666666666656</v>
      </c>
      <c r="H69" s="279">
        <v>720.06666666666661</v>
      </c>
      <c r="I69" s="279">
        <v>730.88333333333321</v>
      </c>
      <c r="J69" s="279">
        <v>740.91666666666663</v>
      </c>
      <c r="K69" s="277">
        <v>720.85</v>
      </c>
      <c r="L69" s="277">
        <v>700</v>
      </c>
      <c r="M69" s="277">
        <v>0.61377000000000004</v>
      </c>
    </row>
    <row r="70" spans="1:13">
      <c r="A70" s="301">
        <v>61</v>
      </c>
      <c r="B70" s="277" t="s">
        <v>91</v>
      </c>
      <c r="C70" s="277">
        <v>2361.9</v>
      </c>
      <c r="D70" s="279">
        <v>2359.0333333333333</v>
      </c>
      <c r="E70" s="279">
        <v>2323.0666666666666</v>
      </c>
      <c r="F70" s="279">
        <v>2284.2333333333331</v>
      </c>
      <c r="G70" s="279">
        <v>2248.2666666666664</v>
      </c>
      <c r="H70" s="279">
        <v>2397.8666666666668</v>
      </c>
      <c r="I70" s="279">
        <v>2433.833333333333</v>
      </c>
      <c r="J70" s="279">
        <v>2472.666666666667</v>
      </c>
      <c r="K70" s="277">
        <v>2395</v>
      </c>
      <c r="L70" s="277">
        <v>2320.1999999999998</v>
      </c>
      <c r="M70" s="277">
        <v>9.1503599999999992</v>
      </c>
    </row>
    <row r="71" spans="1:13">
      <c r="A71" s="301">
        <v>62</v>
      </c>
      <c r="B71" s="277" t="s">
        <v>94</v>
      </c>
      <c r="C71" s="277">
        <v>4015.7</v>
      </c>
      <c r="D71" s="279">
        <v>4021.4333333333329</v>
      </c>
      <c r="E71" s="279">
        <v>3957.2166666666658</v>
      </c>
      <c r="F71" s="279">
        <v>3898.7333333333327</v>
      </c>
      <c r="G71" s="279">
        <v>3834.5166666666655</v>
      </c>
      <c r="H71" s="279">
        <v>4079.9166666666661</v>
      </c>
      <c r="I71" s="279">
        <v>4144.1333333333332</v>
      </c>
      <c r="J71" s="279">
        <v>4202.6166666666668</v>
      </c>
      <c r="K71" s="277">
        <v>4085.65</v>
      </c>
      <c r="L71" s="277">
        <v>3962.95</v>
      </c>
      <c r="M71" s="277">
        <v>5.8184800000000001</v>
      </c>
    </row>
    <row r="72" spans="1:13">
      <c r="A72" s="301">
        <v>63</v>
      </c>
      <c r="B72" s="277" t="s">
        <v>239</v>
      </c>
      <c r="C72" s="277">
        <v>77.8</v>
      </c>
      <c r="D72" s="279">
        <v>79.333333333333329</v>
      </c>
      <c r="E72" s="279">
        <v>75.766666666666652</v>
      </c>
      <c r="F72" s="279">
        <v>73.73333333333332</v>
      </c>
      <c r="G72" s="279">
        <v>70.166666666666643</v>
      </c>
      <c r="H72" s="279">
        <v>81.36666666666666</v>
      </c>
      <c r="I72" s="279">
        <v>84.933333333333351</v>
      </c>
      <c r="J72" s="279">
        <v>86.966666666666669</v>
      </c>
      <c r="K72" s="277">
        <v>82.9</v>
      </c>
      <c r="L72" s="277">
        <v>77.3</v>
      </c>
      <c r="M72" s="277">
        <v>43.505549999999999</v>
      </c>
    </row>
    <row r="73" spans="1:13">
      <c r="A73" s="301">
        <v>64</v>
      </c>
      <c r="B73" s="277" t="s">
        <v>95</v>
      </c>
      <c r="C73" s="277">
        <v>20537.7</v>
      </c>
      <c r="D73" s="279">
        <v>20595.899999999998</v>
      </c>
      <c r="E73" s="279">
        <v>20341.799999999996</v>
      </c>
      <c r="F73" s="279">
        <v>20145.899999999998</v>
      </c>
      <c r="G73" s="279">
        <v>19891.799999999996</v>
      </c>
      <c r="H73" s="279">
        <v>20791.799999999996</v>
      </c>
      <c r="I73" s="279">
        <v>21045.899999999994</v>
      </c>
      <c r="J73" s="279">
        <v>21241.799999999996</v>
      </c>
      <c r="K73" s="277">
        <v>20850</v>
      </c>
      <c r="L73" s="277">
        <v>20400</v>
      </c>
      <c r="M73" s="277">
        <v>1.9229099999999999</v>
      </c>
    </row>
    <row r="74" spans="1:13">
      <c r="A74" s="301">
        <v>65</v>
      </c>
      <c r="B74" s="277" t="s">
        <v>240</v>
      </c>
      <c r="C74" s="277">
        <v>237.4</v>
      </c>
      <c r="D74" s="279">
        <v>238.93333333333331</v>
      </c>
      <c r="E74" s="279">
        <v>234.01666666666662</v>
      </c>
      <c r="F74" s="279">
        <v>230.63333333333333</v>
      </c>
      <c r="G74" s="279">
        <v>225.71666666666664</v>
      </c>
      <c r="H74" s="279">
        <v>242.31666666666661</v>
      </c>
      <c r="I74" s="279">
        <v>247.23333333333329</v>
      </c>
      <c r="J74" s="279">
        <v>250.61666666666659</v>
      </c>
      <c r="K74" s="277">
        <v>243.85</v>
      </c>
      <c r="L74" s="277">
        <v>235.55</v>
      </c>
      <c r="M74" s="277">
        <v>2.4916</v>
      </c>
    </row>
    <row r="75" spans="1:13">
      <c r="A75" s="301">
        <v>66</v>
      </c>
      <c r="B75" s="277" t="s">
        <v>241</v>
      </c>
      <c r="C75" s="277">
        <v>891.1</v>
      </c>
      <c r="D75" s="279">
        <v>889.0333333333333</v>
      </c>
      <c r="E75" s="279">
        <v>883.21666666666658</v>
      </c>
      <c r="F75" s="279">
        <v>875.33333333333326</v>
      </c>
      <c r="G75" s="279">
        <v>869.51666666666654</v>
      </c>
      <c r="H75" s="279">
        <v>896.91666666666663</v>
      </c>
      <c r="I75" s="279">
        <v>902.73333333333323</v>
      </c>
      <c r="J75" s="279">
        <v>910.61666666666667</v>
      </c>
      <c r="K75" s="277">
        <v>894.85</v>
      </c>
      <c r="L75" s="277">
        <v>881.15</v>
      </c>
      <c r="M75" s="277">
        <v>0.42433999999999999</v>
      </c>
    </row>
    <row r="76" spans="1:13">
      <c r="A76" s="301">
        <v>67</v>
      </c>
      <c r="B76" s="277" t="s">
        <v>242</v>
      </c>
      <c r="C76" s="277">
        <v>67.5</v>
      </c>
      <c r="D76" s="279">
        <v>68.266666666666666</v>
      </c>
      <c r="E76" s="279">
        <v>66.483333333333334</v>
      </c>
      <c r="F76" s="279">
        <v>65.466666666666669</v>
      </c>
      <c r="G76" s="279">
        <v>63.683333333333337</v>
      </c>
      <c r="H76" s="279">
        <v>69.283333333333331</v>
      </c>
      <c r="I76" s="279">
        <v>71.066666666666663</v>
      </c>
      <c r="J76" s="279">
        <v>72.083333333333329</v>
      </c>
      <c r="K76" s="277">
        <v>70.05</v>
      </c>
      <c r="L76" s="277">
        <v>67.25</v>
      </c>
      <c r="M76" s="277">
        <v>15.08342</v>
      </c>
    </row>
    <row r="77" spans="1:13">
      <c r="A77" s="301">
        <v>68</v>
      </c>
      <c r="B77" s="277" t="s">
        <v>97</v>
      </c>
      <c r="C77" s="277">
        <v>1105.95</v>
      </c>
      <c r="D77" s="279">
        <v>1116.7166666666669</v>
      </c>
      <c r="E77" s="279">
        <v>1081.5333333333338</v>
      </c>
      <c r="F77" s="279">
        <v>1057.1166666666668</v>
      </c>
      <c r="G77" s="279">
        <v>1021.9333333333336</v>
      </c>
      <c r="H77" s="279">
        <v>1141.1333333333339</v>
      </c>
      <c r="I77" s="279">
        <v>1176.3166666666668</v>
      </c>
      <c r="J77" s="279">
        <v>1200.733333333334</v>
      </c>
      <c r="K77" s="277">
        <v>1151.9000000000001</v>
      </c>
      <c r="L77" s="277">
        <v>1092.3</v>
      </c>
      <c r="M77" s="277">
        <v>41.109020000000001</v>
      </c>
    </row>
    <row r="78" spans="1:13">
      <c r="A78" s="301">
        <v>69</v>
      </c>
      <c r="B78" s="277" t="s">
        <v>98</v>
      </c>
      <c r="C78" s="277">
        <v>153.5</v>
      </c>
      <c r="D78" s="279">
        <v>154.23333333333332</v>
      </c>
      <c r="E78" s="279">
        <v>150.46666666666664</v>
      </c>
      <c r="F78" s="279">
        <v>147.43333333333331</v>
      </c>
      <c r="G78" s="279">
        <v>143.66666666666663</v>
      </c>
      <c r="H78" s="279">
        <v>157.26666666666665</v>
      </c>
      <c r="I78" s="279">
        <v>161.03333333333336</v>
      </c>
      <c r="J78" s="279">
        <v>164.06666666666666</v>
      </c>
      <c r="K78" s="277">
        <v>158</v>
      </c>
      <c r="L78" s="277">
        <v>151.19999999999999</v>
      </c>
      <c r="M78" s="277">
        <v>24.342780000000001</v>
      </c>
    </row>
    <row r="79" spans="1:13">
      <c r="A79" s="301">
        <v>70</v>
      </c>
      <c r="B79" s="277" t="s">
        <v>99</v>
      </c>
      <c r="C79" s="277">
        <v>55.9</v>
      </c>
      <c r="D79" s="279">
        <v>56.199999999999996</v>
      </c>
      <c r="E79" s="279">
        <v>54.749999999999993</v>
      </c>
      <c r="F79" s="279">
        <v>53.599999999999994</v>
      </c>
      <c r="G79" s="279">
        <v>52.149999999999991</v>
      </c>
      <c r="H79" s="279">
        <v>57.349999999999994</v>
      </c>
      <c r="I79" s="279">
        <v>58.8</v>
      </c>
      <c r="J79" s="279">
        <v>59.949999999999996</v>
      </c>
      <c r="K79" s="277">
        <v>57.65</v>
      </c>
      <c r="L79" s="277">
        <v>55.05</v>
      </c>
      <c r="M79" s="277">
        <v>379.44040000000001</v>
      </c>
    </row>
    <row r="80" spans="1:13">
      <c r="A80" s="301">
        <v>71</v>
      </c>
      <c r="B80" s="277" t="s">
        <v>370</v>
      </c>
      <c r="C80" s="277">
        <v>135.55000000000001</v>
      </c>
      <c r="D80" s="279">
        <v>135.46666666666667</v>
      </c>
      <c r="E80" s="279">
        <v>133.58333333333334</v>
      </c>
      <c r="F80" s="279">
        <v>131.61666666666667</v>
      </c>
      <c r="G80" s="279">
        <v>129.73333333333335</v>
      </c>
      <c r="H80" s="279">
        <v>137.43333333333334</v>
      </c>
      <c r="I80" s="279">
        <v>139.31666666666666</v>
      </c>
      <c r="J80" s="279">
        <v>141.28333333333333</v>
      </c>
      <c r="K80" s="277">
        <v>137.35</v>
      </c>
      <c r="L80" s="277">
        <v>133.5</v>
      </c>
      <c r="M80" s="277">
        <v>21.46773</v>
      </c>
    </row>
    <row r="81" spans="1:13">
      <c r="A81" s="301">
        <v>72</v>
      </c>
      <c r="B81" s="277" t="s">
        <v>243</v>
      </c>
      <c r="C81" s="277">
        <v>9.3000000000000007</v>
      </c>
      <c r="D81" s="279">
        <v>9.5333333333333332</v>
      </c>
      <c r="E81" s="279">
        <v>9.0666666666666664</v>
      </c>
      <c r="F81" s="279">
        <v>8.8333333333333339</v>
      </c>
      <c r="G81" s="279">
        <v>8.3666666666666671</v>
      </c>
      <c r="H81" s="279">
        <v>9.7666666666666657</v>
      </c>
      <c r="I81" s="279">
        <v>10.233333333333331</v>
      </c>
      <c r="J81" s="279">
        <v>10.466666666666665</v>
      </c>
      <c r="K81" s="277">
        <v>10</v>
      </c>
      <c r="L81" s="277">
        <v>9.3000000000000007</v>
      </c>
      <c r="M81" s="277">
        <v>135.94945000000001</v>
      </c>
    </row>
    <row r="82" spans="1:13">
      <c r="A82" s="301">
        <v>73</v>
      </c>
      <c r="B82" s="277" t="s">
        <v>244</v>
      </c>
      <c r="C82" s="277">
        <v>100.2</v>
      </c>
      <c r="D82" s="279">
        <v>99.266666666666666</v>
      </c>
      <c r="E82" s="279">
        <v>98.333333333333329</v>
      </c>
      <c r="F82" s="279">
        <v>96.466666666666669</v>
      </c>
      <c r="G82" s="279">
        <v>95.533333333333331</v>
      </c>
      <c r="H82" s="279">
        <v>101.13333333333333</v>
      </c>
      <c r="I82" s="279">
        <v>102.06666666666666</v>
      </c>
      <c r="J82" s="279">
        <v>103.93333333333332</v>
      </c>
      <c r="K82" s="277">
        <v>100.2</v>
      </c>
      <c r="L82" s="277">
        <v>97.4</v>
      </c>
      <c r="M82" s="277">
        <v>76.343069999999997</v>
      </c>
    </row>
    <row r="83" spans="1:13">
      <c r="A83" s="301">
        <v>74</v>
      </c>
      <c r="B83" s="277" t="s">
        <v>100</v>
      </c>
      <c r="C83" s="277">
        <v>97.5</v>
      </c>
      <c r="D83" s="279">
        <v>98.5</v>
      </c>
      <c r="E83" s="279">
        <v>96.25</v>
      </c>
      <c r="F83" s="279">
        <v>95</v>
      </c>
      <c r="G83" s="279">
        <v>92.75</v>
      </c>
      <c r="H83" s="279">
        <v>99.75</v>
      </c>
      <c r="I83" s="279">
        <v>102</v>
      </c>
      <c r="J83" s="279">
        <v>103.25</v>
      </c>
      <c r="K83" s="277">
        <v>100.75</v>
      </c>
      <c r="L83" s="277">
        <v>97.25</v>
      </c>
      <c r="M83" s="277">
        <v>91.783709999999999</v>
      </c>
    </row>
    <row r="84" spans="1:13">
      <c r="A84" s="301">
        <v>75</v>
      </c>
      <c r="B84" s="277" t="s">
        <v>103</v>
      </c>
      <c r="C84" s="277">
        <v>21.55</v>
      </c>
      <c r="D84" s="279">
        <v>21.716666666666669</v>
      </c>
      <c r="E84" s="279">
        <v>21.083333333333336</v>
      </c>
      <c r="F84" s="279">
        <v>20.616666666666667</v>
      </c>
      <c r="G84" s="279">
        <v>19.983333333333334</v>
      </c>
      <c r="H84" s="279">
        <v>22.183333333333337</v>
      </c>
      <c r="I84" s="279">
        <v>22.81666666666667</v>
      </c>
      <c r="J84" s="279">
        <v>23.283333333333339</v>
      </c>
      <c r="K84" s="277">
        <v>22.35</v>
      </c>
      <c r="L84" s="277">
        <v>21.25</v>
      </c>
      <c r="M84" s="277">
        <v>112.58805</v>
      </c>
    </row>
    <row r="85" spans="1:13">
      <c r="A85" s="301">
        <v>76</v>
      </c>
      <c r="B85" s="277" t="s">
        <v>245</v>
      </c>
      <c r="C85" s="277">
        <v>148.85</v>
      </c>
      <c r="D85" s="279">
        <v>150.71666666666667</v>
      </c>
      <c r="E85" s="279">
        <v>146.63333333333333</v>
      </c>
      <c r="F85" s="279">
        <v>144.41666666666666</v>
      </c>
      <c r="G85" s="279">
        <v>140.33333333333331</v>
      </c>
      <c r="H85" s="279">
        <v>152.93333333333334</v>
      </c>
      <c r="I85" s="279">
        <v>157.01666666666665</v>
      </c>
      <c r="J85" s="279">
        <v>159.23333333333335</v>
      </c>
      <c r="K85" s="277">
        <v>154.80000000000001</v>
      </c>
      <c r="L85" s="277">
        <v>148.5</v>
      </c>
      <c r="M85" s="277">
        <v>2.9329499999999999</v>
      </c>
    </row>
    <row r="86" spans="1:13">
      <c r="A86" s="301">
        <v>77</v>
      </c>
      <c r="B86" s="277" t="s">
        <v>101</v>
      </c>
      <c r="C86" s="277">
        <v>425.45</v>
      </c>
      <c r="D86" s="279">
        <v>422.33333333333331</v>
      </c>
      <c r="E86" s="279">
        <v>417.11666666666662</v>
      </c>
      <c r="F86" s="279">
        <v>408.7833333333333</v>
      </c>
      <c r="G86" s="279">
        <v>403.56666666666661</v>
      </c>
      <c r="H86" s="279">
        <v>430.66666666666663</v>
      </c>
      <c r="I86" s="279">
        <v>435.88333333333333</v>
      </c>
      <c r="J86" s="279">
        <v>444.21666666666664</v>
      </c>
      <c r="K86" s="277">
        <v>427.55</v>
      </c>
      <c r="L86" s="277">
        <v>414</v>
      </c>
      <c r="M86" s="277">
        <v>24.854410000000001</v>
      </c>
    </row>
    <row r="87" spans="1:13">
      <c r="A87" s="301">
        <v>78</v>
      </c>
      <c r="B87" s="277" t="s">
        <v>246</v>
      </c>
      <c r="C87" s="277">
        <v>453.2</v>
      </c>
      <c r="D87" s="279">
        <v>450.09999999999997</v>
      </c>
      <c r="E87" s="279">
        <v>443.34999999999991</v>
      </c>
      <c r="F87" s="279">
        <v>433.49999999999994</v>
      </c>
      <c r="G87" s="279">
        <v>426.74999999999989</v>
      </c>
      <c r="H87" s="279">
        <v>459.94999999999993</v>
      </c>
      <c r="I87" s="279">
        <v>466.70000000000005</v>
      </c>
      <c r="J87" s="279">
        <v>476.54999999999995</v>
      </c>
      <c r="K87" s="277">
        <v>456.85</v>
      </c>
      <c r="L87" s="277">
        <v>440.25</v>
      </c>
      <c r="M87" s="277">
        <v>1.20242</v>
      </c>
    </row>
    <row r="88" spans="1:13">
      <c r="A88" s="301">
        <v>79</v>
      </c>
      <c r="B88" s="277" t="s">
        <v>104</v>
      </c>
      <c r="C88" s="277">
        <v>666.9</v>
      </c>
      <c r="D88" s="279">
        <v>670.43333333333328</v>
      </c>
      <c r="E88" s="279">
        <v>659.96666666666658</v>
      </c>
      <c r="F88" s="279">
        <v>653.0333333333333</v>
      </c>
      <c r="G88" s="279">
        <v>642.56666666666661</v>
      </c>
      <c r="H88" s="279">
        <v>677.36666666666656</v>
      </c>
      <c r="I88" s="279">
        <v>687.83333333333326</v>
      </c>
      <c r="J88" s="279">
        <v>694.76666666666654</v>
      </c>
      <c r="K88" s="277">
        <v>680.9</v>
      </c>
      <c r="L88" s="277">
        <v>663.5</v>
      </c>
      <c r="M88" s="277">
        <v>6.7716099999999999</v>
      </c>
    </row>
    <row r="89" spans="1:13">
      <c r="A89" s="301">
        <v>80</v>
      </c>
      <c r="B89" s="277" t="s">
        <v>247</v>
      </c>
      <c r="C89" s="277">
        <v>357.2</v>
      </c>
      <c r="D89" s="279">
        <v>360.08333333333331</v>
      </c>
      <c r="E89" s="279">
        <v>352.16666666666663</v>
      </c>
      <c r="F89" s="279">
        <v>347.13333333333333</v>
      </c>
      <c r="G89" s="279">
        <v>339.21666666666664</v>
      </c>
      <c r="H89" s="279">
        <v>365.11666666666662</v>
      </c>
      <c r="I89" s="279">
        <v>373.03333333333325</v>
      </c>
      <c r="J89" s="279">
        <v>378.06666666666661</v>
      </c>
      <c r="K89" s="277">
        <v>368</v>
      </c>
      <c r="L89" s="277">
        <v>355.05</v>
      </c>
      <c r="M89" s="277">
        <v>0.78129000000000004</v>
      </c>
    </row>
    <row r="90" spans="1:13">
      <c r="A90" s="301">
        <v>81</v>
      </c>
      <c r="B90" s="277" t="s">
        <v>248</v>
      </c>
      <c r="C90" s="277">
        <v>871.5</v>
      </c>
      <c r="D90" s="279">
        <v>881.16666666666663</v>
      </c>
      <c r="E90" s="279">
        <v>860.33333333333326</v>
      </c>
      <c r="F90" s="279">
        <v>849.16666666666663</v>
      </c>
      <c r="G90" s="279">
        <v>828.33333333333326</v>
      </c>
      <c r="H90" s="279">
        <v>892.33333333333326</v>
      </c>
      <c r="I90" s="279">
        <v>913.16666666666652</v>
      </c>
      <c r="J90" s="279">
        <v>924.33333333333326</v>
      </c>
      <c r="K90" s="277">
        <v>902</v>
      </c>
      <c r="L90" s="277">
        <v>870</v>
      </c>
      <c r="M90" s="277">
        <v>1.8714500000000001</v>
      </c>
    </row>
    <row r="91" spans="1:13">
      <c r="A91" s="301">
        <v>82</v>
      </c>
      <c r="B91" s="277" t="s">
        <v>249</v>
      </c>
      <c r="C91" s="277">
        <v>168.65</v>
      </c>
      <c r="D91" s="279">
        <v>170.28333333333333</v>
      </c>
      <c r="E91" s="279">
        <v>165.61666666666667</v>
      </c>
      <c r="F91" s="279">
        <v>162.58333333333334</v>
      </c>
      <c r="G91" s="279">
        <v>157.91666666666669</v>
      </c>
      <c r="H91" s="279">
        <v>173.31666666666666</v>
      </c>
      <c r="I91" s="279">
        <v>177.98333333333335</v>
      </c>
      <c r="J91" s="279">
        <v>181.01666666666665</v>
      </c>
      <c r="K91" s="277">
        <v>174.95</v>
      </c>
      <c r="L91" s="277">
        <v>167.25</v>
      </c>
      <c r="M91" s="277">
        <v>3.04609</v>
      </c>
    </row>
    <row r="92" spans="1:13">
      <c r="A92" s="301">
        <v>83</v>
      </c>
      <c r="B92" s="277" t="s">
        <v>105</v>
      </c>
      <c r="C92" s="277">
        <v>570.79999999999995</v>
      </c>
      <c r="D92" s="279">
        <v>574.75</v>
      </c>
      <c r="E92" s="279">
        <v>564.5</v>
      </c>
      <c r="F92" s="279">
        <v>558.20000000000005</v>
      </c>
      <c r="G92" s="279">
        <v>547.95000000000005</v>
      </c>
      <c r="H92" s="279">
        <v>581.04999999999995</v>
      </c>
      <c r="I92" s="279">
        <v>591.29999999999995</v>
      </c>
      <c r="J92" s="279">
        <v>597.59999999999991</v>
      </c>
      <c r="K92" s="277">
        <v>585</v>
      </c>
      <c r="L92" s="277">
        <v>568.45000000000005</v>
      </c>
      <c r="M92" s="277">
        <v>22.166869999999999</v>
      </c>
    </row>
    <row r="93" spans="1:13">
      <c r="A93" s="301">
        <v>84</v>
      </c>
      <c r="B93" s="277" t="s">
        <v>250</v>
      </c>
      <c r="C93" s="277">
        <v>207.2</v>
      </c>
      <c r="D93" s="279">
        <v>209.01666666666665</v>
      </c>
      <c r="E93" s="279">
        <v>204.73333333333329</v>
      </c>
      <c r="F93" s="279">
        <v>202.26666666666665</v>
      </c>
      <c r="G93" s="279">
        <v>197.98333333333329</v>
      </c>
      <c r="H93" s="279">
        <v>211.48333333333329</v>
      </c>
      <c r="I93" s="279">
        <v>215.76666666666665</v>
      </c>
      <c r="J93" s="279">
        <v>218.23333333333329</v>
      </c>
      <c r="K93" s="277">
        <v>213.3</v>
      </c>
      <c r="L93" s="277">
        <v>206.55</v>
      </c>
      <c r="M93" s="277">
        <v>4.9556199999999997</v>
      </c>
    </row>
    <row r="94" spans="1:13">
      <c r="A94" s="301">
        <v>85</v>
      </c>
      <c r="B94" s="277" t="s">
        <v>251</v>
      </c>
      <c r="C94" s="277">
        <v>781.45</v>
      </c>
      <c r="D94" s="279">
        <v>788.15</v>
      </c>
      <c r="E94" s="279">
        <v>769.34999999999991</v>
      </c>
      <c r="F94" s="279">
        <v>757.24999999999989</v>
      </c>
      <c r="G94" s="279">
        <v>738.44999999999982</v>
      </c>
      <c r="H94" s="279">
        <v>800.25</v>
      </c>
      <c r="I94" s="279">
        <v>819.05</v>
      </c>
      <c r="J94" s="279">
        <v>831.15000000000009</v>
      </c>
      <c r="K94" s="277">
        <v>806.95</v>
      </c>
      <c r="L94" s="277">
        <v>776.05</v>
      </c>
      <c r="M94" s="277">
        <v>1.8680300000000001</v>
      </c>
    </row>
    <row r="95" spans="1:13">
      <c r="A95" s="301">
        <v>86</v>
      </c>
      <c r="B95" s="277" t="s">
        <v>108</v>
      </c>
      <c r="C95" s="277">
        <v>701.1</v>
      </c>
      <c r="D95" s="279">
        <v>694</v>
      </c>
      <c r="E95" s="279">
        <v>683.6</v>
      </c>
      <c r="F95" s="279">
        <v>666.1</v>
      </c>
      <c r="G95" s="279">
        <v>655.7</v>
      </c>
      <c r="H95" s="279">
        <v>711.5</v>
      </c>
      <c r="I95" s="279">
        <v>721.90000000000009</v>
      </c>
      <c r="J95" s="279">
        <v>739.4</v>
      </c>
      <c r="K95" s="277">
        <v>704.4</v>
      </c>
      <c r="L95" s="277">
        <v>676.5</v>
      </c>
      <c r="M95" s="277">
        <v>113.49061</v>
      </c>
    </row>
    <row r="96" spans="1:13">
      <c r="A96" s="301">
        <v>87</v>
      </c>
      <c r="B96" s="277" t="s">
        <v>252</v>
      </c>
      <c r="C96" s="277">
        <v>2417.5</v>
      </c>
      <c r="D96" s="279">
        <v>2430.3166666666666</v>
      </c>
      <c r="E96" s="279">
        <v>2398.1833333333334</v>
      </c>
      <c r="F96" s="279">
        <v>2378.8666666666668</v>
      </c>
      <c r="G96" s="279">
        <v>2346.7333333333336</v>
      </c>
      <c r="H96" s="279">
        <v>2449.6333333333332</v>
      </c>
      <c r="I96" s="279">
        <v>2481.7666666666664</v>
      </c>
      <c r="J96" s="279">
        <v>2501.083333333333</v>
      </c>
      <c r="K96" s="277">
        <v>2462.4499999999998</v>
      </c>
      <c r="L96" s="277">
        <v>2411</v>
      </c>
      <c r="M96" s="277">
        <v>3.3954200000000001</v>
      </c>
    </row>
    <row r="97" spans="1:13">
      <c r="A97" s="301">
        <v>88</v>
      </c>
      <c r="B97" s="277" t="s">
        <v>110</v>
      </c>
      <c r="C97" s="277">
        <v>1079.5</v>
      </c>
      <c r="D97" s="279">
        <v>1085.95</v>
      </c>
      <c r="E97" s="279">
        <v>1068.9000000000001</v>
      </c>
      <c r="F97" s="279">
        <v>1058.3</v>
      </c>
      <c r="G97" s="279">
        <v>1041.25</v>
      </c>
      <c r="H97" s="279">
        <v>1096.5500000000002</v>
      </c>
      <c r="I97" s="279">
        <v>1113.5999999999999</v>
      </c>
      <c r="J97" s="279">
        <v>1124.2000000000003</v>
      </c>
      <c r="K97" s="277">
        <v>1103</v>
      </c>
      <c r="L97" s="277">
        <v>1075.3499999999999</v>
      </c>
      <c r="M97" s="277">
        <v>189.85167000000001</v>
      </c>
    </row>
    <row r="98" spans="1:13">
      <c r="A98" s="301">
        <v>89</v>
      </c>
      <c r="B98" s="277" t="s">
        <v>253</v>
      </c>
      <c r="C98" s="277">
        <v>633.45000000000005</v>
      </c>
      <c r="D98" s="279">
        <v>628.15</v>
      </c>
      <c r="E98" s="279">
        <v>618.79999999999995</v>
      </c>
      <c r="F98" s="279">
        <v>604.15</v>
      </c>
      <c r="G98" s="279">
        <v>594.79999999999995</v>
      </c>
      <c r="H98" s="279">
        <v>642.79999999999995</v>
      </c>
      <c r="I98" s="279">
        <v>652.15000000000009</v>
      </c>
      <c r="J98" s="279">
        <v>666.8</v>
      </c>
      <c r="K98" s="277">
        <v>637.5</v>
      </c>
      <c r="L98" s="277">
        <v>613.5</v>
      </c>
      <c r="M98" s="277">
        <v>33.440530000000003</v>
      </c>
    </row>
    <row r="99" spans="1:13">
      <c r="A99" s="301">
        <v>90</v>
      </c>
      <c r="B99" s="277" t="s">
        <v>106</v>
      </c>
      <c r="C99" s="277">
        <v>595.20000000000005</v>
      </c>
      <c r="D99" s="279">
        <v>597.5333333333333</v>
      </c>
      <c r="E99" s="279">
        <v>585.26666666666665</v>
      </c>
      <c r="F99" s="279">
        <v>575.33333333333337</v>
      </c>
      <c r="G99" s="279">
        <v>563.06666666666672</v>
      </c>
      <c r="H99" s="279">
        <v>607.46666666666658</v>
      </c>
      <c r="I99" s="279">
        <v>619.73333333333323</v>
      </c>
      <c r="J99" s="279">
        <v>629.66666666666652</v>
      </c>
      <c r="K99" s="277">
        <v>609.79999999999995</v>
      </c>
      <c r="L99" s="277">
        <v>587.6</v>
      </c>
      <c r="M99" s="277">
        <v>37.818829999999998</v>
      </c>
    </row>
    <row r="100" spans="1:13">
      <c r="A100" s="301">
        <v>91</v>
      </c>
      <c r="B100" s="277" t="s">
        <v>111</v>
      </c>
      <c r="C100" s="277">
        <v>2743.6</v>
      </c>
      <c r="D100" s="279">
        <v>2730.3333333333335</v>
      </c>
      <c r="E100" s="279">
        <v>2701.666666666667</v>
      </c>
      <c r="F100" s="279">
        <v>2659.7333333333336</v>
      </c>
      <c r="G100" s="279">
        <v>2631.0666666666671</v>
      </c>
      <c r="H100" s="279">
        <v>2772.2666666666669</v>
      </c>
      <c r="I100" s="279">
        <v>2800.9333333333338</v>
      </c>
      <c r="J100" s="279">
        <v>2842.8666666666668</v>
      </c>
      <c r="K100" s="277">
        <v>2759</v>
      </c>
      <c r="L100" s="277">
        <v>2688.4</v>
      </c>
      <c r="M100" s="277">
        <v>6.6284099999999997</v>
      </c>
    </row>
    <row r="101" spans="1:13">
      <c r="A101" s="301">
        <v>92</v>
      </c>
      <c r="B101" s="277" t="s">
        <v>112</v>
      </c>
      <c r="C101" s="277">
        <v>371.15</v>
      </c>
      <c r="D101" s="279">
        <v>369.23333333333335</v>
      </c>
      <c r="E101" s="279">
        <v>363.7166666666667</v>
      </c>
      <c r="F101" s="279">
        <v>356.28333333333336</v>
      </c>
      <c r="G101" s="279">
        <v>350.76666666666671</v>
      </c>
      <c r="H101" s="279">
        <v>376.66666666666669</v>
      </c>
      <c r="I101" s="279">
        <v>382.18333333333334</v>
      </c>
      <c r="J101" s="279">
        <v>389.61666666666667</v>
      </c>
      <c r="K101" s="277">
        <v>374.75</v>
      </c>
      <c r="L101" s="277">
        <v>361.8</v>
      </c>
      <c r="M101" s="277">
        <v>15.505739999999999</v>
      </c>
    </row>
    <row r="102" spans="1:13">
      <c r="A102" s="301">
        <v>93</v>
      </c>
      <c r="B102" s="277" t="s">
        <v>114</v>
      </c>
      <c r="C102" s="277">
        <v>158.19999999999999</v>
      </c>
      <c r="D102" s="279">
        <v>157.53333333333333</v>
      </c>
      <c r="E102" s="279">
        <v>155.26666666666665</v>
      </c>
      <c r="F102" s="279">
        <v>152.33333333333331</v>
      </c>
      <c r="G102" s="279">
        <v>150.06666666666663</v>
      </c>
      <c r="H102" s="279">
        <v>160.46666666666667</v>
      </c>
      <c r="I102" s="279">
        <v>162.73333333333338</v>
      </c>
      <c r="J102" s="279">
        <v>165.66666666666669</v>
      </c>
      <c r="K102" s="277">
        <v>159.80000000000001</v>
      </c>
      <c r="L102" s="277">
        <v>154.6</v>
      </c>
      <c r="M102" s="277">
        <v>127.45526</v>
      </c>
    </row>
    <row r="103" spans="1:13">
      <c r="A103" s="301">
        <v>94</v>
      </c>
      <c r="B103" s="277" t="s">
        <v>115</v>
      </c>
      <c r="C103" s="277">
        <v>231.8</v>
      </c>
      <c r="D103" s="279">
        <v>231.96666666666667</v>
      </c>
      <c r="E103" s="279">
        <v>223.23333333333335</v>
      </c>
      <c r="F103" s="279">
        <v>214.66666666666669</v>
      </c>
      <c r="G103" s="279">
        <v>205.93333333333337</v>
      </c>
      <c r="H103" s="279">
        <v>240.53333333333333</v>
      </c>
      <c r="I103" s="279">
        <v>249.26666666666662</v>
      </c>
      <c r="J103" s="279">
        <v>257.83333333333331</v>
      </c>
      <c r="K103" s="277">
        <v>240.7</v>
      </c>
      <c r="L103" s="277">
        <v>223.4</v>
      </c>
      <c r="M103" s="277">
        <v>123.19186000000001</v>
      </c>
    </row>
    <row r="104" spans="1:13">
      <c r="A104" s="301">
        <v>95</v>
      </c>
      <c r="B104" s="277" t="s">
        <v>116</v>
      </c>
      <c r="C104" s="277">
        <v>2221.5</v>
      </c>
      <c r="D104" s="279">
        <v>2214.0666666666666</v>
      </c>
      <c r="E104" s="279">
        <v>2192.1833333333334</v>
      </c>
      <c r="F104" s="279">
        <v>2162.8666666666668</v>
      </c>
      <c r="G104" s="279">
        <v>2140.9833333333336</v>
      </c>
      <c r="H104" s="279">
        <v>2243.3833333333332</v>
      </c>
      <c r="I104" s="279">
        <v>2265.2666666666664</v>
      </c>
      <c r="J104" s="279">
        <v>2294.583333333333</v>
      </c>
      <c r="K104" s="277">
        <v>2235.9499999999998</v>
      </c>
      <c r="L104" s="277">
        <v>2184.75</v>
      </c>
      <c r="M104" s="277">
        <v>22.09431</v>
      </c>
    </row>
    <row r="105" spans="1:13">
      <c r="A105" s="301">
        <v>96</v>
      </c>
      <c r="B105" s="277" t="s">
        <v>254</v>
      </c>
      <c r="C105" s="277">
        <v>206.8</v>
      </c>
      <c r="D105" s="279">
        <v>206.63333333333335</v>
      </c>
      <c r="E105" s="279">
        <v>201.3666666666667</v>
      </c>
      <c r="F105" s="279">
        <v>195.93333333333334</v>
      </c>
      <c r="G105" s="279">
        <v>190.66666666666669</v>
      </c>
      <c r="H105" s="279">
        <v>212.06666666666672</v>
      </c>
      <c r="I105" s="279">
        <v>217.33333333333337</v>
      </c>
      <c r="J105" s="279">
        <v>222.76666666666674</v>
      </c>
      <c r="K105" s="277">
        <v>211.9</v>
      </c>
      <c r="L105" s="277">
        <v>201.2</v>
      </c>
      <c r="M105" s="277">
        <v>30.529219999999999</v>
      </c>
    </row>
    <row r="106" spans="1:13">
      <c r="A106" s="301">
        <v>97</v>
      </c>
      <c r="B106" s="277" t="s">
        <v>255</v>
      </c>
      <c r="C106" s="277">
        <v>33.85</v>
      </c>
      <c r="D106" s="279">
        <v>34.18333333333333</v>
      </c>
      <c r="E106" s="279">
        <v>33.36666666666666</v>
      </c>
      <c r="F106" s="279">
        <v>32.883333333333333</v>
      </c>
      <c r="G106" s="279">
        <v>32.066666666666663</v>
      </c>
      <c r="H106" s="279">
        <v>34.666666666666657</v>
      </c>
      <c r="I106" s="279">
        <v>35.483333333333334</v>
      </c>
      <c r="J106" s="279">
        <v>35.966666666666654</v>
      </c>
      <c r="K106" s="277">
        <v>35</v>
      </c>
      <c r="L106" s="277">
        <v>33.700000000000003</v>
      </c>
      <c r="M106" s="277">
        <v>12.05791</v>
      </c>
    </row>
    <row r="107" spans="1:13">
      <c r="A107" s="301">
        <v>98</v>
      </c>
      <c r="B107" s="277" t="s">
        <v>109</v>
      </c>
      <c r="C107" s="277">
        <v>1850.75</v>
      </c>
      <c r="D107" s="279">
        <v>1845.5666666666666</v>
      </c>
      <c r="E107" s="279">
        <v>1829.1833333333332</v>
      </c>
      <c r="F107" s="279">
        <v>1807.6166666666666</v>
      </c>
      <c r="G107" s="279">
        <v>1791.2333333333331</v>
      </c>
      <c r="H107" s="279">
        <v>1867.1333333333332</v>
      </c>
      <c r="I107" s="279">
        <v>1883.5166666666664</v>
      </c>
      <c r="J107" s="279">
        <v>1905.0833333333333</v>
      </c>
      <c r="K107" s="277">
        <v>1861.95</v>
      </c>
      <c r="L107" s="277">
        <v>1824</v>
      </c>
      <c r="M107" s="277">
        <v>37.246389999999998</v>
      </c>
    </row>
    <row r="108" spans="1:13">
      <c r="A108" s="301">
        <v>99</v>
      </c>
      <c r="B108" s="277" t="s">
        <v>118</v>
      </c>
      <c r="C108" s="277">
        <v>358.5</v>
      </c>
      <c r="D108" s="279">
        <v>366.9666666666667</v>
      </c>
      <c r="E108" s="279">
        <v>348.13333333333338</v>
      </c>
      <c r="F108" s="279">
        <v>337.76666666666671</v>
      </c>
      <c r="G108" s="279">
        <v>318.93333333333339</v>
      </c>
      <c r="H108" s="279">
        <v>377.33333333333337</v>
      </c>
      <c r="I108" s="279">
        <v>396.16666666666663</v>
      </c>
      <c r="J108" s="279">
        <v>406.53333333333336</v>
      </c>
      <c r="K108" s="277">
        <v>385.8</v>
      </c>
      <c r="L108" s="277">
        <v>356.6</v>
      </c>
      <c r="M108" s="277">
        <v>732.76759000000004</v>
      </c>
    </row>
    <row r="109" spans="1:13">
      <c r="A109" s="301">
        <v>100</v>
      </c>
      <c r="B109" s="277" t="s">
        <v>256</v>
      </c>
      <c r="C109" s="277">
        <v>1306.55</v>
      </c>
      <c r="D109" s="279">
        <v>1304.3666666666668</v>
      </c>
      <c r="E109" s="279">
        <v>1288.7333333333336</v>
      </c>
      <c r="F109" s="279">
        <v>1270.9166666666667</v>
      </c>
      <c r="G109" s="279">
        <v>1255.2833333333335</v>
      </c>
      <c r="H109" s="279">
        <v>1322.1833333333336</v>
      </c>
      <c r="I109" s="279">
        <v>1337.8166666666668</v>
      </c>
      <c r="J109" s="279">
        <v>1355.6333333333337</v>
      </c>
      <c r="K109" s="277">
        <v>1320</v>
      </c>
      <c r="L109" s="277">
        <v>1286.55</v>
      </c>
      <c r="M109" s="277">
        <v>3.38361</v>
      </c>
    </row>
    <row r="110" spans="1:13">
      <c r="A110" s="301">
        <v>101</v>
      </c>
      <c r="B110" s="277" t="s">
        <v>119</v>
      </c>
      <c r="C110" s="277">
        <v>457.75</v>
      </c>
      <c r="D110" s="279">
        <v>451.06666666666666</v>
      </c>
      <c r="E110" s="279">
        <v>441.13333333333333</v>
      </c>
      <c r="F110" s="279">
        <v>424.51666666666665</v>
      </c>
      <c r="G110" s="279">
        <v>414.58333333333331</v>
      </c>
      <c r="H110" s="279">
        <v>467.68333333333334</v>
      </c>
      <c r="I110" s="279">
        <v>477.61666666666662</v>
      </c>
      <c r="J110" s="279">
        <v>494.23333333333335</v>
      </c>
      <c r="K110" s="277">
        <v>461</v>
      </c>
      <c r="L110" s="277">
        <v>434.45</v>
      </c>
      <c r="M110" s="277">
        <v>33.520890000000001</v>
      </c>
    </row>
    <row r="111" spans="1:13">
      <c r="A111" s="301">
        <v>102</v>
      </c>
      <c r="B111" s="277" t="s">
        <v>257</v>
      </c>
      <c r="C111" s="277">
        <v>36.85</v>
      </c>
      <c r="D111" s="279">
        <v>37.633333333333333</v>
      </c>
      <c r="E111" s="279">
        <v>35.766666666666666</v>
      </c>
      <c r="F111" s="279">
        <v>34.68333333333333</v>
      </c>
      <c r="G111" s="279">
        <v>32.816666666666663</v>
      </c>
      <c r="H111" s="279">
        <v>38.716666666666669</v>
      </c>
      <c r="I111" s="279">
        <v>40.583333333333329</v>
      </c>
      <c r="J111" s="279">
        <v>41.666666666666671</v>
      </c>
      <c r="K111" s="277">
        <v>39.5</v>
      </c>
      <c r="L111" s="277">
        <v>36.549999999999997</v>
      </c>
      <c r="M111" s="277">
        <v>25.638649999999998</v>
      </c>
    </row>
    <row r="112" spans="1:13">
      <c r="A112" s="301">
        <v>103</v>
      </c>
      <c r="B112" s="277" t="s">
        <v>121</v>
      </c>
      <c r="C112" s="277">
        <v>27.35</v>
      </c>
      <c r="D112" s="279">
        <v>27.8</v>
      </c>
      <c r="E112" s="279">
        <v>26.8</v>
      </c>
      <c r="F112" s="279">
        <v>26.25</v>
      </c>
      <c r="G112" s="279">
        <v>25.25</v>
      </c>
      <c r="H112" s="279">
        <v>28.35</v>
      </c>
      <c r="I112" s="279">
        <v>29.35</v>
      </c>
      <c r="J112" s="279">
        <v>29.900000000000002</v>
      </c>
      <c r="K112" s="277">
        <v>28.8</v>
      </c>
      <c r="L112" s="277">
        <v>27.25</v>
      </c>
      <c r="M112" s="277">
        <v>449.07663000000002</v>
      </c>
    </row>
    <row r="113" spans="1:13">
      <c r="A113" s="301">
        <v>104</v>
      </c>
      <c r="B113" s="277" t="s">
        <v>128</v>
      </c>
      <c r="C113" s="277">
        <v>196.4</v>
      </c>
      <c r="D113" s="279">
        <v>197.35</v>
      </c>
      <c r="E113" s="279">
        <v>194.2</v>
      </c>
      <c r="F113" s="279">
        <v>192</v>
      </c>
      <c r="G113" s="279">
        <v>188.85</v>
      </c>
      <c r="H113" s="279">
        <v>199.54999999999998</v>
      </c>
      <c r="I113" s="279">
        <v>202.70000000000002</v>
      </c>
      <c r="J113" s="279">
        <v>204.89999999999998</v>
      </c>
      <c r="K113" s="277">
        <v>200.5</v>
      </c>
      <c r="L113" s="277">
        <v>195.15</v>
      </c>
      <c r="M113" s="277">
        <v>226.45708999999999</v>
      </c>
    </row>
    <row r="114" spans="1:13">
      <c r="A114" s="301">
        <v>105</v>
      </c>
      <c r="B114" s="277" t="s">
        <v>117</v>
      </c>
      <c r="C114" s="277">
        <v>212.3</v>
      </c>
      <c r="D114" s="279">
        <v>213.76666666666665</v>
      </c>
      <c r="E114" s="279">
        <v>210.0333333333333</v>
      </c>
      <c r="F114" s="279">
        <v>207.76666666666665</v>
      </c>
      <c r="G114" s="279">
        <v>204.0333333333333</v>
      </c>
      <c r="H114" s="279">
        <v>216.0333333333333</v>
      </c>
      <c r="I114" s="279">
        <v>219.76666666666665</v>
      </c>
      <c r="J114" s="279">
        <v>222.0333333333333</v>
      </c>
      <c r="K114" s="277">
        <v>217.5</v>
      </c>
      <c r="L114" s="277">
        <v>211.5</v>
      </c>
      <c r="M114" s="277">
        <v>78.024969999999996</v>
      </c>
    </row>
    <row r="115" spans="1:13">
      <c r="A115" s="301">
        <v>106</v>
      </c>
      <c r="B115" s="277" t="s">
        <v>258</v>
      </c>
      <c r="C115" s="277">
        <v>109.95</v>
      </c>
      <c r="D115" s="279">
        <v>111.53333333333335</v>
      </c>
      <c r="E115" s="279">
        <v>108.06666666666669</v>
      </c>
      <c r="F115" s="279">
        <v>106.18333333333335</v>
      </c>
      <c r="G115" s="279">
        <v>102.7166666666667</v>
      </c>
      <c r="H115" s="279">
        <v>113.41666666666669</v>
      </c>
      <c r="I115" s="279">
        <v>116.88333333333335</v>
      </c>
      <c r="J115" s="279">
        <v>118.76666666666668</v>
      </c>
      <c r="K115" s="277">
        <v>115</v>
      </c>
      <c r="L115" s="277">
        <v>109.65</v>
      </c>
      <c r="M115" s="277">
        <v>10.34905</v>
      </c>
    </row>
    <row r="116" spans="1:13">
      <c r="A116" s="301">
        <v>107</v>
      </c>
      <c r="B116" s="277" t="s">
        <v>259</v>
      </c>
      <c r="C116" s="277">
        <v>57.45</v>
      </c>
      <c r="D116" s="279">
        <v>58.20000000000001</v>
      </c>
      <c r="E116" s="279">
        <v>56.300000000000018</v>
      </c>
      <c r="F116" s="279">
        <v>55.150000000000006</v>
      </c>
      <c r="G116" s="279">
        <v>53.250000000000014</v>
      </c>
      <c r="H116" s="279">
        <v>59.350000000000023</v>
      </c>
      <c r="I116" s="279">
        <v>61.250000000000014</v>
      </c>
      <c r="J116" s="279">
        <v>62.400000000000027</v>
      </c>
      <c r="K116" s="277">
        <v>60.1</v>
      </c>
      <c r="L116" s="277">
        <v>57.05</v>
      </c>
      <c r="M116" s="277">
        <v>18.611470000000001</v>
      </c>
    </row>
    <row r="117" spans="1:13">
      <c r="A117" s="301">
        <v>108</v>
      </c>
      <c r="B117" s="277" t="s">
        <v>260</v>
      </c>
      <c r="C117" s="277">
        <v>78.400000000000006</v>
      </c>
      <c r="D117" s="279">
        <v>78.916666666666671</v>
      </c>
      <c r="E117" s="279">
        <v>77.783333333333346</v>
      </c>
      <c r="F117" s="279">
        <v>77.166666666666671</v>
      </c>
      <c r="G117" s="279">
        <v>76.033333333333346</v>
      </c>
      <c r="H117" s="279">
        <v>79.533333333333346</v>
      </c>
      <c r="I117" s="279">
        <v>80.666666666666671</v>
      </c>
      <c r="J117" s="279">
        <v>81.283333333333346</v>
      </c>
      <c r="K117" s="277">
        <v>80.05</v>
      </c>
      <c r="L117" s="277">
        <v>78.3</v>
      </c>
      <c r="M117" s="277">
        <v>10.78984</v>
      </c>
    </row>
    <row r="118" spans="1:13">
      <c r="A118" s="301">
        <v>109</v>
      </c>
      <c r="B118" s="277" t="s">
        <v>127</v>
      </c>
      <c r="C118" s="277">
        <v>93.75</v>
      </c>
      <c r="D118" s="279">
        <v>93.600000000000009</v>
      </c>
      <c r="E118" s="279">
        <v>91.550000000000011</v>
      </c>
      <c r="F118" s="279">
        <v>89.350000000000009</v>
      </c>
      <c r="G118" s="279">
        <v>87.300000000000011</v>
      </c>
      <c r="H118" s="279">
        <v>95.800000000000011</v>
      </c>
      <c r="I118" s="279">
        <v>97.85</v>
      </c>
      <c r="J118" s="279">
        <v>100.05000000000001</v>
      </c>
      <c r="K118" s="277">
        <v>95.65</v>
      </c>
      <c r="L118" s="277">
        <v>91.4</v>
      </c>
      <c r="M118" s="277">
        <v>391.39215000000002</v>
      </c>
    </row>
    <row r="119" spans="1:13">
      <c r="A119" s="301">
        <v>110</v>
      </c>
      <c r="B119" s="277" t="s">
        <v>122</v>
      </c>
      <c r="C119" s="277">
        <v>402.3</v>
      </c>
      <c r="D119" s="279">
        <v>404.26666666666665</v>
      </c>
      <c r="E119" s="279">
        <v>398.0333333333333</v>
      </c>
      <c r="F119" s="279">
        <v>393.76666666666665</v>
      </c>
      <c r="G119" s="279">
        <v>387.5333333333333</v>
      </c>
      <c r="H119" s="279">
        <v>408.5333333333333</v>
      </c>
      <c r="I119" s="279">
        <v>414.76666666666665</v>
      </c>
      <c r="J119" s="279">
        <v>419.0333333333333</v>
      </c>
      <c r="K119" s="277">
        <v>410.5</v>
      </c>
      <c r="L119" s="277">
        <v>400</v>
      </c>
      <c r="M119" s="277">
        <v>33.551099999999998</v>
      </c>
    </row>
    <row r="120" spans="1:13">
      <c r="A120" s="301">
        <v>111</v>
      </c>
      <c r="B120" s="277" t="s">
        <v>124</v>
      </c>
      <c r="C120" s="277">
        <v>506.65</v>
      </c>
      <c r="D120" s="279">
        <v>511.83333333333331</v>
      </c>
      <c r="E120" s="279">
        <v>499.81666666666661</v>
      </c>
      <c r="F120" s="279">
        <v>492.98333333333329</v>
      </c>
      <c r="G120" s="279">
        <v>480.96666666666658</v>
      </c>
      <c r="H120" s="279">
        <v>518.66666666666663</v>
      </c>
      <c r="I120" s="279">
        <v>530.68333333333339</v>
      </c>
      <c r="J120" s="279">
        <v>537.51666666666665</v>
      </c>
      <c r="K120" s="277">
        <v>523.85</v>
      </c>
      <c r="L120" s="277">
        <v>505</v>
      </c>
      <c r="M120" s="277">
        <v>122.80579</v>
      </c>
    </row>
    <row r="121" spans="1:13">
      <c r="A121" s="301">
        <v>112</v>
      </c>
      <c r="B121" s="277" t="s">
        <v>261</v>
      </c>
      <c r="C121" s="277">
        <v>3112.3</v>
      </c>
      <c r="D121" s="279">
        <v>3144.0499999999997</v>
      </c>
      <c r="E121" s="279">
        <v>3058.2499999999995</v>
      </c>
      <c r="F121" s="279">
        <v>3004.2</v>
      </c>
      <c r="G121" s="279">
        <v>2918.3999999999996</v>
      </c>
      <c r="H121" s="279">
        <v>3198.0999999999995</v>
      </c>
      <c r="I121" s="279">
        <v>3283.8999999999996</v>
      </c>
      <c r="J121" s="279">
        <v>3337.9499999999994</v>
      </c>
      <c r="K121" s="277">
        <v>3229.85</v>
      </c>
      <c r="L121" s="277">
        <v>3090</v>
      </c>
      <c r="M121" s="277">
        <v>3.63287</v>
      </c>
    </row>
    <row r="122" spans="1:13">
      <c r="A122" s="301">
        <v>113</v>
      </c>
      <c r="B122" s="277" t="s">
        <v>126</v>
      </c>
      <c r="C122" s="277">
        <v>948.45</v>
      </c>
      <c r="D122" s="279">
        <v>939.9666666666667</v>
      </c>
      <c r="E122" s="279">
        <v>927.13333333333344</v>
      </c>
      <c r="F122" s="279">
        <v>905.81666666666672</v>
      </c>
      <c r="G122" s="279">
        <v>892.98333333333346</v>
      </c>
      <c r="H122" s="279">
        <v>961.28333333333342</v>
      </c>
      <c r="I122" s="279">
        <v>974.11666666666667</v>
      </c>
      <c r="J122" s="279">
        <v>995.43333333333339</v>
      </c>
      <c r="K122" s="277">
        <v>952.8</v>
      </c>
      <c r="L122" s="277">
        <v>918.65</v>
      </c>
      <c r="M122" s="277">
        <v>168.28218000000001</v>
      </c>
    </row>
    <row r="123" spans="1:13">
      <c r="A123" s="301">
        <v>114</v>
      </c>
      <c r="B123" s="277" t="s">
        <v>123</v>
      </c>
      <c r="C123" s="277">
        <v>902.4</v>
      </c>
      <c r="D123" s="279">
        <v>915.75</v>
      </c>
      <c r="E123" s="279">
        <v>885.05</v>
      </c>
      <c r="F123" s="279">
        <v>867.69999999999993</v>
      </c>
      <c r="G123" s="279">
        <v>836.99999999999989</v>
      </c>
      <c r="H123" s="279">
        <v>933.1</v>
      </c>
      <c r="I123" s="279">
        <v>963.80000000000007</v>
      </c>
      <c r="J123" s="279">
        <v>981.15000000000009</v>
      </c>
      <c r="K123" s="277">
        <v>946.45</v>
      </c>
      <c r="L123" s="277">
        <v>898.4</v>
      </c>
      <c r="M123" s="277">
        <v>24.56842</v>
      </c>
    </row>
    <row r="124" spans="1:13">
      <c r="A124" s="301">
        <v>115</v>
      </c>
      <c r="B124" s="277" t="s">
        <v>262</v>
      </c>
      <c r="C124" s="277">
        <v>1738.25</v>
      </c>
      <c r="D124" s="279">
        <v>1752.75</v>
      </c>
      <c r="E124" s="279">
        <v>1715.5</v>
      </c>
      <c r="F124" s="279">
        <v>1692.75</v>
      </c>
      <c r="G124" s="279">
        <v>1655.5</v>
      </c>
      <c r="H124" s="279">
        <v>1775.5</v>
      </c>
      <c r="I124" s="279">
        <v>1812.75</v>
      </c>
      <c r="J124" s="279">
        <v>1835.5</v>
      </c>
      <c r="K124" s="277">
        <v>1790</v>
      </c>
      <c r="L124" s="277">
        <v>1730</v>
      </c>
      <c r="M124" s="277">
        <v>1.6649700000000001</v>
      </c>
    </row>
    <row r="125" spans="1:13">
      <c r="A125" s="301">
        <v>116</v>
      </c>
      <c r="B125" s="277" t="s">
        <v>263</v>
      </c>
      <c r="C125" s="277">
        <v>45.05</v>
      </c>
      <c r="D125" s="279">
        <v>45.25</v>
      </c>
      <c r="E125" s="279">
        <v>44.7</v>
      </c>
      <c r="F125" s="279">
        <v>44.35</v>
      </c>
      <c r="G125" s="279">
        <v>43.800000000000004</v>
      </c>
      <c r="H125" s="279">
        <v>45.6</v>
      </c>
      <c r="I125" s="279">
        <v>46.15</v>
      </c>
      <c r="J125" s="279">
        <v>46.5</v>
      </c>
      <c r="K125" s="277">
        <v>45.8</v>
      </c>
      <c r="L125" s="277">
        <v>44.9</v>
      </c>
      <c r="M125" s="277">
        <v>3.3976999999999999</v>
      </c>
    </row>
    <row r="126" spans="1:13">
      <c r="A126" s="301">
        <v>117</v>
      </c>
      <c r="B126" s="277" t="s">
        <v>130</v>
      </c>
      <c r="C126" s="277">
        <v>206.95</v>
      </c>
      <c r="D126" s="279">
        <v>205.18333333333331</v>
      </c>
      <c r="E126" s="279">
        <v>201.86666666666662</v>
      </c>
      <c r="F126" s="279">
        <v>196.7833333333333</v>
      </c>
      <c r="G126" s="279">
        <v>193.46666666666661</v>
      </c>
      <c r="H126" s="279">
        <v>210.26666666666662</v>
      </c>
      <c r="I126" s="279">
        <v>213.58333333333329</v>
      </c>
      <c r="J126" s="279">
        <v>218.66666666666663</v>
      </c>
      <c r="K126" s="277">
        <v>208.5</v>
      </c>
      <c r="L126" s="277">
        <v>200.1</v>
      </c>
      <c r="M126" s="277">
        <v>105.48105</v>
      </c>
    </row>
    <row r="127" spans="1:13">
      <c r="A127" s="301">
        <v>118</v>
      </c>
      <c r="B127" s="277" t="s">
        <v>129</v>
      </c>
      <c r="C127" s="277">
        <v>176.95</v>
      </c>
      <c r="D127" s="279">
        <v>174.55000000000004</v>
      </c>
      <c r="E127" s="279">
        <v>170.70000000000007</v>
      </c>
      <c r="F127" s="279">
        <v>164.45000000000005</v>
      </c>
      <c r="G127" s="279">
        <v>160.60000000000008</v>
      </c>
      <c r="H127" s="279">
        <v>180.80000000000007</v>
      </c>
      <c r="I127" s="279">
        <v>184.65000000000003</v>
      </c>
      <c r="J127" s="279">
        <v>190.90000000000006</v>
      </c>
      <c r="K127" s="277">
        <v>178.4</v>
      </c>
      <c r="L127" s="277">
        <v>168.3</v>
      </c>
      <c r="M127" s="277">
        <v>205.64283</v>
      </c>
    </row>
    <row r="128" spans="1:13">
      <c r="A128" s="301">
        <v>119</v>
      </c>
      <c r="B128" s="277" t="s">
        <v>131</v>
      </c>
      <c r="C128" s="277">
        <v>1686.45</v>
      </c>
      <c r="D128" s="279">
        <v>1690.5</v>
      </c>
      <c r="E128" s="279">
        <v>1651.1</v>
      </c>
      <c r="F128" s="279">
        <v>1615.75</v>
      </c>
      <c r="G128" s="279">
        <v>1576.35</v>
      </c>
      <c r="H128" s="279">
        <v>1725.85</v>
      </c>
      <c r="I128" s="279">
        <v>1765.25</v>
      </c>
      <c r="J128" s="279">
        <v>1800.6</v>
      </c>
      <c r="K128" s="277">
        <v>1729.9</v>
      </c>
      <c r="L128" s="277">
        <v>1655.15</v>
      </c>
      <c r="M128" s="277">
        <v>6.6632199999999999</v>
      </c>
    </row>
    <row r="129" spans="1:13">
      <c r="A129" s="301">
        <v>120</v>
      </c>
      <c r="B129" s="277" t="s">
        <v>264</v>
      </c>
      <c r="C129" s="277">
        <v>736.8</v>
      </c>
      <c r="D129" s="279">
        <v>741.93333333333339</v>
      </c>
      <c r="E129" s="279">
        <v>727.86666666666679</v>
      </c>
      <c r="F129" s="279">
        <v>718.93333333333339</v>
      </c>
      <c r="G129" s="279">
        <v>704.86666666666679</v>
      </c>
      <c r="H129" s="279">
        <v>750.86666666666679</v>
      </c>
      <c r="I129" s="279">
        <v>764.93333333333339</v>
      </c>
      <c r="J129" s="279">
        <v>773.86666666666679</v>
      </c>
      <c r="K129" s="277">
        <v>756</v>
      </c>
      <c r="L129" s="277">
        <v>733</v>
      </c>
      <c r="M129" s="277">
        <v>4.1952199999999999</v>
      </c>
    </row>
    <row r="130" spans="1:13">
      <c r="A130" s="301">
        <v>121</v>
      </c>
      <c r="B130" s="277" t="s">
        <v>133</v>
      </c>
      <c r="C130" s="277">
        <v>1322.6</v>
      </c>
      <c r="D130" s="279">
        <v>1337.4166666666667</v>
      </c>
      <c r="E130" s="279">
        <v>1295.3333333333335</v>
      </c>
      <c r="F130" s="279">
        <v>1268.0666666666668</v>
      </c>
      <c r="G130" s="279">
        <v>1225.9833333333336</v>
      </c>
      <c r="H130" s="279">
        <v>1364.6833333333334</v>
      </c>
      <c r="I130" s="279">
        <v>1406.7666666666669</v>
      </c>
      <c r="J130" s="279">
        <v>1434.0333333333333</v>
      </c>
      <c r="K130" s="277">
        <v>1379.5</v>
      </c>
      <c r="L130" s="277">
        <v>1310.1500000000001</v>
      </c>
      <c r="M130" s="277">
        <v>75.609049999999996</v>
      </c>
    </row>
    <row r="131" spans="1:13">
      <c r="A131" s="301">
        <v>122</v>
      </c>
      <c r="B131" s="277" t="s">
        <v>134</v>
      </c>
      <c r="C131" s="277">
        <v>59.15</v>
      </c>
      <c r="D131" s="279">
        <v>59.816666666666663</v>
      </c>
      <c r="E131" s="279">
        <v>58.033333333333324</v>
      </c>
      <c r="F131" s="279">
        <v>56.916666666666664</v>
      </c>
      <c r="G131" s="279">
        <v>55.133333333333326</v>
      </c>
      <c r="H131" s="279">
        <v>60.933333333333323</v>
      </c>
      <c r="I131" s="279">
        <v>62.716666666666654</v>
      </c>
      <c r="J131" s="279">
        <v>63.833333333333321</v>
      </c>
      <c r="K131" s="277">
        <v>61.6</v>
      </c>
      <c r="L131" s="277">
        <v>58.7</v>
      </c>
      <c r="M131" s="277">
        <v>133.48868999999999</v>
      </c>
    </row>
    <row r="132" spans="1:13">
      <c r="A132" s="301">
        <v>123</v>
      </c>
      <c r="B132" s="277" t="s">
        <v>265</v>
      </c>
      <c r="C132" s="277">
        <v>1432.85</v>
      </c>
      <c r="D132" s="279">
        <v>1431.8999999999999</v>
      </c>
      <c r="E132" s="279">
        <v>1405.9499999999998</v>
      </c>
      <c r="F132" s="279">
        <v>1379.05</v>
      </c>
      <c r="G132" s="279">
        <v>1353.1</v>
      </c>
      <c r="H132" s="279">
        <v>1458.7999999999997</v>
      </c>
      <c r="I132" s="279">
        <v>1484.75</v>
      </c>
      <c r="J132" s="279">
        <v>1511.6499999999996</v>
      </c>
      <c r="K132" s="277">
        <v>1457.85</v>
      </c>
      <c r="L132" s="277">
        <v>1405</v>
      </c>
      <c r="M132" s="277">
        <v>1.68367</v>
      </c>
    </row>
    <row r="133" spans="1:13">
      <c r="A133" s="301">
        <v>124</v>
      </c>
      <c r="B133" s="277" t="s">
        <v>135</v>
      </c>
      <c r="C133" s="277">
        <v>266.75</v>
      </c>
      <c r="D133" s="279">
        <v>268.16666666666669</v>
      </c>
      <c r="E133" s="279">
        <v>262.63333333333338</v>
      </c>
      <c r="F133" s="279">
        <v>258.51666666666671</v>
      </c>
      <c r="G133" s="279">
        <v>252.98333333333341</v>
      </c>
      <c r="H133" s="279">
        <v>272.28333333333336</v>
      </c>
      <c r="I133" s="279">
        <v>277.81666666666666</v>
      </c>
      <c r="J133" s="279">
        <v>281.93333333333334</v>
      </c>
      <c r="K133" s="277">
        <v>273.7</v>
      </c>
      <c r="L133" s="277">
        <v>264.05</v>
      </c>
      <c r="M133" s="277">
        <v>32.437739999999998</v>
      </c>
    </row>
    <row r="134" spans="1:13">
      <c r="A134" s="301">
        <v>125</v>
      </c>
      <c r="B134" s="277" t="s">
        <v>266</v>
      </c>
      <c r="C134" s="277">
        <v>2427</v>
      </c>
      <c r="D134" s="279">
        <v>2392.3333333333335</v>
      </c>
      <c r="E134" s="279">
        <v>2295.666666666667</v>
      </c>
      <c r="F134" s="279">
        <v>2164.3333333333335</v>
      </c>
      <c r="G134" s="279">
        <v>2067.666666666667</v>
      </c>
      <c r="H134" s="279">
        <v>2523.666666666667</v>
      </c>
      <c r="I134" s="279">
        <v>2620.3333333333339</v>
      </c>
      <c r="J134" s="279">
        <v>2751.666666666667</v>
      </c>
      <c r="K134" s="277">
        <v>2489</v>
      </c>
      <c r="L134" s="277">
        <v>2261</v>
      </c>
      <c r="M134" s="277">
        <v>5.0014399999999997</v>
      </c>
    </row>
    <row r="135" spans="1:13">
      <c r="A135" s="301">
        <v>126</v>
      </c>
      <c r="B135" s="277" t="s">
        <v>136</v>
      </c>
      <c r="C135" s="277">
        <v>903.8</v>
      </c>
      <c r="D135" s="279">
        <v>905.0333333333333</v>
      </c>
      <c r="E135" s="279">
        <v>895.06666666666661</v>
      </c>
      <c r="F135" s="279">
        <v>886.33333333333326</v>
      </c>
      <c r="G135" s="279">
        <v>876.36666666666656</v>
      </c>
      <c r="H135" s="279">
        <v>913.76666666666665</v>
      </c>
      <c r="I135" s="279">
        <v>923.73333333333335</v>
      </c>
      <c r="J135" s="279">
        <v>932.4666666666667</v>
      </c>
      <c r="K135" s="277">
        <v>915</v>
      </c>
      <c r="L135" s="277">
        <v>896.3</v>
      </c>
      <c r="M135" s="277">
        <v>36.159799999999997</v>
      </c>
    </row>
    <row r="136" spans="1:13">
      <c r="A136" s="301">
        <v>127</v>
      </c>
      <c r="B136" s="277" t="s">
        <v>137</v>
      </c>
      <c r="C136" s="277">
        <v>845.4</v>
      </c>
      <c r="D136" s="279">
        <v>842.41666666666663</v>
      </c>
      <c r="E136" s="279">
        <v>831.38333333333321</v>
      </c>
      <c r="F136" s="279">
        <v>817.36666666666656</v>
      </c>
      <c r="G136" s="279">
        <v>806.33333333333314</v>
      </c>
      <c r="H136" s="279">
        <v>856.43333333333328</v>
      </c>
      <c r="I136" s="279">
        <v>867.46666666666681</v>
      </c>
      <c r="J136" s="279">
        <v>881.48333333333335</v>
      </c>
      <c r="K136" s="277">
        <v>853.45</v>
      </c>
      <c r="L136" s="277">
        <v>828.4</v>
      </c>
      <c r="M136" s="277">
        <v>19.046309999999998</v>
      </c>
    </row>
    <row r="137" spans="1:13">
      <c r="A137" s="301">
        <v>128</v>
      </c>
      <c r="B137" s="277" t="s">
        <v>148</v>
      </c>
      <c r="C137" s="277">
        <v>61931.6</v>
      </c>
      <c r="D137" s="279">
        <v>62372.200000000004</v>
      </c>
      <c r="E137" s="279">
        <v>61164.400000000009</v>
      </c>
      <c r="F137" s="279">
        <v>60397.200000000004</v>
      </c>
      <c r="G137" s="279">
        <v>59189.400000000009</v>
      </c>
      <c r="H137" s="279">
        <v>63139.400000000009</v>
      </c>
      <c r="I137" s="279">
        <v>64347.200000000012</v>
      </c>
      <c r="J137" s="279">
        <v>65114.400000000009</v>
      </c>
      <c r="K137" s="277">
        <v>63580</v>
      </c>
      <c r="L137" s="277">
        <v>61605</v>
      </c>
      <c r="M137" s="277">
        <v>0.14480000000000001</v>
      </c>
    </row>
    <row r="138" spans="1:13">
      <c r="A138" s="301">
        <v>129</v>
      </c>
      <c r="B138" s="277" t="s">
        <v>145</v>
      </c>
      <c r="C138" s="277">
        <v>1001.9</v>
      </c>
      <c r="D138" s="279">
        <v>1011.4</v>
      </c>
      <c r="E138" s="279">
        <v>990.3</v>
      </c>
      <c r="F138" s="279">
        <v>978.69999999999993</v>
      </c>
      <c r="G138" s="279">
        <v>957.59999999999991</v>
      </c>
      <c r="H138" s="279">
        <v>1023</v>
      </c>
      <c r="I138" s="279">
        <v>1044.1000000000001</v>
      </c>
      <c r="J138" s="279">
        <v>1055.7</v>
      </c>
      <c r="K138" s="277">
        <v>1032.5</v>
      </c>
      <c r="L138" s="277">
        <v>999.8</v>
      </c>
      <c r="M138" s="277">
        <v>5.3593900000000003</v>
      </c>
    </row>
    <row r="139" spans="1:13">
      <c r="A139" s="301">
        <v>130</v>
      </c>
      <c r="B139" s="277" t="s">
        <v>139</v>
      </c>
      <c r="C139" s="277">
        <v>128.80000000000001</v>
      </c>
      <c r="D139" s="279">
        <v>133.15</v>
      </c>
      <c r="E139" s="279">
        <v>123.70000000000002</v>
      </c>
      <c r="F139" s="279">
        <v>118.60000000000002</v>
      </c>
      <c r="G139" s="279">
        <v>109.15000000000003</v>
      </c>
      <c r="H139" s="279">
        <v>138.25</v>
      </c>
      <c r="I139" s="279">
        <v>147.69999999999999</v>
      </c>
      <c r="J139" s="279">
        <v>152.79999999999998</v>
      </c>
      <c r="K139" s="277">
        <v>142.6</v>
      </c>
      <c r="L139" s="277">
        <v>128.05000000000001</v>
      </c>
      <c r="M139" s="277">
        <v>251.00945999999999</v>
      </c>
    </row>
    <row r="140" spans="1:13">
      <c r="A140" s="301">
        <v>131</v>
      </c>
      <c r="B140" s="277" t="s">
        <v>138</v>
      </c>
      <c r="C140" s="277">
        <v>594.4</v>
      </c>
      <c r="D140" s="279">
        <v>594.13333333333333</v>
      </c>
      <c r="E140" s="279">
        <v>588.26666666666665</v>
      </c>
      <c r="F140" s="279">
        <v>582.13333333333333</v>
      </c>
      <c r="G140" s="279">
        <v>576.26666666666665</v>
      </c>
      <c r="H140" s="279">
        <v>600.26666666666665</v>
      </c>
      <c r="I140" s="279">
        <v>606.13333333333321</v>
      </c>
      <c r="J140" s="279">
        <v>612.26666666666665</v>
      </c>
      <c r="K140" s="277">
        <v>600</v>
      </c>
      <c r="L140" s="277">
        <v>588</v>
      </c>
      <c r="M140" s="277">
        <v>33.452069999999999</v>
      </c>
    </row>
    <row r="141" spans="1:13">
      <c r="A141" s="301">
        <v>132</v>
      </c>
      <c r="B141" s="277" t="s">
        <v>140</v>
      </c>
      <c r="C141" s="277">
        <v>182.55</v>
      </c>
      <c r="D141" s="279">
        <v>180.85</v>
      </c>
      <c r="E141" s="279">
        <v>176.95</v>
      </c>
      <c r="F141" s="279">
        <v>171.35</v>
      </c>
      <c r="G141" s="279">
        <v>167.45</v>
      </c>
      <c r="H141" s="279">
        <v>186.45</v>
      </c>
      <c r="I141" s="279">
        <v>190.35000000000002</v>
      </c>
      <c r="J141" s="279">
        <v>195.95</v>
      </c>
      <c r="K141" s="277">
        <v>184.75</v>
      </c>
      <c r="L141" s="277">
        <v>175.25</v>
      </c>
      <c r="M141" s="277">
        <v>115.85268000000001</v>
      </c>
    </row>
    <row r="142" spans="1:13">
      <c r="A142" s="301">
        <v>133</v>
      </c>
      <c r="B142" s="277" t="s">
        <v>267</v>
      </c>
      <c r="C142" s="277">
        <v>36.299999999999997</v>
      </c>
      <c r="D142" s="279">
        <v>36.6</v>
      </c>
      <c r="E142" s="279">
        <v>35.700000000000003</v>
      </c>
      <c r="F142" s="279">
        <v>35.1</v>
      </c>
      <c r="G142" s="279">
        <v>34.200000000000003</v>
      </c>
      <c r="H142" s="279">
        <v>37.200000000000003</v>
      </c>
      <c r="I142" s="279">
        <v>38.099999999999994</v>
      </c>
      <c r="J142" s="279">
        <v>38.700000000000003</v>
      </c>
      <c r="K142" s="277">
        <v>37.5</v>
      </c>
      <c r="L142" s="277">
        <v>36</v>
      </c>
      <c r="M142" s="277">
        <v>21.634930000000001</v>
      </c>
    </row>
    <row r="143" spans="1:13">
      <c r="A143" s="301">
        <v>134</v>
      </c>
      <c r="B143" s="277" t="s">
        <v>141</v>
      </c>
      <c r="C143" s="277">
        <v>350.45</v>
      </c>
      <c r="D143" s="279">
        <v>352.8</v>
      </c>
      <c r="E143" s="279">
        <v>345</v>
      </c>
      <c r="F143" s="279">
        <v>339.55</v>
      </c>
      <c r="G143" s="279">
        <v>331.75</v>
      </c>
      <c r="H143" s="279">
        <v>358.25</v>
      </c>
      <c r="I143" s="279">
        <v>366.05000000000007</v>
      </c>
      <c r="J143" s="279">
        <v>371.5</v>
      </c>
      <c r="K143" s="277">
        <v>360.6</v>
      </c>
      <c r="L143" s="277">
        <v>347.35</v>
      </c>
      <c r="M143" s="277">
        <v>53.328589999999998</v>
      </c>
    </row>
    <row r="144" spans="1:13">
      <c r="A144" s="301">
        <v>135</v>
      </c>
      <c r="B144" s="277" t="s">
        <v>142</v>
      </c>
      <c r="C144" s="277">
        <v>6043.3</v>
      </c>
      <c r="D144" s="279">
        <v>6011.4000000000005</v>
      </c>
      <c r="E144" s="279">
        <v>5959.9500000000007</v>
      </c>
      <c r="F144" s="279">
        <v>5876.6</v>
      </c>
      <c r="G144" s="279">
        <v>5825.1500000000005</v>
      </c>
      <c r="H144" s="279">
        <v>6094.7500000000009</v>
      </c>
      <c r="I144" s="279">
        <v>6146.2</v>
      </c>
      <c r="J144" s="279">
        <v>6229.5500000000011</v>
      </c>
      <c r="K144" s="277">
        <v>6062.85</v>
      </c>
      <c r="L144" s="277">
        <v>5928.05</v>
      </c>
      <c r="M144" s="277">
        <v>9.0259699999999992</v>
      </c>
    </row>
    <row r="145" spans="1:13">
      <c r="A145" s="301">
        <v>136</v>
      </c>
      <c r="B145" s="277" t="s">
        <v>144</v>
      </c>
      <c r="C145" s="277">
        <v>554.04999999999995</v>
      </c>
      <c r="D145" s="279">
        <v>557.33333333333337</v>
      </c>
      <c r="E145" s="279">
        <v>545.81666666666672</v>
      </c>
      <c r="F145" s="279">
        <v>537.58333333333337</v>
      </c>
      <c r="G145" s="279">
        <v>526.06666666666672</v>
      </c>
      <c r="H145" s="279">
        <v>565.56666666666672</v>
      </c>
      <c r="I145" s="279">
        <v>577.08333333333337</v>
      </c>
      <c r="J145" s="279">
        <v>585.31666666666672</v>
      </c>
      <c r="K145" s="277">
        <v>568.85</v>
      </c>
      <c r="L145" s="277">
        <v>549.1</v>
      </c>
      <c r="M145" s="277">
        <v>7.9961399999999996</v>
      </c>
    </row>
    <row r="146" spans="1:13">
      <c r="A146" s="301">
        <v>137</v>
      </c>
      <c r="B146" s="277" t="s">
        <v>146</v>
      </c>
      <c r="C146" s="277">
        <v>1050.0999999999999</v>
      </c>
      <c r="D146" s="279">
        <v>1040.8166666666666</v>
      </c>
      <c r="E146" s="279">
        <v>1029.6333333333332</v>
      </c>
      <c r="F146" s="279">
        <v>1009.1666666666666</v>
      </c>
      <c r="G146" s="279">
        <v>997.98333333333323</v>
      </c>
      <c r="H146" s="279">
        <v>1061.2833333333333</v>
      </c>
      <c r="I146" s="279">
        <v>1072.4666666666667</v>
      </c>
      <c r="J146" s="279">
        <v>1092.9333333333332</v>
      </c>
      <c r="K146" s="277">
        <v>1052</v>
      </c>
      <c r="L146" s="277">
        <v>1020.35</v>
      </c>
      <c r="M146" s="277">
        <v>19.914079999999998</v>
      </c>
    </row>
    <row r="147" spans="1:13">
      <c r="A147" s="301">
        <v>138</v>
      </c>
      <c r="B147" s="277" t="s">
        <v>147</v>
      </c>
      <c r="C147" s="277">
        <v>93.05</v>
      </c>
      <c r="D147" s="279">
        <v>93.766666666666666</v>
      </c>
      <c r="E147" s="279">
        <v>91.533333333333331</v>
      </c>
      <c r="F147" s="279">
        <v>90.016666666666666</v>
      </c>
      <c r="G147" s="279">
        <v>87.783333333333331</v>
      </c>
      <c r="H147" s="279">
        <v>95.283333333333331</v>
      </c>
      <c r="I147" s="279">
        <v>97.516666666666652</v>
      </c>
      <c r="J147" s="279">
        <v>99.033333333333331</v>
      </c>
      <c r="K147" s="277">
        <v>96</v>
      </c>
      <c r="L147" s="277">
        <v>92.25</v>
      </c>
      <c r="M147" s="277">
        <v>106.76362</v>
      </c>
    </row>
    <row r="148" spans="1:13">
      <c r="A148" s="301">
        <v>139</v>
      </c>
      <c r="B148" s="277" t="s">
        <v>268</v>
      </c>
      <c r="C148" s="277">
        <v>1126.8499999999999</v>
      </c>
      <c r="D148" s="279">
        <v>1138.55</v>
      </c>
      <c r="E148" s="279">
        <v>1068.3</v>
      </c>
      <c r="F148" s="279">
        <v>1009.75</v>
      </c>
      <c r="G148" s="279">
        <v>939.5</v>
      </c>
      <c r="H148" s="279">
        <v>1197.0999999999999</v>
      </c>
      <c r="I148" s="279">
        <v>1267.3499999999999</v>
      </c>
      <c r="J148" s="279">
        <v>1325.8999999999999</v>
      </c>
      <c r="K148" s="277">
        <v>1208.8</v>
      </c>
      <c r="L148" s="277">
        <v>1080</v>
      </c>
      <c r="M148" s="277">
        <v>26.722919999999998</v>
      </c>
    </row>
    <row r="149" spans="1:13">
      <c r="A149" s="301">
        <v>140</v>
      </c>
      <c r="B149" s="277" t="s">
        <v>149</v>
      </c>
      <c r="C149" s="277">
        <v>1362.7</v>
      </c>
      <c r="D149" s="279">
        <v>1342.2</v>
      </c>
      <c r="E149" s="279">
        <v>1307.75</v>
      </c>
      <c r="F149" s="279">
        <v>1252.8</v>
      </c>
      <c r="G149" s="279">
        <v>1218.3499999999999</v>
      </c>
      <c r="H149" s="279">
        <v>1397.15</v>
      </c>
      <c r="I149" s="279">
        <v>1431.6000000000004</v>
      </c>
      <c r="J149" s="279">
        <v>1486.5500000000002</v>
      </c>
      <c r="K149" s="277">
        <v>1376.65</v>
      </c>
      <c r="L149" s="277">
        <v>1287.25</v>
      </c>
      <c r="M149" s="277">
        <v>42.398359999999997</v>
      </c>
    </row>
    <row r="150" spans="1:13">
      <c r="A150" s="301">
        <v>141</v>
      </c>
      <c r="B150" s="277" t="s">
        <v>269</v>
      </c>
      <c r="C150" s="277">
        <v>720.45</v>
      </c>
      <c r="D150" s="279">
        <v>728.68333333333339</v>
      </c>
      <c r="E150" s="279">
        <v>703.76666666666677</v>
      </c>
      <c r="F150" s="279">
        <v>687.08333333333337</v>
      </c>
      <c r="G150" s="279">
        <v>662.16666666666674</v>
      </c>
      <c r="H150" s="279">
        <v>745.36666666666679</v>
      </c>
      <c r="I150" s="279">
        <v>770.2833333333333</v>
      </c>
      <c r="J150" s="279">
        <v>786.96666666666681</v>
      </c>
      <c r="K150" s="277">
        <v>753.6</v>
      </c>
      <c r="L150" s="277">
        <v>712</v>
      </c>
      <c r="M150" s="277">
        <v>9.64785</v>
      </c>
    </row>
    <row r="151" spans="1:13">
      <c r="A151" s="301">
        <v>142</v>
      </c>
      <c r="B151" s="277" t="s">
        <v>151</v>
      </c>
      <c r="C151" s="277">
        <v>24.05</v>
      </c>
      <c r="D151" s="279">
        <v>24.200000000000003</v>
      </c>
      <c r="E151" s="279">
        <v>23.800000000000004</v>
      </c>
      <c r="F151" s="279">
        <v>23.55</v>
      </c>
      <c r="G151" s="279">
        <v>23.150000000000002</v>
      </c>
      <c r="H151" s="279">
        <v>24.450000000000006</v>
      </c>
      <c r="I151" s="279">
        <v>24.850000000000005</v>
      </c>
      <c r="J151" s="279">
        <v>25.100000000000009</v>
      </c>
      <c r="K151" s="277">
        <v>24.6</v>
      </c>
      <c r="L151" s="277">
        <v>23.95</v>
      </c>
      <c r="M151" s="277">
        <v>53.89734</v>
      </c>
    </row>
    <row r="152" spans="1:13">
      <c r="A152" s="301">
        <v>143</v>
      </c>
      <c r="B152" s="277" t="s">
        <v>270</v>
      </c>
      <c r="C152" s="277">
        <v>20.25</v>
      </c>
      <c r="D152" s="279">
        <v>20.25</v>
      </c>
      <c r="E152" s="279">
        <v>20.2</v>
      </c>
      <c r="F152" s="279">
        <v>20.149999999999999</v>
      </c>
      <c r="G152" s="279">
        <v>20.099999999999998</v>
      </c>
      <c r="H152" s="279">
        <v>20.3</v>
      </c>
      <c r="I152" s="279">
        <v>20.349999999999998</v>
      </c>
      <c r="J152" s="279">
        <v>20.400000000000002</v>
      </c>
      <c r="K152" s="277">
        <v>20.3</v>
      </c>
      <c r="L152" s="277">
        <v>20.2</v>
      </c>
      <c r="M152" s="277">
        <v>28.49879</v>
      </c>
    </row>
    <row r="153" spans="1:13">
      <c r="A153" s="301">
        <v>144</v>
      </c>
      <c r="B153" s="277" t="s">
        <v>155</v>
      </c>
      <c r="C153" s="277">
        <v>82.5</v>
      </c>
      <c r="D153" s="279">
        <v>83.316666666666663</v>
      </c>
      <c r="E153" s="279">
        <v>81.433333333333323</v>
      </c>
      <c r="F153" s="279">
        <v>80.36666666666666</v>
      </c>
      <c r="G153" s="279">
        <v>78.48333333333332</v>
      </c>
      <c r="H153" s="279">
        <v>84.383333333333326</v>
      </c>
      <c r="I153" s="279">
        <v>86.266666666666652</v>
      </c>
      <c r="J153" s="279">
        <v>87.333333333333329</v>
      </c>
      <c r="K153" s="277">
        <v>85.2</v>
      </c>
      <c r="L153" s="277">
        <v>82.25</v>
      </c>
      <c r="M153" s="277">
        <v>63.070839999999997</v>
      </c>
    </row>
    <row r="154" spans="1:13">
      <c r="A154" s="301">
        <v>145</v>
      </c>
      <c r="B154" s="277" t="s">
        <v>156</v>
      </c>
      <c r="C154" s="277">
        <v>87.65</v>
      </c>
      <c r="D154" s="279">
        <v>88.166666666666671</v>
      </c>
      <c r="E154" s="279">
        <v>86.733333333333348</v>
      </c>
      <c r="F154" s="279">
        <v>85.816666666666677</v>
      </c>
      <c r="G154" s="279">
        <v>84.383333333333354</v>
      </c>
      <c r="H154" s="279">
        <v>89.083333333333343</v>
      </c>
      <c r="I154" s="279">
        <v>90.516666666666652</v>
      </c>
      <c r="J154" s="279">
        <v>91.433333333333337</v>
      </c>
      <c r="K154" s="277">
        <v>89.6</v>
      </c>
      <c r="L154" s="277">
        <v>87.25</v>
      </c>
      <c r="M154" s="277">
        <v>100.71266</v>
      </c>
    </row>
    <row r="155" spans="1:13">
      <c r="A155" s="301">
        <v>146</v>
      </c>
      <c r="B155" s="277" t="s">
        <v>150</v>
      </c>
      <c r="C155" s="277">
        <v>33.25</v>
      </c>
      <c r="D155" s="279">
        <v>33.066666666666663</v>
      </c>
      <c r="E155" s="279">
        <v>32.583333333333329</v>
      </c>
      <c r="F155" s="279">
        <v>31.916666666666664</v>
      </c>
      <c r="G155" s="279">
        <v>31.43333333333333</v>
      </c>
      <c r="H155" s="279">
        <v>33.733333333333327</v>
      </c>
      <c r="I155" s="279">
        <v>34.216666666666661</v>
      </c>
      <c r="J155" s="279">
        <v>34.883333333333326</v>
      </c>
      <c r="K155" s="277">
        <v>33.549999999999997</v>
      </c>
      <c r="L155" s="277">
        <v>32.4</v>
      </c>
      <c r="M155" s="277">
        <v>102.20466</v>
      </c>
    </row>
    <row r="156" spans="1:13">
      <c r="A156" s="301">
        <v>147</v>
      </c>
      <c r="B156" s="277" t="s">
        <v>153</v>
      </c>
      <c r="C156" s="277">
        <v>17350.25</v>
      </c>
      <c r="D156" s="279">
        <v>17325.7</v>
      </c>
      <c r="E156" s="279">
        <v>17236.45</v>
      </c>
      <c r="F156" s="279">
        <v>17122.650000000001</v>
      </c>
      <c r="G156" s="279">
        <v>17033.400000000001</v>
      </c>
      <c r="H156" s="279">
        <v>17439.5</v>
      </c>
      <c r="I156" s="279">
        <v>17528.75</v>
      </c>
      <c r="J156" s="279">
        <v>17642.55</v>
      </c>
      <c r="K156" s="277">
        <v>17414.95</v>
      </c>
      <c r="L156" s="277">
        <v>17211.900000000001</v>
      </c>
      <c r="M156" s="277">
        <v>1.03843</v>
      </c>
    </row>
    <row r="157" spans="1:13">
      <c r="A157" s="301">
        <v>148</v>
      </c>
      <c r="B157" s="277" t="s">
        <v>3162</v>
      </c>
      <c r="C157" s="277">
        <v>270.25</v>
      </c>
      <c r="D157" s="279">
        <v>273.59999999999997</v>
      </c>
      <c r="E157" s="279">
        <v>265.84999999999991</v>
      </c>
      <c r="F157" s="279">
        <v>261.44999999999993</v>
      </c>
      <c r="G157" s="279">
        <v>253.69999999999987</v>
      </c>
      <c r="H157" s="279">
        <v>277.99999999999994</v>
      </c>
      <c r="I157" s="279">
        <v>285.75000000000006</v>
      </c>
      <c r="J157" s="279">
        <v>290.14999999999998</v>
      </c>
      <c r="K157" s="277">
        <v>281.35000000000002</v>
      </c>
      <c r="L157" s="277">
        <v>269.2</v>
      </c>
      <c r="M157" s="277">
        <v>7.1952299999999996</v>
      </c>
    </row>
    <row r="158" spans="1:13">
      <c r="A158" s="301">
        <v>149</v>
      </c>
      <c r="B158" s="277" t="s">
        <v>271</v>
      </c>
      <c r="C158" s="277">
        <v>381.4</v>
      </c>
      <c r="D158" s="279">
        <v>384.11666666666662</v>
      </c>
      <c r="E158" s="279">
        <v>373.78333333333325</v>
      </c>
      <c r="F158" s="279">
        <v>366.16666666666663</v>
      </c>
      <c r="G158" s="279">
        <v>355.83333333333326</v>
      </c>
      <c r="H158" s="279">
        <v>391.73333333333323</v>
      </c>
      <c r="I158" s="279">
        <v>402.06666666666661</v>
      </c>
      <c r="J158" s="279">
        <v>409.68333333333322</v>
      </c>
      <c r="K158" s="277">
        <v>394.45</v>
      </c>
      <c r="L158" s="277">
        <v>376.5</v>
      </c>
      <c r="M158" s="277">
        <v>3.1148400000000001</v>
      </c>
    </row>
    <row r="159" spans="1:13">
      <c r="A159" s="301">
        <v>150</v>
      </c>
      <c r="B159" s="277" t="s">
        <v>158</v>
      </c>
      <c r="C159" s="277">
        <v>80.8</v>
      </c>
      <c r="D159" s="279">
        <v>80.966666666666669</v>
      </c>
      <c r="E159" s="279">
        <v>79.933333333333337</v>
      </c>
      <c r="F159" s="279">
        <v>79.066666666666663</v>
      </c>
      <c r="G159" s="279">
        <v>78.033333333333331</v>
      </c>
      <c r="H159" s="279">
        <v>81.833333333333343</v>
      </c>
      <c r="I159" s="279">
        <v>82.866666666666674</v>
      </c>
      <c r="J159" s="279">
        <v>83.733333333333348</v>
      </c>
      <c r="K159" s="277">
        <v>82</v>
      </c>
      <c r="L159" s="277">
        <v>80.099999999999994</v>
      </c>
      <c r="M159" s="277">
        <v>85.111199999999997</v>
      </c>
    </row>
    <row r="160" spans="1:13">
      <c r="A160" s="301">
        <v>151</v>
      </c>
      <c r="B160" s="277" t="s">
        <v>157</v>
      </c>
      <c r="C160" s="277">
        <v>98.2</v>
      </c>
      <c r="D160" s="279">
        <v>98.533333333333346</v>
      </c>
      <c r="E160" s="279">
        <v>97.166666666666686</v>
      </c>
      <c r="F160" s="279">
        <v>96.13333333333334</v>
      </c>
      <c r="G160" s="279">
        <v>94.76666666666668</v>
      </c>
      <c r="H160" s="279">
        <v>99.566666666666691</v>
      </c>
      <c r="I160" s="279">
        <v>100.93333333333334</v>
      </c>
      <c r="J160" s="279">
        <v>101.9666666666667</v>
      </c>
      <c r="K160" s="277">
        <v>99.9</v>
      </c>
      <c r="L160" s="277">
        <v>97.5</v>
      </c>
      <c r="M160" s="277">
        <v>9.24132</v>
      </c>
    </row>
    <row r="161" spans="1:13">
      <c r="A161" s="301">
        <v>152</v>
      </c>
      <c r="B161" s="277" t="s">
        <v>272</v>
      </c>
      <c r="C161" s="277">
        <v>3016.35</v>
      </c>
      <c r="D161" s="279">
        <v>3005.6833333333329</v>
      </c>
      <c r="E161" s="279">
        <v>2930.6666666666661</v>
      </c>
      <c r="F161" s="279">
        <v>2844.9833333333331</v>
      </c>
      <c r="G161" s="279">
        <v>2769.9666666666662</v>
      </c>
      <c r="H161" s="279">
        <v>3091.3666666666659</v>
      </c>
      <c r="I161" s="279">
        <v>3166.3833333333332</v>
      </c>
      <c r="J161" s="279">
        <v>3252.0666666666657</v>
      </c>
      <c r="K161" s="277">
        <v>3080.7</v>
      </c>
      <c r="L161" s="277">
        <v>2920</v>
      </c>
      <c r="M161" s="277">
        <v>0.74551000000000001</v>
      </c>
    </row>
    <row r="162" spans="1:13">
      <c r="A162" s="301">
        <v>153</v>
      </c>
      <c r="B162" s="277" t="s">
        <v>273</v>
      </c>
      <c r="C162" s="277">
        <v>1768.8</v>
      </c>
      <c r="D162" s="279">
        <v>1784.6000000000001</v>
      </c>
      <c r="E162" s="279">
        <v>1742.2000000000003</v>
      </c>
      <c r="F162" s="279">
        <v>1715.6000000000001</v>
      </c>
      <c r="G162" s="279">
        <v>1673.2000000000003</v>
      </c>
      <c r="H162" s="279">
        <v>1811.2000000000003</v>
      </c>
      <c r="I162" s="279">
        <v>1853.6000000000004</v>
      </c>
      <c r="J162" s="279">
        <v>1880.2000000000003</v>
      </c>
      <c r="K162" s="277">
        <v>1827</v>
      </c>
      <c r="L162" s="277">
        <v>1758</v>
      </c>
      <c r="M162" s="277">
        <v>1.8669500000000001</v>
      </c>
    </row>
    <row r="163" spans="1:13">
      <c r="A163" s="301">
        <v>154</v>
      </c>
      <c r="B163" s="277" t="s">
        <v>274</v>
      </c>
      <c r="C163" s="277">
        <v>215.65</v>
      </c>
      <c r="D163" s="279">
        <v>217.98333333333335</v>
      </c>
      <c r="E163" s="279">
        <v>208.9666666666667</v>
      </c>
      <c r="F163" s="279">
        <v>202.28333333333336</v>
      </c>
      <c r="G163" s="279">
        <v>193.26666666666671</v>
      </c>
      <c r="H163" s="279">
        <v>224.66666666666669</v>
      </c>
      <c r="I163" s="279">
        <v>233.68333333333334</v>
      </c>
      <c r="J163" s="279">
        <v>240.36666666666667</v>
      </c>
      <c r="K163" s="277">
        <v>227</v>
      </c>
      <c r="L163" s="277">
        <v>211.3</v>
      </c>
      <c r="M163" s="277">
        <v>8.0253099999999993</v>
      </c>
    </row>
    <row r="164" spans="1:13">
      <c r="A164" s="301">
        <v>155</v>
      </c>
      <c r="B164" s="277" t="s">
        <v>159</v>
      </c>
      <c r="C164" s="277">
        <v>19189.2</v>
      </c>
      <c r="D164" s="279">
        <v>19295.399999999998</v>
      </c>
      <c r="E164" s="279">
        <v>18993.799999999996</v>
      </c>
      <c r="F164" s="279">
        <v>18798.399999999998</v>
      </c>
      <c r="G164" s="279">
        <v>18496.799999999996</v>
      </c>
      <c r="H164" s="279">
        <v>19490.799999999996</v>
      </c>
      <c r="I164" s="279">
        <v>19792.399999999994</v>
      </c>
      <c r="J164" s="279">
        <v>19987.799999999996</v>
      </c>
      <c r="K164" s="277">
        <v>19597</v>
      </c>
      <c r="L164" s="277">
        <v>19100</v>
      </c>
      <c r="M164" s="277">
        <v>0.14917</v>
      </c>
    </row>
    <row r="165" spans="1:13">
      <c r="A165" s="301">
        <v>156</v>
      </c>
      <c r="B165" s="277" t="s">
        <v>161</v>
      </c>
      <c r="C165" s="277">
        <v>238.15</v>
      </c>
      <c r="D165" s="279">
        <v>240.18333333333337</v>
      </c>
      <c r="E165" s="279">
        <v>235.56666666666672</v>
      </c>
      <c r="F165" s="279">
        <v>232.98333333333335</v>
      </c>
      <c r="G165" s="279">
        <v>228.3666666666667</v>
      </c>
      <c r="H165" s="279">
        <v>242.76666666666674</v>
      </c>
      <c r="I165" s="279">
        <v>247.38333333333335</v>
      </c>
      <c r="J165" s="279">
        <v>249.96666666666675</v>
      </c>
      <c r="K165" s="277">
        <v>244.8</v>
      </c>
      <c r="L165" s="277">
        <v>237.6</v>
      </c>
      <c r="M165" s="277">
        <v>86.511080000000007</v>
      </c>
    </row>
    <row r="166" spans="1:13">
      <c r="A166" s="301">
        <v>157</v>
      </c>
      <c r="B166" s="277" t="s">
        <v>275</v>
      </c>
      <c r="C166" s="277">
        <v>4367.25</v>
      </c>
      <c r="D166" s="279">
        <v>4385.75</v>
      </c>
      <c r="E166" s="279">
        <v>4326.5</v>
      </c>
      <c r="F166" s="279">
        <v>4285.75</v>
      </c>
      <c r="G166" s="279">
        <v>4226.5</v>
      </c>
      <c r="H166" s="279">
        <v>4426.5</v>
      </c>
      <c r="I166" s="279">
        <v>4485.75</v>
      </c>
      <c r="J166" s="279">
        <v>4526.5</v>
      </c>
      <c r="K166" s="277">
        <v>4445</v>
      </c>
      <c r="L166" s="277">
        <v>4345</v>
      </c>
      <c r="M166" s="277">
        <v>1.2611600000000001</v>
      </c>
    </row>
    <row r="167" spans="1:13">
      <c r="A167" s="301">
        <v>158</v>
      </c>
      <c r="B167" s="277" t="s">
        <v>163</v>
      </c>
      <c r="C167" s="277">
        <v>1356.2</v>
      </c>
      <c r="D167" s="279">
        <v>1363.8999999999999</v>
      </c>
      <c r="E167" s="279">
        <v>1342.7999999999997</v>
      </c>
      <c r="F167" s="279">
        <v>1329.3999999999999</v>
      </c>
      <c r="G167" s="279">
        <v>1308.2999999999997</v>
      </c>
      <c r="H167" s="279">
        <v>1377.2999999999997</v>
      </c>
      <c r="I167" s="279">
        <v>1398.3999999999996</v>
      </c>
      <c r="J167" s="279">
        <v>1411.7999999999997</v>
      </c>
      <c r="K167" s="277">
        <v>1385</v>
      </c>
      <c r="L167" s="277">
        <v>1350.5</v>
      </c>
      <c r="M167" s="277">
        <v>11.10962</v>
      </c>
    </row>
    <row r="168" spans="1:13">
      <c r="A168" s="301">
        <v>159</v>
      </c>
      <c r="B168" s="277" t="s">
        <v>160</v>
      </c>
      <c r="C168" s="277">
        <v>1454.4</v>
      </c>
      <c r="D168" s="279">
        <v>1464.3333333333333</v>
      </c>
      <c r="E168" s="279">
        <v>1436.0666666666666</v>
      </c>
      <c r="F168" s="279">
        <v>1417.7333333333333</v>
      </c>
      <c r="G168" s="279">
        <v>1389.4666666666667</v>
      </c>
      <c r="H168" s="279">
        <v>1482.6666666666665</v>
      </c>
      <c r="I168" s="279">
        <v>1510.9333333333334</v>
      </c>
      <c r="J168" s="279">
        <v>1529.2666666666664</v>
      </c>
      <c r="K168" s="277">
        <v>1492.6</v>
      </c>
      <c r="L168" s="277">
        <v>1446</v>
      </c>
      <c r="M168" s="277">
        <v>8.2758199999999995</v>
      </c>
    </row>
    <row r="169" spans="1:13">
      <c r="A169" s="301">
        <v>160</v>
      </c>
      <c r="B169" s="277" t="s">
        <v>162</v>
      </c>
      <c r="C169" s="277">
        <v>81.400000000000006</v>
      </c>
      <c r="D169" s="279">
        <v>81.833333333333329</v>
      </c>
      <c r="E169" s="279">
        <v>80.566666666666663</v>
      </c>
      <c r="F169" s="279">
        <v>79.733333333333334</v>
      </c>
      <c r="G169" s="279">
        <v>78.466666666666669</v>
      </c>
      <c r="H169" s="279">
        <v>82.666666666666657</v>
      </c>
      <c r="I169" s="279">
        <v>83.933333333333337</v>
      </c>
      <c r="J169" s="279">
        <v>84.766666666666652</v>
      </c>
      <c r="K169" s="277">
        <v>83.1</v>
      </c>
      <c r="L169" s="277">
        <v>81</v>
      </c>
      <c r="M169" s="277">
        <v>37.735320000000002</v>
      </c>
    </row>
    <row r="170" spans="1:13">
      <c r="A170" s="301">
        <v>161</v>
      </c>
      <c r="B170" s="277" t="s">
        <v>165</v>
      </c>
      <c r="C170" s="277">
        <v>180.9</v>
      </c>
      <c r="D170" s="279">
        <v>180.4</v>
      </c>
      <c r="E170" s="279">
        <v>179.25</v>
      </c>
      <c r="F170" s="279">
        <v>177.6</v>
      </c>
      <c r="G170" s="279">
        <v>176.45</v>
      </c>
      <c r="H170" s="279">
        <v>182.05</v>
      </c>
      <c r="I170" s="279">
        <v>183.20000000000005</v>
      </c>
      <c r="J170" s="279">
        <v>184.85000000000002</v>
      </c>
      <c r="K170" s="277">
        <v>181.55</v>
      </c>
      <c r="L170" s="277">
        <v>178.75</v>
      </c>
      <c r="M170" s="277">
        <v>67.155529999999999</v>
      </c>
    </row>
    <row r="171" spans="1:13">
      <c r="A171" s="301">
        <v>162</v>
      </c>
      <c r="B171" s="277" t="s">
        <v>276</v>
      </c>
      <c r="C171" s="277">
        <v>172.55</v>
      </c>
      <c r="D171" s="279">
        <v>173.85000000000002</v>
      </c>
      <c r="E171" s="279">
        <v>169.80000000000004</v>
      </c>
      <c r="F171" s="279">
        <v>167.05</v>
      </c>
      <c r="G171" s="279">
        <v>163.00000000000003</v>
      </c>
      <c r="H171" s="279">
        <v>176.60000000000005</v>
      </c>
      <c r="I171" s="279">
        <v>180.65</v>
      </c>
      <c r="J171" s="279">
        <v>183.40000000000006</v>
      </c>
      <c r="K171" s="277">
        <v>177.9</v>
      </c>
      <c r="L171" s="277">
        <v>171.1</v>
      </c>
      <c r="M171" s="277">
        <v>3.47445</v>
      </c>
    </row>
    <row r="172" spans="1:13">
      <c r="A172" s="301">
        <v>163</v>
      </c>
      <c r="B172" s="277" t="s">
        <v>277</v>
      </c>
      <c r="C172" s="277">
        <v>10691.75</v>
      </c>
      <c r="D172" s="279">
        <v>10735.566666666668</v>
      </c>
      <c r="E172" s="279">
        <v>10611.183333333334</v>
      </c>
      <c r="F172" s="279">
        <v>10530.616666666667</v>
      </c>
      <c r="G172" s="279">
        <v>10406.233333333334</v>
      </c>
      <c r="H172" s="279">
        <v>10816.133333333335</v>
      </c>
      <c r="I172" s="279">
        <v>10940.51666666667</v>
      </c>
      <c r="J172" s="279">
        <v>11021.083333333336</v>
      </c>
      <c r="K172" s="277">
        <v>10859.95</v>
      </c>
      <c r="L172" s="277">
        <v>10655</v>
      </c>
      <c r="M172" s="277">
        <v>2.171E-2</v>
      </c>
    </row>
    <row r="173" spans="1:13">
      <c r="A173" s="301">
        <v>164</v>
      </c>
      <c r="B173" s="277" t="s">
        <v>164</v>
      </c>
      <c r="C173" s="277">
        <v>32.299999999999997</v>
      </c>
      <c r="D173" s="279">
        <v>32.733333333333327</v>
      </c>
      <c r="E173" s="279">
        <v>31.816666666666656</v>
      </c>
      <c r="F173" s="279">
        <v>31.333333333333329</v>
      </c>
      <c r="G173" s="279">
        <v>30.416666666666657</v>
      </c>
      <c r="H173" s="279">
        <v>33.216666666666654</v>
      </c>
      <c r="I173" s="279">
        <v>34.133333333333326</v>
      </c>
      <c r="J173" s="279">
        <v>34.616666666666653</v>
      </c>
      <c r="K173" s="277">
        <v>33.65</v>
      </c>
      <c r="L173" s="277">
        <v>32.25</v>
      </c>
      <c r="M173" s="277">
        <v>228.70439999999999</v>
      </c>
    </row>
    <row r="174" spans="1:13">
      <c r="A174" s="301">
        <v>165</v>
      </c>
      <c r="B174" s="277" t="s">
        <v>278</v>
      </c>
      <c r="C174" s="277">
        <v>340.2</v>
      </c>
      <c r="D174" s="279">
        <v>339.59999999999997</v>
      </c>
      <c r="E174" s="279">
        <v>332.59999999999991</v>
      </c>
      <c r="F174" s="279">
        <v>324.99999999999994</v>
      </c>
      <c r="G174" s="279">
        <v>317.99999999999989</v>
      </c>
      <c r="H174" s="279">
        <v>347.19999999999993</v>
      </c>
      <c r="I174" s="279">
        <v>354.20000000000005</v>
      </c>
      <c r="J174" s="279">
        <v>361.79999999999995</v>
      </c>
      <c r="K174" s="277">
        <v>346.6</v>
      </c>
      <c r="L174" s="277">
        <v>332</v>
      </c>
      <c r="M174" s="277">
        <v>1.3318399999999999</v>
      </c>
    </row>
    <row r="175" spans="1:13">
      <c r="A175" s="301">
        <v>166</v>
      </c>
      <c r="B175" s="277" t="s">
        <v>168</v>
      </c>
      <c r="C175" s="277">
        <v>178.8</v>
      </c>
      <c r="D175" s="279">
        <v>180.1</v>
      </c>
      <c r="E175" s="279">
        <v>175.75</v>
      </c>
      <c r="F175" s="279">
        <v>172.70000000000002</v>
      </c>
      <c r="G175" s="279">
        <v>168.35000000000002</v>
      </c>
      <c r="H175" s="279">
        <v>183.14999999999998</v>
      </c>
      <c r="I175" s="279">
        <v>187.49999999999994</v>
      </c>
      <c r="J175" s="279">
        <v>190.54999999999995</v>
      </c>
      <c r="K175" s="277">
        <v>184.45</v>
      </c>
      <c r="L175" s="277">
        <v>177.05</v>
      </c>
      <c r="M175" s="277">
        <v>151.16569000000001</v>
      </c>
    </row>
    <row r="176" spans="1:13">
      <c r="A176" s="301">
        <v>167</v>
      </c>
      <c r="B176" s="277" t="s">
        <v>169</v>
      </c>
      <c r="C176" s="277">
        <v>100.85</v>
      </c>
      <c r="D176" s="279">
        <v>102.64999999999999</v>
      </c>
      <c r="E176" s="279">
        <v>98.649999999999977</v>
      </c>
      <c r="F176" s="279">
        <v>96.449999999999989</v>
      </c>
      <c r="G176" s="279">
        <v>92.449999999999974</v>
      </c>
      <c r="H176" s="279">
        <v>104.84999999999998</v>
      </c>
      <c r="I176" s="279">
        <v>108.85000000000001</v>
      </c>
      <c r="J176" s="279">
        <v>111.04999999999998</v>
      </c>
      <c r="K176" s="277">
        <v>106.65</v>
      </c>
      <c r="L176" s="277">
        <v>100.45</v>
      </c>
      <c r="M176" s="277">
        <v>98.633619999999993</v>
      </c>
    </row>
    <row r="177" spans="1:13">
      <c r="A177" s="301">
        <v>168</v>
      </c>
      <c r="B177" s="277" t="s">
        <v>279</v>
      </c>
      <c r="C177" s="277">
        <v>469.8</v>
      </c>
      <c r="D177" s="279">
        <v>469.33333333333331</v>
      </c>
      <c r="E177" s="279">
        <v>465.66666666666663</v>
      </c>
      <c r="F177" s="279">
        <v>461.5333333333333</v>
      </c>
      <c r="G177" s="279">
        <v>457.86666666666662</v>
      </c>
      <c r="H177" s="279">
        <v>473.46666666666664</v>
      </c>
      <c r="I177" s="279">
        <v>477.13333333333327</v>
      </c>
      <c r="J177" s="279">
        <v>481.26666666666665</v>
      </c>
      <c r="K177" s="277">
        <v>473</v>
      </c>
      <c r="L177" s="277">
        <v>465.2</v>
      </c>
      <c r="M177" s="277">
        <v>0.46551999999999999</v>
      </c>
    </row>
    <row r="178" spans="1:13">
      <c r="A178" s="301">
        <v>169</v>
      </c>
      <c r="B178" s="277" t="s">
        <v>170</v>
      </c>
      <c r="C178" s="277">
        <v>2156.1999999999998</v>
      </c>
      <c r="D178" s="279">
        <v>2160.9666666666667</v>
      </c>
      <c r="E178" s="279">
        <v>2123.1333333333332</v>
      </c>
      <c r="F178" s="279">
        <v>2090.0666666666666</v>
      </c>
      <c r="G178" s="279">
        <v>2052.2333333333331</v>
      </c>
      <c r="H178" s="279">
        <v>2194.0333333333333</v>
      </c>
      <c r="I178" s="279">
        <v>2231.8666666666663</v>
      </c>
      <c r="J178" s="279">
        <v>2264.9333333333334</v>
      </c>
      <c r="K178" s="277">
        <v>2198.8000000000002</v>
      </c>
      <c r="L178" s="277">
        <v>2127.9</v>
      </c>
      <c r="M178" s="277">
        <v>370.60948999999999</v>
      </c>
    </row>
    <row r="179" spans="1:13">
      <c r="A179" s="301">
        <v>170</v>
      </c>
      <c r="B179" s="277" t="s">
        <v>280</v>
      </c>
      <c r="C179" s="277">
        <v>867.45</v>
      </c>
      <c r="D179" s="279">
        <v>868.61666666666679</v>
      </c>
      <c r="E179" s="279">
        <v>855.03333333333353</v>
      </c>
      <c r="F179" s="279">
        <v>842.61666666666679</v>
      </c>
      <c r="G179" s="279">
        <v>829.03333333333353</v>
      </c>
      <c r="H179" s="279">
        <v>881.03333333333353</v>
      </c>
      <c r="I179" s="279">
        <v>894.61666666666679</v>
      </c>
      <c r="J179" s="279">
        <v>907.03333333333353</v>
      </c>
      <c r="K179" s="277">
        <v>882.2</v>
      </c>
      <c r="L179" s="277">
        <v>856.2</v>
      </c>
      <c r="M179" s="277">
        <v>13.42667</v>
      </c>
    </row>
    <row r="180" spans="1:13">
      <c r="A180" s="301">
        <v>171</v>
      </c>
      <c r="B180" s="277" t="s">
        <v>175</v>
      </c>
      <c r="C180" s="277">
        <v>3765.7</v>
      </c>
      <c r="D180" s="279">
        <v>3772.7999999999997</v>
      </c>
      <c r="E180" s="279">
        <v>3714.9999999999995</v>
      </c>
      <c r="F180" s="279">
        <v>3664.2999999999997</v>
      </c>
      <c r="G180" s="279">
        <v>3606.4999999999995</v>
      </c>
      <c r="H180" s="279">
        <v>3823.4999999999995</v>
      </c>
      <c r="I180" s="279">
        <v>3881.2999999999997</v>
      </c>
      <c r="J180" s="279">
        <v>3931.9999999999995</v>
      </c>
      <c r="K180" s="277">
        <v>3830.6</v>
      </c>
      <c r="L180" s="277">
        <v>3722.1</v>
      </c>
      <c r="M180" s="277">
        <v>1.48454</v>
      </c>
    </row>
    <row r="181" spans="1:13">
      <c r="A181" s="301">
        <v>172</v>
      </c>
      <c r="B181" s="277" t="s">
        <v>173</v>
      </c>
      <c r="C181" s="277">
        <v>21113.85</v>
      </c>
      <c r="D181" s="279">
        <v>21239.933333333334</v>
      </c>
      <c r="E181" s="279">
        <v>20889.866666666669</v>
      </c>
      <c r="F181" s="279">
        <v>20665.883333333335</v>
      </c>
      <c r="G181" s="279">
        <v>20315.816666666669</v>
      </c>
      <c r="H181" s="279">
        <v>21463.916666666668</v>
      </c>
      <c r="I181" s="279">
        <v>21813.983333333334</v>
      </c>
      <c r="J181" s="279">
        <v>22037.966666666667</v>
      </c>
      <c r="K181" s="277">
        <v>21590</v>
      </c>
      <c r="L181" s="277">
        <v>21015.95</v>
      </c>
      <c r="M181" s="277">
        <v>0.61733000000000005</v>
      </c>
    </row>
    <row r="182" spans="1:13">
      <c r="A182" s="301">
        <v>173</v>
      </c>
      <c r="B182" s="277" t="s">
        <v>176</v>
      </c>
      <c r="C182" s="277">
        <v>682.7</v>
      </c>
      <c r="D182" s="279">
        <v>691.68333333333339</v>
      </c>
      <c r="E182" s="279">
        <v>670.41666666666674</v>
      </c>
      <c r="F182" s="279">
        <v>658.13333333333333</v>
      </c>
      <c r="G182" s="279">
        <v>636.86666666666667</v>
      </c>
      <c r="H182" s="279">
        <v>703.96666666666681</v>
      </c>
      <c r="I182" s="279">
        <v>725.23333333333346</v>
      </c>
      <c r="J182" s="279">
        <v>737.51666666666688</v>
      </c>
      <c r="K182" s="277">
        <v>712.95</v>
      </c>
      <c r="L182" s="277">
        <v>679.4</v>
      </c>
      <c r="M182" s="277">
        <v>28.7821</v>
      </c>
    </row>
    <row r="183" spans="1:13">
      <c r="A183" s="301">
        <v>174</v>
      </c>
      <c r="B183" s="277" t="s">
        <v>174</v>
      </c>
      <c r="C183" s="277">
        <v>1136.5999999999999</v>
      </c>
      <c r="D183" s="279">
        <v>1138.1833333333332</v>
      </c>
      <c r="E183" s="279">
        <v>1116.5166666666664</v>
      </c>
      <c r="F183" s="279">
        <v>1096.4333333333332</v>
      </c>
      <c r="G183" s="279">
        <v>1074.7666666666664</v>
      </c>
      <c r="H183" s="279">
        <v>1158.2666666666664</v>
      </c>
      <c r="I183" s="279">
        <v>1179.9333333333329</v>
      </c>
      <c r="J183" s="279">
        <v>1200.0166666666664</v>
      </c>
      <c r="K183" s="277">
        <v>1159.8499999999999</v>
      </c>
      <c r="L183" s="277">
        <v>1118.0999999999999</v>
      </c>
      <c r="M183" s="277">
        <v>8.6294699999999995</v>
      </c>
    </row>
    <row r="184" spans="1:13">
      <c r="A184" s="301">
        <v>175</v>
      </c>
      <c r="B184" s="277" t="s">
        <v>172</v>
      </c>
      <c r="C184" s="277">
        <v>187.15</v>
      </c>
      <c r="D184" s="279">
        <v>188.95000000000002</v>
      </c>
      <c r="E184" s="279">
        <v>184.70000000000005</v>
      </c>
      <c r="F184" s="279">
        <v>182.25000000000003</v>
      </c>
      <c r="G184" s="279">
        <v>178.00000000000006</v>
      </c>
      <c r="H184" s="279">
        <v>191.40000000000003</v>
      </c>
      <c r="I184" s="279">
        <v>195.64999999999998</v>
      </c>
      <c r="J184" s="279">
        <v>198.10000000000002</v>
      </c>
      <c r="K184" s="277">
        <v>193.2</v>
      </c>
      <c r="L184" s="277">
        <v>186.5</v>
      </c>
      <c r="M184" s="277">
        <v>507.14366000000001</v>
      </c>
    </row>
    <row r="185" spans="1:13">
      <c r="A185" s="301">
        <v>176</v>
      </c>
      <c r="B185" s="277" t="s">
        <v>171</v>
      </c>
      <c r="C185" s="277">
        <v>34</v>
      </c>
      <c r="D185" s="279">
        <v>34</v>
      </c>
      <c r="E185" s="279">
        <v>33.549999999999997</v>
      </c>
      <c r="F185" s="279">
        <v>33.099999999999994</v>
      </c>
      <c r="G185" s="279">
        <v>32.649999999999991</v>
      </c>
      <c r="H185" s="279">
        <v>34.450000000000003</v>
      </c>
      <c r="I185" s="279">
        <v>34.900000000000006</v>
      </c>
      <c r="J185" s="279">
        <v>35.350000000000009</v>
      </c>
      <c r="K185" s="277">
        <v>34.450000000000003</v>
      </c>
      <c r="L185" s="277">
        <v>33.549999999999997</v>
      </c>
      <c r="M185" s="277">
        <v>137.12363999999999</v>
      </c>
    </row>
    <row r="186" spans="1:13">
      <c r="A186" s="301">
        <v>177</v>
      </c>
      <c r="B186" s="277" t="s">
        <v>281</v>
      </c>
      <c r="C186" s="277">
        <v>128.85</v>
      </c>
      <c r="D186" s="279">
        <v>130.35</v>
      </c>
      <c r="E186" s="279">
        <v>124.69999999999999</v>
      </c>
      <c r="F186" s="279">
        <v>120.55</v>
      </c>
      <c r="G186" s="279">
        <v>114.89999999999999</v>
      </c>
      <c r="H186" s="279">
        <v>134.5</v>
      </c>
      <c r="I186" s="279">
        <v>140.15000000000003</v>
      </c>
      <c r="J186" s="279">
        <v>144.29999999999998</v>
      </c>
      <c r="K186" s="277">
        <v>136</v>
      </c>
      <c r="L186" s="277">
        <v>126.2</v>
      </c>
      <c r="M186" s="277">
        <v>15.20537</v>
      </c>
    </row>
    <row r="187" spans="1:13">
      <c r="A187" s="301">
        <v>178</v>
      </c>
      <c r="B187" s="277" t="s">
        <v>178</v>
      </c>
      <c r="C187" s="277">
        <v>475.5</v>
      </c>
      <c r="D187" s="279">
        <v>477.36666666666662</v>
      </c>
      <c r="E187" s="279">
        <v>467.13333333333321</v>
      </c>
      <c r="F187" s="279">
        <v>458.76666666666659</v>
      </c>
      <c r="G187" s="279">
        <v>448.53333333333319</v>
      </c>
      <c r="H187" s="279">
        <v>485.73333333333323</v>
      </c>
      <c r="I187" s="279">
        <v>495.9666666666667</v>
      </c>
      <c r="J187" s="279">
        <v>504.33333333333326</v>
      </c>
      <c r="K187" s="277">
        <v>487.6</v>
      </c>
      <c r="L187" s="277">
        <v>469</v>
      </c>
      <c r="M187" s="277">
        <v>61.126300000000001</v>
      </c>
    </row>
    <row r="188" spans="1:13">
      <c r="A188" s="301">
        <v>179</v>
      </c>
      <c r="B188" s="277" t="s">
        <v>179</v>
      </c>
      <c r="C188" s="277">
        <v>379.25</v>
      </c>
      <c r="D188" s="279">
        <v>377.93333333333334</v>
      </c>
      <c r="E188" s="279">
        <v>374.86666666666667</v>
      </c>
      <c r="F188" s="279">
        <v>370.48333333333335</v>
      </c>
      <c r="G188" s="279">
        <v>367.41666666666669</v>
      </c>
      <c r="H188" s="279">
        <v>382.31666666666666</v>
      </c>
      <c r="I188" s="279">
        <v>385.38333333333338</v>
      </c>
      <c r="J188" s="279">
        <v>389.76666666666665</v>
      </c>
      <c r="K188" s="277">
        <v>381</v>
      </c>
      <c r="L188" s="277">
        <v>373.55</v>
      </c>
      <c r="M188" s="277">
        <v>8.2238799999999994</v>
      </c>
    </row>
    <row r="189" spans="1:13">
      <c r="A189" s="301">
        <v>180</v>
      </c>
      <c r="B189" s="277" t="s">
        <v>282</v>
      </c>
      <c r="C189" s="277">
        <v>455.95</v>
      </c>
      <c r="D189" s="279">
        <v>461.2166666666667</v>
      </c>
      <c r="E189" s="279">
        <v>447.73333333333341</v>
      </c>
      <c r="F189" s="279">
        <v>439.51666666666671</v>
      </c>
      <c r="G189" s="279">
        <v>426.03333333333342</v>
      </c>
      <c r="H189" s="279">
        <v>469.43333333333339</v>
      </c>
      <c r="I189" s="279">
        <v>482.91666666666674</v>
      </c>
      <c r="J189" s="279">
        <v>491.13333333333338</v>
      </c>
      <c r="K189" s="277">
        <v>474.7</v>
      </c>
      <c r="L189" s="277">
        <v>453</v>
      </c>
      <c r="M189" s="277">
        <v>6.2569800000000004</v>
      </c>
    </row>
    <row r="190" spans="1:13">
      <c r="A190" s="301">
        <v>181</v>
      </c>
      <c r="B190" s="277" t="s">
        <v>192</v>
      </c>
      <c r="C190" s="277">
        <v>397.1</v>
      </c>
      <c r="D190" s="279">
        <v>395.9666666666667</v>
      </c>
      <c r="E190" s="279">
        <v>391.73333333333341</v>
      </c>
      <c r="F190" s="279">
        <v>386.36666666666673</v>
      </c>
      <c r="G190" s="279">
        <v>382.13333333333344</v>
      </c>
      <c r="H190" s="279">
        <v>401.33333333333337</v>
      </c>
      <c r="I190" s="279">
        <v>405.56666666666672</v>
      </c>
      <c r="J190" s="279">
        <v>410.93333333333334</v>
      </c>
      <c r="K190" s="277">
        <v>400.2</v>
      </c>
      <c r="L190" s="277">
        <v>390.6</v>
      </c>
      <c r="M190" s="277">
        <v>8.8391999999999999</v>
      </c>
    </row>
    <row r="191" spans="1:13">
      <c r="A191" s="301">
        <v>182</v>
      </c>
      <c r="B191" s="277" t="s">
        <v>187</v>
      </c>
      <c r="C191" s="277">
        <v>2206.8000000000002</v>
      </c>
      <c r="D191" s="279">
        <v>2195.1</v>
      </c>
      <c r="E191" s="279">
        <v>2175.1999999999998</v>
      </c>
      <c r="F191" s="279">
        <v>2143.6</v>
      </c>
      <c r="G191" s="279">
        <v>2123.6999999999998</v>
      </c>
      <c r="H191" s="279">
        <v>2226.6999999999998</v>
      </c>
      <c r="I191" s="279">
        <v>2246.6000000000004</v>
      </c>
      <c r="J191" s="279">
        <v>2278.1999999999998</v>
      </c>
      <c r="K191" s="277">
        <v>2215</v>
      </c>
      <c r="L191" s="277">
        <v>2163.5</v>
      </c>
      <c r="M191" s="277">
        <v>42.488370000000003</v>
      </c>
    </row>
    <row r="192" spans="1:13">
      <c r="A192" s="301">
        <v>183</v>
      </c>
      <c r="B192" s="277" t="s">
        <v>3465</v>
      </c>
      <c r="C192" s="277">
        <v>408.45</v>
      </c>
      <c r="D192" s="279">
        <v>408.91666666666669</v>
      </c>
      <c r="E192" s="279">
        <v>403.83333333333337</v>
      </c>
      <c r="F192" s="279">
        <v>399.2166666666667</v>
      </c>
      <c r="G192" s="279">
        <v>394.13333333333338</v>
      </c>
      <c r="H192" s="279">
        <v>413.53333333333336</v>
      </c>
      <c r="I192" s="279">
        <v>418.61666666666673</v>
      </c>
      <c r="J192" s="279">
        <v>423.23333333333335</v>
      </c>
      <c r="K192" s="277">
        <v>414</v>
      </c>
      <c r="L192" s="277">
        <v>404.3</v>
      </c>
      <c r="M192" s="277">
        <v>31.328209999999999</v>
      </c>
    </row>
    <row r="193" spans="1:13">
      <c r="A193" s="301">
        <v>184</v>
      </c>
      <c r="B193" s="277" t="s">
        <v>184</v>
      </c>
      <c r="C193" s="277">
        <v>37.950000000000003</v>
      </c>
      <c r="D193" s="279">
        <v>38.366666666666667</v>
      </c>
      <c r="E193" s="279">
        <v>37.433333333333337</v>
      </c>
      <c r="F193" s="279">
        <v>36.916666666666671</v>
      </c>
      <c r="G193" s="279">
        <v>35.983333333333341</v>
      </c>
      <c r="H193" s="279">
        <v>38.883333333333333</v>
      </c>
      <c r="I193" s="279">
        <v>39.816666666666656</v>
      </c>
      <c r="J193" s="279">
        <v>40.333333333333329</v>
      </c>
      <c r="K193" s="277">
        <v>39.299999999999997</v>
      </c>
      <c r="L193" s="277">
        <v>37.85</v>
      </c>
      <c r="M193" s="277">
        <v>30.501709999999999</v>
      </c>
    </row>
    <row r="194" spans="1:13">
      <c r="A194" s="301">
        <v>185</v>
      </c>
      <c r="B194" s="277" t="s">
        <v>183</v>
      </c>
      <c r="C194" s="277">
        <v>101.7</v>
      </c>
      <c r="D194" s="279">
        <v>102.5</v>
      </c>
      <c r="E194" s="279">
        <v>100.5</v>
      </c>
      <c r="F194" s="279">
        <v>99.3</v>
      </c>
      <c r="G194" s="279">
        <v>97.3</v>
      </c>
      <c r="H194" s="279">
        <v>103.7</v>
      </c>
      <c r="I194" s="279">
        <v>105.7</v>
      </c>
      <c r="J194" s="279">
        <v>106.9</v>
      </c>
      <c r="K194" s="277">
        <v>104.5</v>
      </c>
      <c r="L194" s="277">
        <v>101.3</v>
      </c>
      <c r="M194" s="277">
        <v>296.46442000000002</v>
      </c>
    </row>
    <row r="195" spans="1:13">
      <c r="A195" s="301">
        <v>186</v>
      </c>
      <c r="B195" s="277" t="s">
        <v>185</v>
      </c>
      <c r="C195" s="277">
        <v>49.5</v>
      </c>
      <c r="D195" s="279">
        <v>49.20000000000001</v>
      </c>
      <c r="E195" s="279">
        <v>48.000000000000021</v>
      </c>
      <c r="F195" s="279">
        <v>46.500000000000014</v>
      </c>
      <c r="G195" s="279">
        <v>45.300000000000026</v>
      </c>
      <c r="H195" s="279">
        <v>50.700000000000017</v>
      </c>
      <c r="I195" s="279">
        <v>51.900000000000006</v>
      </c>
      <c r="J195" s="279">
        <v>53.400000000000013</v>
      </c>
      <c r="K195" s="277">
        <v>50.4</v>
      </c>
      <c r="L195" s="277">
        <v>47.7</v>
      </c>
      <c r="M195" s="277">
        <v>262.32321000000002</v>
      </c>
    </row>
    <row r="196" spans="1:13">
      <c r="A196" s="301">
        <v>187</v>
      </c>
      <c r="B196" s="277" t="s">
        <v>186</v>
      </c>
      <c r="C196" s="277">
        <v>352.85</v>
      </c>
      <c r="D196" s="279">
        <v>350.33333333333331</v>
      </c>
      <c r="E196" s="279">
        <v>346.76666666666665</v>
      </c>
      <c r="F196" s="279">
        <v>340.68333333333334</v>
      </c>
      <c r="G196" s="279">
        <v>337.11666666666667</v>
      </c>
      <c r="H196" s="279">
        <v>356.41666666666663</v>
      </c>
      <c r="I196" s="279">
        <v>359.98333333333335</v>
      </c>
      <c r="J196" s="279">
        <v>366.06666666666661</v>
      </c>
      <c r="K196" s="277">
        <v>353.9</v>
      </c>
      <c r="L196" s="277">
        <v>344.25</v>
      </c>
      <c r="M196" s="277">
        <v>118.35628</v>
      </c>
    </row>
    <row r="197" spans="1:13">
      <c r="A197" s="301">
        <v>188</v>
      </c>
      <c r="B197" s="268" t="s">
        <v>188</v>
      </c>
      <c r="C197" s="268">
        <v>664.55</v>
      </c>
      <c r="D197" s="308">
        <v>659.69999999999993</v>
      </c>
      <c r="E197" s="308">
        <v>647.64999999999986</v>
      </c>
      <c r="F197" s="308">
        <v>630.74999999999989</v>
      </c>
      <c r="G197" s="308">
        <v>618.69999999999982</v>
      </c>
      <c r="H197" s="308">
        <v>676.59999999999991</v>
      </c>
      <c r="I197" s="308">
        <v>688.64999999999986</v>
      </c>
      <c r="J197" s="308">
        <v>705.55</v>
      </c>
      <c r="K197" s="268">
        <v>671.75</v>
      </c>
      <c r="L197" s="268">
        <v>642.79999999999995</v>
      </c>
      <c r="M197" s="268">
        <v>115.22408</v>
      </c>
    </row>
    <row r="198" spans="1:13">
      <c r="A198" s="301">
        <v>189</v>
      </c>
      <c r="B198" s="268" t="s">
        <v>283</v>
      </c>
      <c r="C198" s="268">
        <v>117.5</v>
      </c>
      <c r="D198" s="308">
        <v>118.53333333333335</v>
      </c>
      <c r="E198" s="308">
        <v>113.06666666666669</v>
      </c>
      <c r="F198" s="308">
        <v>108.63333333333334</v>
      </c>
      <c r="G198" s="308">
        <v>103.16666666666669</v>
      </c>
      <c r="H198" s="308">
        <v>122.9666666666667</v>
      </c>
      <c r="I198" s="308">
        <v>128.43333333333337</v>
      </c>
      <c r="J198" s="308">
        <v>132.8666666666667</v>
      </c>
      <c r="K198" s="268">
        <v>124</v>
      </c>
      <c r="L198" s="268">
        <v>114.1</v>
      </c>
      <c r="M198" s="268">
        <v>14.77248</v>
      </c>
    </row>
    <row r="199" spans="1:13">
      <c r="A199" s="301">
        <v>190</v>
      </c>
      <c r="B199" s="268" t="s">
        <v>167</v>
      </c>
      <c r="C199" s="268">
        <v>686.75</v>
      </c>
      <c r="D199" s="308">
        <v>687.41666666666663</v>
      </c>
      <c r="E199" s="308">
        <v>678.83333333333326</v>
      </c>
      <c r="F199" s="308">
        <v>670.91666666666663</v>
      </c>
      <c r="G199" s="308">
        <v>662.33333333333326</v>
      </c>
      <c r="H199" s="308">
        <v>695.33333333333326</v>
      </c>
      <c r="I199" s="308">
        <v>703.91666666666652</v>
      </c>
      <c r="J199" s="308">
        <v>711.83333333333326</v>
      </c>
      <c r="K199" s="268">
        <v>696</v>
      </c>
      <c r="L199" s="268">
        <v>679.5</v>
      </c>
      <c r="M199" s="268">
        <v>7.8788400000000003</v>
      </c>
    </row>
    <row r="200" spans="1:13">
      <c r="A200" s="301">
        <v>191</v>
      </c>
      <c r="B200" s="268" t="s">
        <v>189</v>
      </c>
      <c r="C200" s="268">
        <v>1042.0999999999999</v>
      </c>
      <c r="D200" s="308">
        <v>1051.3166666666666</v>
      </c>
      <c r="E200" s="308">
        <v>1030.1333333333332</v>
      </c>
      <c r="F200" s="308">
        <v>1018.1666666666665</v>
      </c>
      <c r="G200" s="308">
        <v>996.98333333333312</v>
      </c>
      <c r="H200" s="308">
        <v>1063.2833333333333</v>
      </c>
      <c r="I200" s="308">
        <v>1084.4666666666667</v>
      </c>
      <c r="J200" s="308">
        <v>1096.4333333333334</v>
      </c>
      <c r="K200" s="268">
        <v>1072.5</v>
      </c>
      <c r="L200" s="268">
        <v>1039.3499999999999</v>
      </c>
      <c r="M200" s="268">
        <v>27.834479999999999</v>
      </c>
    </row>
    <row r="201" spans="1:13">
      <c r="A201" s="301">
        <v>192</v>
      </c>
      <c r="B201" s="268" t="s">
        <v>190</v>
      </c>
      <c r="C201" s="268">
        <v>2299.35</v>
      </c>
      <c r="D201" s="308">
        <v>2291.5</v>
      </c>
      <c r="E201" s="308">
        <v>2239.6999999999998</v>
      </c>
      <c r="F201" s="308">
        <v>2180.0499999999997</v>
      </c>
      <c r="G201" s="308">
        <v>2128.2499999999995</v>
      </c>
      <c r="H201" s="308">
        <v>2351.15</v>
      </c>
      <c r="I201" s="308">
        <v>2402.9500000000003</v>
      </c>
      <c r="J201" s="308">
        <v>2462.6000000000004</v>
      </c>
      <c r="K201" s="268">
        <v>2343.3000000000002</v>
      </c>
      <c r="L201" s="268">
        <v>2231.85</v>
      </c>
      <c r="M201" s="268">
        <v>5.9015300000000002</v>
      </c>
    </row>
    <row r="202" spans="1:13">
      <c r="A202" s="301">
        <v>193</v>
      </c>
      <c r="B202" s="268" t="s">
        <v>191</v>
      </c>
      <c r="C202" s="268">
        <v>317.5</v>
      </c>
      <c r="D202" s="308">
        <v>318.05</v>
      </c>
      <c r="E202" s="308">
        <v>315.60000000000002</v>
      </c>
      <c r="F202" s="308">
        <v>313.7</v>
      </c>
      <c r="G202" s="308">
        <v>311.25</v>
      </c>
      <c r="H202" s="308">
        <v>319.95000000000005</v>
      </c>
      <c r="I202" s="308">
        <v>322.39999999999998</v>
      </c>
      <c r="J202" s="308">
        <v>324.30000000000007</v>
      </c>
      <c r="K202" s="268">
        <v>320.5</v>
      </c>
      <c r="L202" s="268">
        <v>316.14999999999998</v>
      </c>
      <c r="M202" s="268">
        <v>5.9742899999999999</v>
      </c>
    </row>
    <row r="203" spans="1:13">
      <c r="A203" s="301">
        <v>194</v>
      </c>
      <c r="B203" s="268" t="s">
        <v>197</v>
      </c>
      <c r="C203" s="268">
        <v>445.8</v>
      </c>
      <c r="D203" s="308">
        <v>447.68333333333334</v>
      </c>
      <c r="E203" s="308">
        <v>438.36666666666667</v>
      </c>
      <c r="F203" s="308">
        <v>430.93333333333334</v>
      </c>
      <c r="G203" s="308">
        <v>421.61666666666667</v>
      </c>
      <c r="H203" s="308">
        <v>455.11666666666667</v>
      </c>
      <c r="I203" s="308">
        <v>464.43333333333339</v>
      </c>
      <c r="J203" s="308">
        <v>471.86666666666667</v>
      </c>
      <c r="K203" s="268">
        <v>457</v>
      </c>
      <c r="L203" s="268">
        <v>440.25</v>
      </c>
      <c r="M203" s="268">
        <v>29.743320000000001</v>
      </c>
    </row>
    <row r="204" spans="1:13">
      <c r="A204" s="301">
        <v>195</v>
      </c>
      <c r="B204" s="268" t="s">
        <v>195</v>
      </c>
      <c r="C204" s="268">
        <v>3860.1</v>
      </c>
      <c r="D204" s="308">
        <v>3847.3666666666668</v>
      </c>
      <c r="E204" s="308">
        <v>3793.7333333333336</v>
      </c>
      <c r="F204" s="308">
        <v>3727.3666666666668</v>
      </c>
      <c r="G204" s="308">
        <v>3673.7333333333336</v>
      </c>
      <c r="H204" s="308">
        <v>3913.7333333333336</v>
      </c>
      <c r="I204" s="308">
        <v>3967.3666666666668</v>
      </c>
      <c r="J204" s="308">
        <v>4033.7333333333336</v>
      </c>
      <c r="K204" s="268">
        <v>3901</v>
      </c>
      <c r="L204" s="268">
        <v>3781</v>
      </c>
      <c r="M204" s="268">
        <v>4.9974999999999996</v>
      </c>
    </row>
    <row r="205" spans="1:13">
      <c r="A205" s="301">
        <v>196</v>
      </c>
      <c r="B205" s="268" t="s">
        <v>196</v>
      </c>
      <c r="C205" s="268">
        <v>29.55</v>
      </c>
      <c r="D205" s="308">
        <v>29.866666666666664</v>
      </c>
      <c r="E205" s="308">
        <v>29.183333333333326</v>
      </c>
      <c r="F205" s="308">
        <v>28.816666666666663</v>
      </c>
      <c r="G205" s="308">
        <v>28.133333333333326</v>
      </c>
      <c r="H205" s="308">
        <v>30.233333333333327</v>
      </c>
      <c r="I205" s="308">
        <v>30.916666666666664</v>
      </c>
      <c r="J205" s="308">
        <v>31.283333333333328</v>
      </c>
      <c r="K205" s="268">
        <v>30.55</v>
      </c>
      <c r="L205" s="268">
        <v>29.5</v>
      </c>
      <c r="M205" s="268">
        <v>32.522489999999998</v>
      </c>
    </row>
    <row r="206" spans="1:13">
      <c r="A206" s="301">
        <v>197</v>
      </c>
      <c r="B206" s="268" t="s">
        <v>193</v>
      </c>
      <c r="C206" s="268">
        <v>982.2</v>
      </c>
      <c r="D206" s="308">
        <v>987.93333333333339</v>
      </c>
      <c r="E206" s="308">
        <v>969.76666666666677</v>
      </c>
      <c r="F206" s="308">
        <v>957.33333333333337</v>
      </c>
      <c r="G206" s="308">
        <v>939.16666666666674</v>
      </c>
      <c r="H206" s="308">
        <v>1000.3666666666668</v>
      </c>
      <c r="I206" s="308">
        <v>1018.5333333333333</v>
      </c>
      <c r="J206" s="308">
        <v>1030.9666666666667</v>
      </c>
      <c r="K206" s="268">
        <v>1006.1</v>
      </c>
      <c r="L206" s="268">
        <v>975.5</v>
      </c>
      <c r="M206" s="268">
        <v>5.9612600000000002</v>
      </c>
    </row>
    <row r="207" spans="1:13">
      <c r="A207" s="301">
        <v>198</v>
      </c>
      <c r="B207" s="268" t="s">
        <v>143</v>
      </c>
      <c r="C207" s="268">
        <v>590.79999999999995</v>
      </c>
      <c r="D207" s="308">
        <v>592.01666666666665</v>
      </c>
      <c r="E207" s="308">
        <v>583.0333333333333</v>
      </c>
      <c r="F207" s="308">
        <v>575.26666666666665</v>
      </c>
      <c r="G207" s="308">
        <v>566.2833333333333</v>
      </c>
      <c r="H207" s="308">
        <v>599.7833333333333</v>
      </c>
      <c r="I207" s="308">
        <v>608.76666666666665</v>
      </c>
      <c r="J207" s="308">
        <v>616.5333333333333</v>
      </c>
      <c r="K207" s="268">
        <v>601</v>
      </c>
      <c r="L207" s="268">
        <v>584.25</v>
      </c>
      <c r="M207" s="268">
        <v>22.751380000000001</v>
      </c>
    </row>
    <row r="208" spans="1:13">
      <c r="A208" s="301">
        <v>199</v>
      </c>
      <c r="B208" s="268" t="s">
        <v>284</v>
      </c>
      <c r="C208" s="268">
        <v>166.15</v>
      </c>
      <c r="D208" s="308">
        <v>167.05</v>
      </c>
      <c r="E208" s="308">
        <v>163.15000000000003</v>
      </c>
      <c r="F208" s="308">
        <v>160.15000000000003</v>
      </c>
      <c r="G208" s="308">
        <v>156.25000000000006</v>
      </c>
      <c r="H208" s="308">
        <v>170.05</v>
      </c>
      <c r="I208" s="308">
        <v>173.95</v>
      </c>
      <c r="J208" s="308">
        <v>176.95</v>
      </c>
      <c r="K208" s="268">
        <v>170.95</v>
      </c>
      <c r="L208" s="268">
        <v>164.05</v>
      </c>
      <c r="M208" s="268">
        <v>4.2132300000000003</v>
      </c>
    </row>
    <row r="209" spans="1:13">
      <c r="A209" s="301">
        <v>200</v>
      </c>
      <c r="B209" s="268" t="s">
        <v>285</v>
      </c>
      <c r="C209" s="268">
        <v>193.4</v>
      </c>
      <c r="D209" s="308">
        <v>195.35</v>
      </c>
      <c r="E209" s="308">
        <v>188.85</v>
      </c>
      <c r="F209" s="308">
        <v>184.3</v>
      </c>
      <c r="G209" s="308">
        <v>177.8</v>
      </c>
      <c r="H209" s="308">
        <v>199.89999999999998</v>
      </c>
      <c r="I209" s="308">
        <v>206.39999999999998</v>
      </c>
      <c r="J209" s="308">
        <v>210.94999999999996</v>
      </c>
      <c r="K209" s="268">
        <v>201.85</v>
      </c>
      <c r="L209" s="268">
        <v>190.8</v>
      </c>
      <c r="M209" s="268">
        <v>1.1966399999999999</v>
      </c>
    </row>
    <row r="210" spans="1:13">
      <c r="A210" s="301">
        <v>201</v>
      </c>
      <c r="B210" s="268" t="s">
        <v>563</v>
      </c>
      <c r="C210" s="268">
        <v>686.4</v>
      </c>
      <c r="D210" s="308">
        <v>690.06666666666661</v>
      </c>
      <c r="E210" s="308">
        <v>681.33333333333326</v>
      </c>
      <c r="F210" s="308">
        <v>676.26666666666665</v>
      </c>
      <c r="G210" s="308">
        <v>667.5333333333333</v>
      </c>
      <c r="H210" s="308">
        <v>695.13333333333321</v>
      </c>
      <c r="I210" s="308">
        <v>703.86666666666656</v>
      </c>
      <c r="J210" s="308">
        <v>708.93333333333317</v>
      </c>
      <c r="K210" s="268">
        <v>698.8</v>
      </c>
      <c r="L210" s="268">
        <v>685</v>
      </c>
      <c r="M210" s="268">
        <v>0.93586000000000003</v>
      </c>
    </row>
    <row r="211" spans="1:13">
      <c r="A211" s="301">
        <v>202</v>
      </c>
      <c r="B211" s="268" t="s">
        <v>198</v>
      </c>
      <c r="C211" s="268">
        <v>109.85</v>
      </c>
      <c r="D211" s="308">
        <v>110.8</v>
      </c>
      <c r="E211" s="308">
        <v>108.35</v>
      </c>
      <c r="F211" s="308">
        <v>106.85</v>
      </c>
      <c r="G211" s="308">
        <v>104.39999999999999</v>
      </c>
      <c r="H211" s="308">
        <v>112.3</v>
      </c>
      <c r="I211" s="308">
        <v>114.75000000000001</v>
      </c>
      <c r="J211" s="308">
        <v>116.25</v>
      </c>
      <c r="K211" s="268">
        <v>113.25</v>
      </c>
      <c r="L211" s="268">
        <v>109.3</v>
      </c>
      <c r="M211" s="268">
        <v>105.27043</v>
      </c>
    </row>
    <row r="212" spans="1:13">
      <c r="A212" s="301">
        <v>203</v>
      </c>
      <c r="B212" s="268" t="s">
        <v>120</v>
      </c>
      <c r="C212" s="268">
        <v>8.0500000000000007</v>
      </c>
      <c r="D212" s="308">
        <v>8.1666666666666661</v>
      </c>
      <c r="E212" s="308">
        <v>7.8833333333333329</v>
      </c>
      <c r="F212" s="308">
        <v>7.7166666666666668</v>
      </c>
      <c r="G212" s="308">
        <v>7.4333333333333336</v>
      </c>
      <c r="H212" s="308">
        <v>8.3333333333333321</v>
      </c>
      <c r="I212" s="308">
        <v>8.6166666666666671</v>
      </c>
      <c r="J212" s="308">
        <v>8.7833333333333314</v>
      </c>
      <c r="K212" s="268">
        <v>8.4499999999999993</v>
      </c>
      <c r="L212" s="268">
        <v>8</v>
      </c>
      <c r="M212" s="268">
        <v>1776.40255</v>
      </c>
    </row>
    <row r="213" spans="1:13">
      <c r="A213" s="301">
        <v>204</v>
      </c>
      <c r="B213" s="268" t="s">
        <v>199</v>
      </c>
      <c r="C213" s="268">
        <v>589.75</v>
      </c>
      <c r="D213" s="308">
        <v>588.05000000000007</v>
      </c>
      <c r="E213" s="308">
        <v>578.10000000000014</v>
      </c>
      <c r="F213" s="308">
        <v>566.45000000000005</v>
      </c>
      <c r="G213" s="308">
        <v>556.50000000000011</v>
      </c>
      <c r="H213" s="308">
        <v>599.70000000000016</v>
      </c>
      <c r="I213" s="308">
        <v>609.6500000000002</v>
      </c>
      <c r="J213" s="308">
        <v>621.30000000000018</v>
      </c>
      <c r="K213" s="268">
        <v>598</v>
      </c>
      <c r="L213" s="268">
        <v>576.4</v>
      </c>
      <c r="M213" s="268">
        <v>15.162710000000001</v>
      </c>
    </row>
    <row r="214" spans="1:13">
      <c r="A214" s="301">
        <v>205</v>
      </c>
      <c r="B214" s="268" t="s">
        <v>569</v>
      </c>
      <c r="C214" s="268">
        <v>2193.15</v>
      </c>
      <c r="D214" s="308">
        <v>2207.6166666666668</v>
      </c>
      <c r="E214" s="308">
        <v>2170.9333333333334</v>
      </c>
      <c r="F214" s="308">
        <v>2148.7166666666667</v>
      </c>
      <c r="G214" s="308">
        <v>2112.0333333333333</v>
      </c>
      <c r="H214" s="308">
        <v>2229.8333333333335</v>
      </c>
      <c r="I214" s="308">
        <v>2266.5166666666669</v>
      </c>
      <c r="J214" s="308">
        <v>2288.7333333333336</v>
      </c>
      <c r="K214" s="268">
        <v>2244.3000000000002</v>
      </c>
      <c r="L214" s="268">
        <v>2185.4</v>
      </c>
      <c r="M214" s="268">
        <v>0.33848</v>
      </c>
    </row>
    <row r="215" spans="1:13">
      <c r="A215" s="301">
        <v>206</v>
      </c>
      <c r="B215" s="268" t="s">
        <v>200</v>
      </c>
      <c r="C215" s="308">
        <v>268.85000000000002</v>
      </c>
      <c r="D215" s="308">
        <v>269.73333333333329</v>
      </c>
      <c r="E215" s="308">
        <v>266.26666666666659</v>
      </c>
      <c r="F215" s="308">
        <v>263.68333333333328</v>
      </c>
      <c r="G215" s="308">
        <v>260.21666666666658</v>
      </c>
      <c r="H215" s="308">
        <v>272.31666666666661</v>
      </c>
      <c r="I215" s="308">
        <v>275.7833333333333</v>
      </c>
      <c r="J215" s="308">
        <v>278.36666666666662</v>
      </c>
      <c r="K215" s="308">
        <v>273.2</v>
      </c>
      <c r="L215" s="308">
        <v>267.14999999999998</v>
      </c>
      <c r="M215" s="308">
        <v>139.90387000000001</v>
      </c>
    </row>
    <row r="216" spans="1:13">
      <c r="A216" s="301">
        <v>207</v>
      </c>
      <c r="B216" s="268" t="s">
        <v>201</v>
      </c>
      <c r="C216" s="308">
        <v>12.3</v>
      </c>
      <c r="D216" s="308">
        <v>12.300000000000002</v>
      </c>
      <c r="E216" s="308">
        <v>12.300000000000004</v>
      </c>
      <c r="F216" s="308">
        <v>12.300000000000002</v>
      </c>
      <c r="G216" s="308">
        <v>12.300000000000004</v>
      </c>
      <c r="H216" s="308">
        <v>12.300000000000004</v>
      </c>
      <c r="I216" s="308">
        <v>12.3</v>
      </c>
      <c r="J216" s="308">
        <v>12.300000000000004</v>
      </c>
      <c r="K216" s="308">
        <v>12.3</v>
      </c>
      <c r="L216" s="308">
        <v>12.3</v>
      </c>
      <c r="M216" s="308">
        <v>2995.0264900000002</v>
      </c>
    </row>
    <row r="217" spans="1:13">
      <c r="A217" s="301">
        <v>208</v>
      </c>
      <c r="B217" s="268" t="s">
        <v>202</v>
      </c>
      <c r="C217" s="308">
        <v>145.4</v>
      </c>
      <c r="D217" s="308">
        <v>148.36666666666667</v>
      </c>
      <c r="E217" s="308">
        <v>141.63333333333335</v>
      </c>
      <c r="F217" s="308">
        <v>137.86666666666667</v>
      </c>
      <c r="G217" s="308">
        <v>131.13333333333335</v>
      </c>
      <c r="H217" s="308">
        <v>152.13333333333335</v>
      </c>
      <c r="I217" s="308">
        <v>158.8666666666667</v>
      </c>
      <c r="J217" s="308">
        <v>162.63333333333335</v>
      </c>
      <c r="K217" s="308">
        <v>155.1</v>
      </c>
      <c r="L217" s="308">
        <v>144.6</v>
      </c>
      <c r="M217" s="308">
        <v>399.24272000000002</v>
      </c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E19" sqref="E19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99"/>
      <c r="B1" s="599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44040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96" t="s">
        <v>16</v>
      </c>
      <c r="B9" s="597" t="s">
        <v>18</v>
      </c>
      <c r="C9" s="595" t="s">
        <v>19</v>
      </c>
      <c r="D9" s="595" t="s">
        <v>20</v>
      </c>
      <c r="E9" s="595" t="s">
        <v>21</v>
      </c>
      <c r="F9" s="595"/>
      <c r="G9" s="595"/>
      <c r="H9" s="595" t="s">
        <v>22</v>
      </c>
      <c r="I9" s="595"/>
      <c r="J9" s="595"/>
      <c r="K9" s="274"/>
      <c r="L9" s="281"/>
      <c r="M9" s="282"/>
    </row>
    <row r="10" spans="1:15" ht="42.75" customHeight="1">
      <c r="A10" s="591"/>
      <c r="B10" s="593"/>
      <c r="C10" s="598" t="s">
        <v>23</v>
      </c>
      <c r="D10" s="598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21522.65</v>
      </c>
      <c r="D11" s="279">
        <v>21421.800000000003</v>
      </c>
      <c r="E11" s="279">
        <v>21260.900000000005</v>
      </c>
      <c r="F11" s="279">
        <v>20999.15</v>
      </c>
      <c r="G11" s="279">
        <v>20838.250000000004</v>
      </c>
      <c r="H11" s="279">
        <v>21683.550000000007</v>
      </c>
      <c r="I11" s="279">
        <v>21844.45</v>
      </c>
      <c r="J11" s="279">
        <v>22106.200000000008</v>
      </c>
      <c r="K11" s="277">
        <v>21582.7</v>
      </c>
      <c r="L11" s="277">
        <v>21160.05</v>
      </c>
      <c r="M11" s="277">
        <v>2.427E-2</v>
      </c>
    </row>
    <row r="12" spans="1:15" ht="12" customHeight="1">
      <c r="A12" s="268">
        <v>2</v>
      </c>
      <c r="B12" s="277" t="s">
        <v>803</v>
      </c>
      <c r="C12" s="278">
        <v>954.85</v>
      </c>
      <c r="D12" s="279">
        <v>957.61666666666667</v>
      </c>
      <c r="E12" s="279">
        <v>937.23333333333335</v>
      </c>
      <c r="F12" s="279">
        <v>919.61666666666667</v>
      </c>
      <c r="G12" s="279">
        <v>899.23333333333335</v>
      </c>
      <c r="H12" s="279">
        <v>975.23333333333335</v>
      </c>
      <c r="I12" s="279">
        <v>995.61666666666679</v>
      </c>
      <c r="J12" s="279">
        <v>1013.2333333333333</v>
      </c>
      <c r="K12" s="277">
        <v>978</v>
      </c>
      <c r="L12" s="277">
        <v>940</v>
      </c>
      <c r="M12" s="277">
        <v>6.4376100000000003</v>
      </c>
    </row>
    <row r="13" spans="1:15" ht="12" customHeight="1">
      <c r="A13" s="268">
        <v>3</v>
      </c>
      <c r="B13" s="277" t="s">
        <v>294</v>
      </c>
      <c r="C13" s="278">
        <v>1342.5</v>
      </c>
      <c r="D13" s="279">
        <v>1364.0166666666667</v>
      </c>
      <c r="E13" s="279">
        <v>1309.0333333333333</v>
      </c>
      <c r="F13" s="279">
        <v>1275.5666666666666</v>
      </c>
      <c r="G13" s="279">
        <v>1220.5833333333333</v>
      </c>
      <c r="H13" s="279">
        <v>1397.4833333333333</v>
      </c>
      <c r="I13" s="279">
        <v>1452.4666666666665</v>
      </c>
      <c r="J13" s="279">
        <v>1485.9333333333334</v>
      </c>
      <c r="K13" s="277">
        <v>1419</v>
      </c>
      <c r="L13" s="277">
        <v>1330.55</v>
      </c>
      <c r="M13" s="277">
        <v>0.62378</v>
      </c>
    </row>
    <row r="14" spans="1:15" ht="12" customHeight="1">
      <c r="A14" s="268">
        <v>4</v>
      </c>
      <c r="B14" s="277" t="s">
        <v>295</v>
      </c>
      <c r="C14" s="278">
        <v>14947.8</v>
      </c>
      <c r="D14" s="279">
        <v>15035.033333333333</v>
      </c>
      <c r="E14" s="279">
        <v>14845.766666666666</v>
      </c>
      <c r="F14" s="279">
        <v>14743.733333333334</v>
      </c>
      <c r="G14" s="279">
        <v>14554.466666666667</v>
      </c>
      <c r="H14" s="279">
        <v>15137.066666666666</v>
      </c>
      <c r="I14" s="279">
        <v>15326.333333333332</v>
      </c>
      <c r="J14" s="279">
        <v>15428.366666666665</v>
      </c>
      <c r="K14" s="277">
        <v>15224.3</v>
      </c>
      <c r="L14" s="277">
        <v>14933</v>
      </c>
      <c r="M14" s="277">
        <v>0.11891</v>
      </c>
    </row>
    <row r="15" spans="1:15" ht="12" customHeight="1">
      <c r="A15" s="268">
        <v>5</v>
      </c>
      <c r="B15" s="277" t="s">
        <v>227</v>
      </c>
      <c r="C15" s="278">
        <v>57.35</v>
      </c>
      <c r="D15" s="279">
        <v>57.866666666666667</v>
      </c>
      <c r="E15" s="279">
        <v>56.633333333333333</v>
      </c>
      <c r="F15" s="279">
        <v>55.916666666666664</v>
      </c>
      <c r="G15" s="279">
        <v>54.68333333333333</v>
      </c>
      <c r="H15" s="279">
        <v>58.583333333333336</v>
      </c>
      <c r="I15" s="279">
        <v>59.81666666666667</v>
      </c>
      <c r="J15" s="279">
        <v>60.533333333333339</v>
      </c>
      <c r="K15" s="277">
        <v>59.1</v>
      </c>
      <c r="L15" s="277">
        <v>57.15</v>
      </c>
      <c r="M15" s="277">
        <v>16.510300000000001</v>
      </c>
    </row>
    <row r="16" spans="1:15" ht="12" customHeight="1">
      <c r="A16" s="268">
        <v>6</v>
      </c>
      <c r="B16" s="277" t="s">
        <v>228</v>
      </c>
      <c r="C16" s="278">
        <v>125</v>
      </c>
      <c r="D16" s="279">
        <v>126.03333333333335</v>
      </c>
      <c r="E16" s="279">
        <v>121.81666666666669</v>
      </c>
      <c r="F16" s="279">
        <v>118.63333333333334</v>
      </c>
      <c r="G16" s="279">
        <v>114.41666666666669</v>
      </c>
      <c r="H16" s="279">
        <v>129.2166666666667</v>
      </c>
      <c r="I16" s="279">
        <v>133.43333333333337</v>
      </c>
      <c r="J16" s="279">
        <v>136.6166666666667</v>
      </c>
      <c r="K16" s="277">
        <v>130.25</v>
      </c>
      <c r="L16" s="277">
        <v>122.85</v>
      </c>
      <c r="M16" s="277">
        <v>11.74775</v>
      </c>
    </row>
    <row r="17" spans="1:13" ht="12" customHeight="1">
      <c r="A17" s="268">
        <v>7</v>
      </c>
      <c r="B17" s="277" t="s">
        <v>38</v>
      </c>
      <c r="C17" s="278">
        <v>1363.4</v>
      </c>
      <c r="D17" s="279">
        <v>1358.1166666666668</v>
      </c>
      <c r="E17" s="279">
        <v>1343.2833333333335</v>
      </c>
      <c r="F17" s="279">
        <v>1323.1666666666667</v>
      </c>
      <c r="G17" s="279">
        <v>1308.3333333333335</v>
      </c>
      <c r="H17" s="279">
        <v>1378.2333333333336</v>
      </c>
      <c r="I17" s="279">
        <v>1393.0666666666666</v>
      </c>
      <c r="J17" s="279">
        <v>1413.1833333333336</v>
      </c>
      <c r="K17" s="277">
        <v>1372.95</v>
      </c>
      <c r="L17" s="277">
        <v>1338</v>
      </c>
      <c r="M17" s="277">
        <v>12.719720000000001</v>
      </c>
    </row>
    <row r="18" spans="1:13" ht="12" customHeight="1">
      <c r="A18" s="268">
        <v>8</v>
      </c>
      <c r="B18" s="277" t="s">
        <v>296</v>
      </c>
      <c r="C18" s="278">
        <v>144.69999999999999</v>
      </c>
      <c r="D18" s="279">
        <v>146.20000000000002</v>
      </c>
      <c r="E18" s="279">
        <v>142.50000000000003</v>
      </c>
      <c r="F18" s="279">
        <v>140.30000000000001</v>
      </c>
      <c r="G18" s="279">
        <v>136.60000000000002</v>
      </c>
      <c r="H18" s="279">
        <v>148.40000000000003</v>
      </c>
      <c r="I18" s="279">
        <v>152.10000000000002</v>
      </c>
      <c r="J18" s="279">
        <v>154.30000000000004</v>
      </c>
      <c r="K18" s="277">
        <v>149.9</v>
      </c>
      <c r="L18" s="277">
        <v>144</v>
      </c>
      <c r="M18" s="277">
        <v>8.0575700000000001</v>
      </c>
    </row>
    <row r="19" spans="1:13" ht="12" customHeight="1">
      <c r="A19" s="268">
        <v>9</v>
      </c>
      <c r="B19" s="277" t="s">
        <v>297</v>
      </c>
      <c r="C19" s="278">
        <v>342.2</v>
      </c>
      <c r="D19" s="279">
        <v>340.18333333333334</v>
      </c>
      <c r="E19" s="279">
        <v>327.26666666666665</v>
      </c>
      <c r="F19" s="279">
        <v>312.33333333333331</v>
      </c>
      <c r="G19" s="279">
        <v>299.41666666666663</v>
      </c>
      <c r="H19" s="279">
        <v>355.11666666666667</v>
      </c>
      <c r="I19" s="279">
        <v>368.0333333333333</v>
      </c>
      <c r="J19" s="279">
        <v>382.9666666666667</v>
      </c>
      <c r="K19" s="277">
        <v>353.1</v>
      </c>
      <c r="L19" s="277">
        <v>325.25</v>
      </c>
      <c r="M19" s="277">
        <v>18.357250000000001</v>
      </c>
    </row>
    <row r="20" spans="1:13" ht="12" customHeight="1">
      <c r="A20" s="268">
        <v>10</v>
      </c>
      <c r="B20" s="277" t="s">
        <v>41</v>
      </c>
      <c r="C20" s="278">
        <v>309.05</v>
      </c>
      <c r="D20" s="279">
        <v>305.91666666666669</v>
      </c>
      <c r="E20" s="279">
        <v>301.13333333333338</v>
      </c>
      <c r="F20" s="279">
        <v>293.2166666666667</v>
      </c>
      <c r="G20" s="279">
        <v>288.43333333333339</v>
      </c>
      <c r="H20" s="279">
        <v>313.83333333333337</v>
      </c>
      <c r="I20" s="279">
        <v>318.61666666666667</v>
      </c>
      <c r="J20" s="279">
        <v>326.53333333333336</v>
      </c>
      <c r="K20" s="277">
        <v>310.7</v>
      </c>
      <c r="L20" s="277">
        <v>298</v>
      </c>
      <c r="M20" s="277">
        <v>54.65737</v>
      </c>
    </row>
    <row r="21" spans="1:13" ht="12" customHeight="1">
      <c r="A21" s="268">
        <v>11</v>
      </c>
      <c r="B21" s="277" t="s">
        <v>43</v>
      </c>
      <c r="C21" s="278">
        <v>35.25</v>
      </c>
      <c r="D21" s="279">
        <v>35.31666666666667</v>
      </c>
      <c r="E21" s="279">
        <v>34.933333333333337</v>
      </c>
      <c r="F21" s="279">
        <v>34.616666666666667</v>
      </c>
      <c r="G21" s="279">
        <v>34.233333333333334</v>
      </c>
      <c r="H21" s="279">
        <v>35.63333333333334</v>
      </c>
      <c r="I21" s="279">
        <v>36.01666666666668</v>
      </c>
      <c r="J21" s="279">
        <v>36.333333333333343</v>
      </c>
      <c r="K21" s="277">
        <v>35.700000000000003</v>
      </c>
      <c r="L21" s="277">
        <v>35</v>
      </c>
      <c r="M21" s="277">
        <v>33.759459999999997</v>
      </c>
    </row>
    <row r="22" spans="1:13" ht="12" customHeight="1">
      <c r="A22" s="268">
        <v>12</v>
      </c>
      <c r="B22" s="277" t="s">
        <v>298</v>
      </c>
      <c r="C22" s="278">
        <v>225.1</v>
      </c>
      <c r="D22" s="279">
        <v>228.6</v>
      </c>
      <c r="E22" s="279">
        <v>219.7</v>
      </c>
      <c r="F22" s="279">
        <v>214.29999999999998</v>
      </c>
      <c r="G22" s="279">
        <v>205.39999999999998</v>
      </c>
      <c r="H22" s="279">
        <v>234</v>
      </c>
      <c r="I22" s="279">
        <v>242.90000000000003</v>
      </c>
      <c r="J22" s="279">
        <v>248.3</v>
      </c>
      <c r="K22" s="277">
        <v>237.5</v>
      </c>
      <c r="L22" s="277">
        <v>223.2</v>
      </c>
      <c r="M22" s="277">
        <v>3.7500499999999999</v>
      </c>
    </row>
    <row r="23" spans="1:13">
      <c r="A23" s="268">
        <v>13</v>
      </c>
      <c r="B23" s="277" t="s">
        <v>299</v>
      </c>
      <c r="C23" s="278">
        <v>159.5</v>
      </c>
      <c r="D23" s="279">
        <v>160.5</v>
      </c>
      <c r="E23" s="279">
        <v>157</v>
      </c>
      <c r="F23" s="279">
        <v>154.5</v>
      </c>
      <c r="G23" s="279">
        <v>151</v>
      </c>
      <c r="H23" s="279">
        <v>163</v>
      </c>
      <c r="I23" s="279">
        <v>166.5</v>
      </c>
      <c r="J23" s="279">
        <v>169</v>
      </c>
      <c r="K23" s="277">
        <v>164</v>
      </c>
      <c r="L23" s="277">
        <v>158</v>
      </c>
      <c r="M23" s="277">
        <v>0.86446999999999996</v>
      </c>
    </row>
    <row r="24" spans="1:13">
      <c r="A24" s="268">
        <v>14</v>
      </c>
      <c r="B24" s="277" t="s">
        <v>300</v>
      </c>
      <c r="C24" s="278">
        <v>186.8</v>
      </c>
      <c r="D24" s="279">
        <v>187.9</v>
      </c>
      <c r="E24" s="279">
        <v>184</v>
      </c>
      <c r="F24" s="279">
        <v>181.2</v>
      </c>
      <c r="G24" s="279">
        <v>177.29999999999998</v>
      </c>
      <c r="H24" s="279">
        <v>190.70000000000002</v>
      </c>
      <c r="I24" s="279">
        <v>194.60000000000005</v>
      </c>
      <c r="J24" s="279">
        <v>197.40000000000003</v>
      </c>
      <c r="K24" s="277">
        <v>191.8</v>
      </c>
      <c r="L24" s="277">
        <v>185.1</v>
      </c>
      <c r="M24" s="277">
        <v>1.58328</v>
      </c>
    </row>
    <row r="25" spans="1:13">
      <c r="A25" s="268">
        <v>15</v>
      </c>
      <c r="B25" s="277" t="s">
        <v>833</v>
      </c>
      <c r="C25" s="278">
        <v>1664.95</v>
      </c>
      <c r="D25" s="279">
        <v>1677.9666666666665</v>
      </c>
      <c r="E25" s="279">
        <v>1631.9833333333329</v>
      </c>
      <c r="F25" s="279">
        <v>1599.0166666666664</v>
      </c>
      <c r="G25" s="279">
        <v>1553.0333333333328</v>
      </c>
      <c r="H25" s="279">
        <v>1710.9333333333329</v>
      </c>
      <c r="I25" s="279">
        <v>1756.9166666666665</v>
      </c>
      <c r="J25" s="279">
        <v>1789.883333333333</v>
      </c>
      <c r="K25" s="277">
        <v>1723.95</v>
      </c>
      <c r="L25" s="277">
        <v>1645</v>
      </c>
      <c r="M25" s="277">
        <v>0.48329</v>
      </c>
    </row>
    <row r="26" spans="1:13">
      <c r="A26" s="268">
        <v>16</v>
      </c>
      <c r="B26" s="277" t="s">
        <v>292</v>
      </c>
      <c r="C26" s="278">
        <v>1692.75</v>
      </c>
      <c r="D26" s="279">
        <v>1681.5833333333333</v>
      </c>
      <c r="E26" s="279">
        <v>1663.4166666666665</v>
      </c>
      <c r="F26" s="279">
        <v>1634.0833333333333</v>
      </c>
      <c r="G26" s="279">
        <v>1615.9166666666665</v>
      </c>
      <c r="H26" s="279">
        <v>1710.9166666666665</v>
      </c>
      <c r="I26" s="279">
        <v>1729.083333333333</v>
      </c>
      <c r="J26" s="279">
        <v>1758.4166666666665</v>
      </c>
      <c r="K26" s="277">
        <v>1699.75</v>
      </c>
      <c r="L26" s="277">
        <v>1652.25</v>
      </c>
      <c r="M26" s="277">
        <v>1.01719</v>
      </c>
    </row>
    <row r="27" spans="1:13">
      <c r="A27" s="268">
        <v>17</v>
      </c>
      <c r="B27" s="277" t="s">
        <v>229</v>
      </c>
      <c r="C27" s="278">
        <v>1483.55</v>
      </c>
      <c r="D27" s="279">
        <v>1491.1499999999999</v>
      </c>
      <c r="E27" s="279">
        <v>1457.4999999999998</v>
      </c>
      <c r="F27" s="279">
        <v>1431.4499999999998</v>
      </c>
      <c r="G27" s="279">
        <v>1397.7999999999997</v>
      </c>
      <c r="H27" s="279">
        <v>1517.1999999999998</v>
      </c>
      <c r="I27" s="279">
        <v>1550.85</v>
      </c>
      <c r="J27" s="279">
        <v>1576.8999999999999</v>
      </c>
      <c r="K27" s="277">
        <v>1524.8</v>
      </c>
      <c r="L27" s="277">
        <v>1465.1</v>
      </c>
      <c r="M27" s="277">
        <v>0.89893999999999996</v>
      </c>
    </row>
    <row r="28" spans="1:13">
      <c r="A28" s="268">
        <v>18</v>
      </c>
      <c r="B28" s="277" t="s">
        <v>301</v>
      </c>
      <c r="C28" s="278">
        <v>1826.45</v>
      </c>
      <c r="D28" s="279">
        <v>1841.4333333333332</v>
      </c>
      <c r="E28" s="279">
        <v>1805.8666666666663</v>
      </c>
      <c r="F28" s="279">
        <v>1785.2833333333331</v>
      </c>
      <c r="G28" s="279">
        <v>1749.7166666666662</v>
      </c>
      <c r="H28" s="279">
        <v>1862.0166666666664</v>
      </c>
      <c r="I28" s="279">
        <v>1897.5833333333335</v>
      </c>
      <c r="J28" s="279">
        <v>1918.1666666666665</v>
      </c>
      <c r="K28" s="277">
        <v>1877</v>
      </c>
      <c r="L28" s="277">
        <v>1820.85</v>
      </c>
      <c r="M28" s="277">
        <v>8.1369999999999998E-2</v>
      </c>
    </row>
    <row r="29" spans="1:13">
      <c r="A29" s="268">
        <v>19</v>
      </c>
      <c r="B29" s="277" t="s">
        <v>230</v>
      </c>
      <c r="C29" s="278">
        <v>2449.9499999999998</v>
      </c>
      <c r="D29" s="279">
        <v>2457.5</v>
      </c>
      <c r="E29" s="279">
        <v>2415.8000000000002</v>
      </c>
      <c r="F29" s="279">
        <v>2381.65</v>
      </c>
      <c r="G29" s="279">
        <v>2339.9500000000003</v>
      </c>
      <c r="H29" s="279">
        <v>2491.65</v>
      </c>
      <c r="I29" s="279">
        <v>2533.35</v>
      </c>
      <c r="J29" s="279">
        <v>2567.5</v>
      </c>
      <c r="K29" s="277">
        <v>2499.1999999999998</v>
      </c>
      <c r="L29" s="277">
        <v>2423.35</v>
      </c>
      <c r="M29" s="277">
        <v>1.4144399999999999</v>
      </c>
    </row>
    <row r="30" spans="1:13">
      <c r="A30" s="268">
        <v>20</v>
      </c>
      <c r="B30" s="277" t="s">
        <v>303</v>
      </c>
      <c r="C30" s="278">
        <v>93.8</v>
      </c>
      <c r="D30" s="279">
        <v>93.983333333333348</v>
      </c>
      <c r="E30" s="279">
        <v>92.216666666666697</v>
      </c>
      <c r="F30" s="279">
        <v>90.633333333333354</v>
      </c>
      <c r="G30" s="279">
        <v>88.866666666666703</v>
      </c>
      <c r="H30" s="279">
        <v>95.566666666666691</v>
      </c>
      <c r="I30" s="279">
        <v>97.333333333333343</v>
      </c>
      <c r="J30" s="279">
        <v>98.916666666666686</v>
      </c>
      <c r="K30" s="277">
        <v>95.75</v>
      </c>
      <c r="L30" s="277">
        <v>92.4</v>
      </c>
      <c r="M30" s="277">
        <v>1.6785099999999999</v>
      </c>
    </row>
    <row r="31" spans="1:13">
      <c r="A31" s="268">
        <v>21</v>
      </c>
      <c r="B31" s="277" t="s">
        <v>45</v>
      </c>
      <c r="C31" s="278">
        <v>684.75</v>
      </c>
      <c r="D31" s="279">
        <v>690</v>
      </c>
      <c r="E31" s="279">
        <v>672.75</v>
      </c>
      <c r="F31" s="279">
        <v>660.75</v>
      </c>
      <c r="G31" s="279">
        <v>643.5</v>
      </c>
      <c r="H31" s="279">
        <v>702</v>
      </c>
      <c r="I31" s="279">
        <v>719.25</v>
      </c>
      <c r="J31" s="279">
        <v>731.25</v>
      </c>
      <c r="K31" s="277">
        <v>707.25</v>
      </c>
      <c r="L31" s="277">
        <v>678</v>
      </c>
      <c r="M31" s="277">
        <v>9.1824999999999992</v>
      </c>
    </row>
    <row r="32" spans="1:13">
      <c r="A32" s="268">
        <v>22</v>
      </c>
      <c r="B32" s="277" t="s">
        <v>304</v>
      </c>
      <c r="C32" s="278">
        <v>1472.45</v>
      </c>
      <c r="D32" s="279">
        <v>1479.8166666666666</v>
      </c>
      <c r="E32" s="279">
        <v>1454.6333333333332</v>
      </c>
      <c r="F32" s="279">
        <v>1436.8166666666666</v>
      </c>
      <c r="G32" s="279">
        <v>1411.6333333333332</v>
      </c>
      <c r="H32" s="279">
        <v>1497.6333333333332</v>
      </c>
      <c r="I32" s="279">
        <v>1522.8166666666666</v>
      </c>
      <c r="J32" s="279">
        <v>1540.6333333333332</v>
      </c>
      <c r="K32" s="277">
        <v>1505</v>
      </c>
      <c r="L32" s="277">
        <v>1462</v>
      </c>
      <c r="M32" s="277">
        <v>0.41234999999999999</v>
      </c>
    </row>
    <row r="33" spans="1:13">
      <c r="A33" s="268">
        <v>23</v>
      </c>
      <c r="B33" s="277" t="s">
        <v>46</v>
      </c>
      <c r="C33" s="278">
        <v>207.15</v>
      </c>
      <c r="D33" s="279">
        <v>206.05000000000004</v>
      </c>
      <c r="E33" s="279">
        <v>203.15000000000009</v>
      </c>
      <c r="F33" s="279">
        <v>199.15000000000006</v>
      </c>
      <c r="G33" s="279">
        <v>196.25000000000011</v>
      </c>
      <c r="H33" s="279">
        <v>210.05000000000007</v>
      </c>
      <c r="I33" s="279">
        <v>212.95</v>
      </c>
      <c r="J33" s="279">
        <v>216.95000000000005</v>
      </c>
      <c r="K33" s="277">
        <v>208.95</v>
      </c>
      <c r="L33" s="277">
        <v>202.05</v>
      </c>
      <c r="M33" s="277">
        <v>118.55464000000001</v>
      </c>
    </row>
    <row r="34" spans="1:13">
      <c r="A34" s="268">
        <v>24</v>
      </c>
      <c r="B34" s="277" t="s">
        <v>293</v>
      </c>
      <c r="C34" s="278">
        <v>1881.7</v>
      </c>
      <c r="D34" s="279">
        <v>1877.2333333333333</v>
      </c>
      <c r="E34" s="279">
        <v>1829.4666666666667</v>
      </c>
      <c r="F34" s="279">
        <v>1777.2333333333333</v>
      </c>
      <c r="G34" s="279">
        <v>1729.4666666666667</v>
      </c>
      <c r="H34" s="279">
        <v>1929.4666666666667</v>
      </c>
      <c r="I34" s="279">
        <v>1977.2333333333336</v>
      </c>
      <c r="J34" s="279">
        <v>2029.4666666666667</v>
      </c>
      <c r="K34" s="277">
        <v>1925</v>
      </c>
      <c r="L34" s="277">
        <v>1825</v>
      </c>
      <c r="M34" s="277">
        <v>0.73038000000000003</v>
      </c>
    </row>
    <row r="35" spans="1:13">
      <c r="A35" s="268">
        <v>25</v>
      </c>
      <c r="B35" s="277" t="s">
        <v>302</v>
      </c>
      <c r="C35" s="278">
        <v>964.25</v>
      </c>
      <c r="D35" s="279">
        <v>969.43333333333339</v>
      </c>
      <c r="E35" s="279">
        <v>949.81666666666683</v>
      </c>
      <c r="F35" s="279">
        <v>935.38333333333344</v>
      </c>
      <c r="G35" s="279">
        <v>915.76666666666688</v>
      </c>
      <c r="H35" s="279">
        <v>983.86666666666679</v>
      </c>
      <c r="I35" s="279">
        <v>1003.4833333333333</v>
      </c>
      <c r="J35" s="279">
        <v>1017.9166666666667</v>
      </c>
      <c r="K35" s="277">
        <v>989.05</v>
      </c>
      <c r="L35" s="277">
        <v>955</v>
      </c>
      <c r="M35" s="277">
        <v>4.4287799999999997</v>
      </c>
    </row>
    <row r="36" spans="1:13">
      <c r="A36" s="268">
        <v>26</v>
      </c>
      <c r="B36" s="277" t="s">
        <v>47</v>
      </c>
      <c r="C36" s="278">
        <v>1508.35</v>
      </c>
      <c r="D36" s="279">
        <v>1510.6833333333334</v>
      </c>
      <c r="E36" s="279">
        <v>1489.7166666666667</v>
      </c>
      <c r="F36" s="279">
        <v>1471.0833333333333</v>
      </c>
      <c r="G36" s="279">
        <v>1450.1166666666666</v>
      </c>
      <c r="H36" s="279">
        <v>1529.3166666666668</v>
      </c>
      <c r="I36" s="279">
        <v>1550.2833333333335</v>
      </c>
      <c r="J36" s="279">
        <v>1568.916666666667</v>
      </c>
      <c r="K36" s="277">
        <v>1531.65</v>
      </c>
      <c r="L36" s="277">
        <v>1492.05</v>
      </c>
      <c r="M36" s="277">
        <v>4.4272999999999998</v>
      </c>
    </row>
    <row r="37" spans="1:13">
      <c r="A37" s="268">
        <v>27</v>
      </c>
      <c r="B37" s="277" t="s">
        <v>48</v>
      </c>
      <c r="C37" s="278">
        <v>106.7</v>
      </c>
      <c r="D37" s="279">
        <v>107.53333333333335</v>
      </c>
      <c r="E37" s="279">
        <v>105.06666666666669</v>
      </c>
      <c r="F37" s="279">
        <v>103.43333333333335</v>
      </c>
      <c r="G37" s="279">
        <v>100.9666666666667</v>
      </c>
      <c r="H37" s="279">
        <v>109.16666666666669</v>
      </c>
      <c r="I37" s="279">
        <v>111.63333333333335</v>
      </c>
      <c r="J37" s="279">
        <v>113.26666666666668</v>
      </c>
      <c r="K37" s="277">
        <v>110</v>
      </c>
      <c r="L37" s="277">
        <v>105.9</v>
      </c>
      <c r="M37" s="277">
        <v>50.92736</v>
      </c>
    </row>
    <row r="38" spans="1:13">
      <c r="A38" s="268">
        <v>28</v>
      </c>
      <c r="B38" s="277" t="s">
        <v>305</v>
      </c>
      <c r="C38" s="278">
        <v>133</v>
      </c>
      <c r="D38" s="279">
        <v>134.65</v>
      </c>
      <c r="E38" s="279">
        <v>131.35000000000002</v>
      </c>
      <c r="F38" s="279">
        <v>129.70000000000002</v>
      </c>
      <c r="G38" s="279">
        <v>126.40000000000003</v>
      </c>
      <c r="H38" s="279">
        <v>136.30000000000001</v>
      </c>
      <c r="I38" s="279">
        <v>139.60000000000002</v>
      </c>
      <c r="J38" s="279">
        <v>141.25</v>
      </c>
      <c r="K38" s="277">
        <v>137.94999999999999</v>
      </c>
      <c r="L38" s="277">
        <v>133</v>
      </c>
      <c r="M38" s="277">
        <v>0.93593999999999999</v>
      </c>
    </row>
    <row r="39" spans="1:13">
      <c r="A39" s="268">
        <v>29</v>
      </c>
      <c r="B39" s="277" t="s">
        <v>938</v>
      </c>
      <c r="C39" s="278">
        <v>167.4</v>
      </c>
      <c r="D39" s="279">
        <v>168.85</v>
      </c>
      <c r="E39" s="279">
        <v>163.75</v>
      </c>
      <c r="F39" s="279">
        <v>160.1</v>
      </c>
      <c r="G39" s="279">
        <v>155</v>
      </c>
      <c r="H39" s="279">
        <v>172.5</v>
      </c>
      <c r="I39" s="279">
        <v>177.59999999999997</v>
      </c>
      <c r="J39" s="279">
        <v>181.25</v>
      </c>
      <c r="K39" s="277">
        <v>173.95</v>
      </c>
      <c r="L39" s="277">
        <v>165.2</v>
      </c>
      <c r="M39" s="277">
        <v>0.13400000000000001</v>
      </c>
    </row>
    <row r="40" spans="1:13">
      <c r="A40" s="268">
        <v>30</v>
      </c>
      <c r="B40" s="277" t="s">
        <v>306</v>
      </c>
      <c r="C40" s="278">
        <v>55.5</v>
      </c>
      <c r="D40" s="279">
        <v>56.233333333333327</v>
      </c>
      <c r="E40" s="279">
        <v>54.466666666666654</v>
      </c>
      <c r="F40" s="279">
        <v>53.43333333333333</v>
      </c>
      <c r="G40" s="279">
        <v>51.666666666666657</v>
      </c>
      <c r="H40" s="279">
        <v>57.266666666666652</v>
      </c>
      <c r="I40" s="279">
        <v>59.033333333333317</v>
      </c>
      <c r="J40" s="279">
        <v>60.066666666666649</v>
      </c>
      <c r="K40" s="277">
        <v>58</v>
      </c>
      <c r="L40" s="277">
        <v>55.2</v>
      </c>
      <c r="M40" s="277">
        <v>6.2091099999999999</v>
      </c>
    </row>
    <row r="41" spans="1:13">
      <c r="A41" s="268">
        <v>31</v>
      </c>
      <c r="B41" s="277" t="s">
        <v>49</v>
      </c>
      <c r="C41" s="278">
        <v>49.35</v>
      </c>
      <c r="D41" s="279">
        <v>49.716666666666669</v>
      </c>
      <c r="E41" s="279">
        <v>48.533333333333339</v>
      </c>
      <c r="F41" s="279">
        <v>47.716666666666669</v>
      </c>
      <c r="G41" s="279">
        <v>46.533333333333339</v>
      </c>
      <c r="H41" s="279">
        <v>50.533333333333339</v>
      </c>
      <c r="I41" s="279">
        <v>51.716666666666676</v>
      </c>
      <c r="J41" s="279">
        <v>52.533333333333339</v>
      </c>
      <c r="K41" s="277">
        <v>50.9</v>
      </c>
      <c r="L41" s="277">
        <v>48.9</v>
      </c>
      <c r="M41" s="277">
        <v>215.55114</v>
      </c>
    </row>
    <row r="42" spans="1:13">
      <c r="A42" s="268">
        <v>32</v>
      </c>
      <c r="B42" s="277" t="s">
        <v>51</v>
      </c>
      <c r="C42" s="278">
        <v>1778.15</v>
      </c>
      <c r="D42" s="279">
        <v>1761.1166666666668</v>
      </c>
      <c r="E42" s="279">
        <v>1734.2333333333336</v>
      </c>
      <c r="F42" s="279">
        <v>1690.3166666666668</v>
      </c>
      <c r="G42" s="279">
        <v>1663.4333333333336</v>
      </c>
      <c r="H42" s="279">
        <v>1805.0333333333335</v>
      </c>
      <c r="I42" s="279">
        <v>1831.9166666666667</v>
      </c>
      <c r="J42" s="279">
        <v>1875.8333333333335</v>
      </c>
      <c r="K42" s="277">
        <v>1788</v>
      </c>
      <c r="L42" s="277">
        <v>1717.2</v>
      </c>
      <c r="M42" s="277">
        <v>64.705250000000007</v>
      </c>
    </row>
    <row r="43" spans="1:13">
      <c r="A43" s="268">
        <v>33</v>
      </c>
      <c r="B43" s="277" t="s">
        <v>307</v>
      </c>
      <c r="C43" s="278">
        <v>128.5</v>
      </c>
      <c r="D43" s="279">
        <v>128.68333333333331</v>
      </c>
      <c r="E43" s="279">
        <v>126.96666666666661</v>
      </c>
      <c r="F43" s="279">
        <v>125.43333333333331</v>
      </c>
      <c r="G43" s="279">
        <v>123.71666666666661</v>
      </c>
      <c r="H43" s="279">
        <v>130.21666666666661</v>
      </c>
      <c r="I43" s="279">
        <v>131.93333333333331</v>
      </c>
      <c r="J43" s="279">
        <v>133.46666666666661</v>
      </c>
      <c r="K43" s="277">
        <v>130.4</v>
      </c>
      <c r="L43" s="277">
        <v>127.15</v>
      </c>
      <c r="M43" s="277">
        <v>1.89463</v>
      </c>
    </row>
    <row r="44" spans="1:13">
      <c r="A44" s="268">
        <v>34</v>
      </c>
      <c r="B44" s="277" t="s">
        <v>309</v>
      </c>
      <c r="C44" s="278">
        <v>917.3</v>
      </c>
      <c r="D44" s="279">
        <v>920.76666666666677</v>
      </c>
      <c r="E44" s="279">
        <v>911.53333333333353</v>
      </c>
      <c r="F44" s="279">
        <v>905.76666666666677</v>
      </c>
      <c r="G44" s="279">
        <v>896.53333333333353</v>
      </c>
      <c r="H44" s="279">
        <v>926.53333333333353</v>
      </c>
      <c r="I44" s="279">
        <v>935.76666666666688</v>
      </c>
      <c r="J44" s="279">
        <v>941.53333333333353</v>
      </c>
      <c r="K44" s="277">
        <v>930</v>
      </c>
      <c r="L44" s="277">
        <v>915</v>
      </c>
      <c r="M44" s="277">
        <v>0.47861999999999999</v>
      </c>
    </row>
    <row r="45" spans="1:13">
      <c r="A45" s="268">
        <v>35</v>
      </c>
      <c r="B45" s="277" t="s">
        <v>308</v>
      </c>
      <c r="C45" s="278">
        <v>3344.8</v>
      </c>
      <c r="D45" s="279">
        <v>3358.1833333333329</v>
      </c>
      <c r="E45" s="279">
        <v>3301.6166666666659</v>
      </c>
      <c r="F45" s="279">
        <v>3258.4333333333329</v>
      </c>
      <c r="G45" s="279">
        <v>3201.8666666666659</v>
      </c>
      <c r="H45" s="279">
        <v>3401.3666666666659</v>
      </c>
      <c r="I45" s="279">
        <v>3457.9333333333325</v>
      </c>
      <c r="J45" s="279">
        <v>3501.1166666666659</v>
      </c>
      <c r="K45" s="277">
        <v>3414.75</v>
      </c>
      <c r="L45" s="277">
        <v>3315</v>
      </c>
      <c r="M45" s="277">
        <v>0.31037999999999999</v>
      </c>
    </row>
    <row r="46" spans="1:13">
      <c r="A46" s="268">
        <v>36</v>
      </c>
      <c r="B46" s="277" t="s">
        <v>310</v>
      </c>
      <c r="C46" s="278">
        <v>5051.3</v>
      </c>
      <c r="D46" s="279">
        <v>5010.3</v>
      </c>
      <c r="E46" s="279">
        <v>4892.6000000000004</v>
      </c>
      <c r="F46" s="279">
        <v>4733.9000000000005</v>
      </c>
      <c r="G46" s="279">
        <v>4616.2000000000007</v>
      </c>
      <c r="H46" s="279">
        <v>5169</v>
      </c>
      <c r="I46" s="279">
        <v>5286.6999999999989</v>
      </c>
      <c r="J46" s="279">
        <v>5445.4</v>
      </c>
      <c r="K46" s="277">
        <v>5128</v>
      </c>
      <c r="L46" s="277">
        <v>4851.6000000000004</v>
      </c>
      <c r="M46" s="277">
        <v>1.2501800000000001</v>
      </c>
    </row>
    <row r="47" spans="1:13">
      <c r="A47" s="268">
        <v>37</v>
      </c>
      <c r="B47" s="277" t="s">
        <v>226</v>
      </c>
      <c r="C47" s="278">
        <v>774</v>
      </c>
      <c r="D47" s="279">
        <v>784.36666666666679</v>
      </c>
      <c r="E47" s="279">
        <v>751.8333333333336</v>
      </c>
      <c r="F47" s="279">
        <v>729.66666666666686</v>
      </c>
      <c r="G47" s="279">
        <v>697.13333333333367</v>
      </c>
      <c r="H47" s="279">
        <v>806.53333333333353</v>
      </c>
      <c r="I47" s="279">
        <v>839.06666666666683</v>
      </c>
      <c r="J47" s="279">
        <v>861.23333333333346</v>
      </c>
      <c r="K47" s="277">
        <v>816.9</v>
      </c>
      <c r="L47" s="277">
        <v>762.2</v>
      </c>
      <c r="M47" s="277">
        <v>11.46852</v>
      </c>
    </row>
    <row r="48" spans="1:13">
      <c r="A48" s="268">
        <v>38</v>
      </c>
      <c r="B48" s="277" t="s">
        <v>53</v>
      </c>
      <c r="C48" s="278">
        <v>779.25</v>
      </c>
      <c r="D48" s="279">
        <v>788.5333333333333</v>
      </c>
      <c r="E48" s="279">
        <v>767.11666666666656</v>
      </c>
      <c r="F48" s="279">
        <v>754.98333333333323</v>
      </c>
      <c r="G48" s="279">
        <v>733.56666666666649</v>
      </c>
      <c r="H48" s="279">
        <v>800.66666666666663</v>
      </c>
      <c r="I48" s="279">
        <v>822.08333333333337</v>
      </c>
      <c r="J48" s="279">
        <v>834.2166666666667</v>
      </c>
      <c r="K48" s="277">
        <v>809.95</v>
      </c>
      <c r="L48" s="277">
        <v>776.4</v>
      </c>
      <c r="M48" s="277">
        <v>27.145019999999999</v>
      </c>
    </row>
    <row r="49" spans="1:13">
      <c r="A49" s="268">
        <v>39</v>
      </c>
      <c r="B49" s="277" t="s">
        <v>311</v>
      </c>
      <c r="C49" s="278">
        <v>440.25</v>
      </c>
      <c r="D49" s="279">
        <v>444.51666666666665</v>
      </c>
      <c r="E49" s="279">
        <v>434.23333333333329</v>
      </c>
      <c r="F49" s="279">
        <v>428.21666666666664</v>
      </c>
      <c r="G49" s="279">
        <v>417.93333333333328</v>
      </c>
      <c r="H49" s="279">
        <v>450.5333333333333</v>
      </c>
      <c r="I49" s="279">
        <v>460.81666666666661</v>
      </c>
      <c r="J49" s="279">
        <v>466.83333333333331</v>
      </c>
      <c r="K49" s="277">
        <v>454.8</v>
      </c>
      <c r="L49" s="277">
        <v>438.5</v>
      </c>
      <c r="M49" s="277">
        <v>2.3011599999999999</v>
      </c>
    </row>
    <row r="50" spans="1:13">
      <c r="A50" s="268">
        <v>40</v>
      </c>
      <c r="B50" s="277" t="s">
        <v>55</v>
      </c>
      <c r="C50" s="278">
        <v>431.55</v>
      </c>
      <c r="D50" s="279">
        <v>436.48333333333329</v>
      </c>
      <c r="E50" s="279">
        <v>424.96666666666658</v>
      </c>
      <c r="F50" s="279">
        <v>418.38333333333327</v>
      </c>
      <c r="G50" s="279">
        <v>406.86666666666656</v>
      </c>
      <c r="H50" s="279">
        <v>443.06666666666661</v>
      </c>
      <c r="I50" s="279">
        <v>454.58333333333337</v>
      </c>
      <c r="J50" s="279">
        <v>461.16666666666663</v>
      </c>
      <c r="K50" s="277">
        <v>448</v>
      </c>
      <c r="L50" s="277">
        <v>429.9</v>
      </c>
      <c r="M50" s="277">
        <v>219.24614</v>
      </c>
    </row>
    <row r="51" spans="1:13">
      <c r="A51" s="268">
        <v>41</v>
      </c>
      <c r="B51" s="277" t="s">
        <v>56</v>
      </c>
      <c r="C51" s="278">
        <v>3020.5</v>
      </c>
      <c r="D51" s="279">
        <v>2996.5166666666664</v>
      </c>
      <c r="E51" s="279">
        <v>2958.0333333333328</v>
      </c>
      <c r="F51" s="279">
        <v>2895.5666666666666</v>
      </c>
      <c r="G51" s="279">
        <v>2857.083333333333</v>
      </c>
      <c r="H51" s="279">
        <v>3058.9833333333327</v>
      </c>
      <c r="I51" s="279">
        <v>3097.4666666666662</v>
      </c>
      <c r="J51" s="279">
        <v>3159.9333333333325</v>
      </c>
      <c r="K51" s="277">
        <v>3035</v>
      </c>
      <c r="L51" s="277">
        <v>2934.05</v>
      </c>
      <c r="M51" s="277">
        <v>6.2196199999999999</v>
      </c>
    </row>
    <row r="52" spans="1:13">
      <c r="A52" s="268">
        <v>42</v>
      </c>
      <c r="B52" s="277" t="s">
        <v>315</v>
      </c>
      <c r="C52" s="278">
        <v>161.6</v>
      </c>
      <c r="D52" s="279">
        <v>163.98333333333335</v>
      </c>
      <c r="E52" s="279">
        <v>158.2166666666667</v>
      </c>
      <c r="F52" s="279">
        <v>154.83333333333334</v>
      </c>
      <c r="G52" s="279">
        <v>149.06666666666669</v>
      </c>
      <c r="H52" s="279">
        <v>167.3666666666667</v>
      </c>
      <c r="I52" s="279">
        <v>173.13333333333335</v>
      </c>
      <c r="J52" s="279">
        <v>176.51666666666671</v>
      </c>
      <c r="K52" s="277">
        <v>169.75</v>
      </c>
      <c r="L52" s="277">
        <v>160.6</v>
      </c>
      <c r="M52" s="277">
        <v>6.0041700000000002</v>
      </c>
    </row>
    <row r="53" spans="1:13">
      <c r="A53" s="268">
        <v>43</v>
      </c>
      <c r="B53" s="277" t="s">
        <v>316</v>
      </c>
      <c r="C53" s="278">
        <v>411.1</v>
      </c>
      <c r="D53" s="279">
        <v>407.7833333333333</v>
      </c>
      <c r="E53" s="279">
        <v>401.56666666666661</v>
      </c>
      <c r="F53" s="279">
        <v>392.0333333333333</v>
      </c>
      <c r="G53" s="279">
        <v>385.81666666666661</v>
      </c>
      <c r="H53" s="279">
        <v>417.31666666666661</v>
      </c>
      <c r="I53" s="279">
        <v>423.5333333333333</v>
      </c>
      <c r="J53" s="279">
        <v>433.06666666666661</v>
      </c>
      <c r="K53" s="277">
        <v>414</v>
      </c>
      <c r="L53" s="277">
        <v>398.25</v>
      </c>
      <c r="M53" s="277">
        <v>1.1893100000000001</v>
      </c>
    </row>
    <row r="54" spans="1:13">
      <c r="A54" s="268">
        <v>44</v>
      </c>
      <c r="B54" s="277" t="s">
        <v>58</v>
      </c>
      <c r="C54" s="278">
        <v>6173.2</v>
      </c>
      <c r="D54" s="279">
        <v>6208.0166666666664</v>
      </c>
      <c r="E54" s="279">
        <v>6100.9833333333327</v>
      </c>
      <c r="F54" s="279">
        <v>6028.7666666666664</v>
      </c>
      <c r="G54" s="279">
        <v>5921.7333333333327</v>
      </c>
      <c r="H54" s="279">
        <v>6280.2333333333327</v>
      </c>
      <c r="I54" s="279">
        <v>6387.2666666666655</v>
      </c>
      <c r="J54" s="279">
        <v>6459.4833333333327</v>
      </c>
      <c r="K54" s="277">
        <v>6315.05</v>
      </c>
      <c r="L54" s="277">
        <v>6135.8</v>
      </c>
      <c r="M54" s="277">
        <v>6.5620799999999999</v>
      </c>
    </row>
    <row r="55" spans="1:13">
      <c r="A55" s="268">
        <v>45</v>
      </c>
      <c r="B55" s="277" t="s">
        <v>232</v>
      </c>
      <c r="C55" s="278">
        <v>2682.05</v>
      </c>
      <c r="D55" s="279">
        <v>2681.1666666666665</v>
      </c>
      <c r="E55" s="279">
        <v>2666.9833333333331</v>
      </c>
      <c r="F55" s="279">
        <v>2651.9166666666665</v>
      </c>
      <c r="G55" s="279">
        <v>2637.7333333333331</v>
      </c>
      <c r="H55" s="279">
        <v>2696.2333333333331</v>
      </c>
      <c r="I55" s="279">
        <v>2710.4166666666665</v>
      </c>
      <c r="J55" s="279">
        <v>2725.4833333333331</v>
      </c>
      <c r="K55" s="277">
        <v>2695.35</v>
      </c>
      <c r="L55" s="277">
        <v>2666.1</v>
      </c>
      <c r="M55" s="277">
        <v>0.29927999999999999</v>
      </c>
    </row>
    <row r="56" spans="1:13">
      <c r="A56" s="268">
        <v>46</v>
      </c>
      <c r="B56" s="277" t="s">
        <v>59</v>
      </c>
      <c r="C56" s="278">
        <v>3171.15</v>
      </c>
      <c r="D56" s="279">
        <v>3201.1166666666663</v>
      </c>
      <c r="E56" s="279">
        <v>3122.2333333333327</v>
      </c>
      <c r="F56" s="279">
        <v>3073.3166666666662</v>
      </c>
      <c r="G56" s="279">
        <v>2994.4333333333325</v>
      </c>
      <c r="H56" s="279">
        <v>3250.0333333333328</v>
      </c>
      <c r="I56" s="279">
        <v>3328.916666666667</v>
      </c>
      <c r="J56" s="279">
        <v>3377.833333333333</v>
      </c>
      <c r="K56" s="277">
        <v>3280</v>
      </c>
      <c r="L56" s="277">
        <v>3152.2</v>
      </c>
      <c r="M56" s="277">
        <v>70.899069999999995</v>
      </c>
    </row>
    <row r="57" spans="1:13">
      <c r="A57" s="268">
        <v>47</v>
      </c>
      <c r="B57" s="277" t="s">
        <v>60</v>
      </c>
      <c r="C57" s="278">
        <v>1247.45</v>
      </c>
      <c r="D57" s="279">
        <v>1251.5666666666666</v>
      </c>
      <c r="E57" s="279">
        <v>1231.9333333333332</v>
      </c>
      <c r="F57" s="279">
        <v>1216.4166666666665</v>
      </c>
      <c r="G57" s="279">
        <v>1196.7833333333331</v>
      </c>
      <c r="H57" s="279">
        <v>1267.0833333333333</v>
      </c>
      <c r="I57" s="279">
        <v>1286.7166666666665</v>
      </c>
      <c r="J57" s="279">
        <v>1302.2333333333333</v>
      </c>
      <c r="K57" s="277">
        <v>1271.2</v>
      </c>
      <c r="L57" s="277">
        <v>1236.05</v>
      </c>
      <c r="M57" s="277">
        <v>6.8906799999999997</v>
      </c>
    </row>
    <row r="58" spans="1:13">
      <c r="A58" s="268">
        <v>48</v>
      </c>
      <c r="B58" s="277" t="s">
        <v>317</v>
      </c>
      <c r="C58" s="278">
        <v>111.3</v>
      </c>
      <c r="D58" s="279">
        <v>112.66666666666667</v>
      </c>
      <c r="E58" s="279">
        <v>109.33333333333334</v>
      </c>
      <c r="F58" s="279">
        <v>107.36666666666667</v>
      </c>
      <c r="G58" s="279">
        <v>104.03333333333335</v>
      </c>
      <c r="H58" s="279">
        <v>114.63333333333334</v>
      </c>
      <c r="I58" s="279">
        <v>117.96666666666668</v>
      </c>
      <c r="J58" s="279">
        <v>119.93333333333334</v>
      </c>
      <c r="K58" s="277">
        <v>116</v>
      </c>
      <c r="L58" s="277">
        <v>110.7</v>
      </c>
      <c r="M58" s="277">
        <v>2.4172400000000001</v>
      </c>
    </row>
    <row r="59" spans="1:13">
      <c r="A59" s="268">
        <v>49</v>
      </c>
      <c r="B59" s="277" t="s">
        <v>318</v>
      </c>
      <c r="C59" s="278">
        <v>126.7</v>
      </c>
      <c r="D59" s="279">
        <v>126.56666666666666</v>
      </c>
      <c r="E59" s="279">
        <v>124.13333333333333</v>
      </c>
      <c r="F59" s="279">
        <v>121.56666666666666</v>
      </c>
      <c r="G59" s="279">
        <v>119.13333333333333</v>
      </c>
      <c r="H59" s="279">
        <v>129.13333333333333</v>
      </c>
      <c r="I59" s="279">
        <v>131.56666666666666</v>
      </c>
      <c r="J59" s="279">
        <v>134.13333333333333</v>
      </c>
      <c r="K59" s="277">
        <v>129</v>
      </c>
      <c r="L59" s="277">
        <v>124</v>
      </c>
      <c r="M59" s="277">
        <v>10.67559</v>
      </c>
    </row>
    <row r="60" spans="1:13" ht="12" customHeight="1">
      <c r="A60" s="268">
        <v>50</v>
      </c>
      <c r="B60" s="277" t="s">
        <v>233</v>
      </c>
      <c r="C60" s="278">
        <v>330.25</v>
      </c>
      <c r="D60" s="279">
        <v>334.7166666666667</v>
      </c>
      <c r="E60" s="279">
        <v>322.83333333333337</v>
      </c>
      <c r="F60" s="279">
        <v>315.41666666666669</v>
      </c>
      <c r="G60" s="279">
        <v>303.53333333333336</v>
      </c>
      <c r="H60" s="279">
        <v>342.13333333333338</v>
      </c>
      <c r="I60" s="279">
        <v>354.01666666666671</v>
      </c>
      <c r="J60" s="279">
        <v>361.43333333333339</v>
      </c>
      <c r="K60" s="277">
        <v>346.6</v>
      </c>
      <c r="L60" s="277">
        <v>327.3</v>
      </c>
      <c r="M60" s="277">
        <v>95.524720000000002</v>
      </c>
    </row>
    <row r="61" spans="1:13">
      <c r="A61" s="268">
        <v>51</v>
      </c>
      <c r="B61" s="277" t="s">
        <v>61</v>
      </c>
      <c r="C61" s="278">
        <v>46.65</v>
      </c>
      <c r="D61" s="279">
        <v>47.266666666666673</v>
      </c>
      <c r="E61" s="279">
        <v>45.933333333333344</v>
      </c>
      <c r="F61" s="279">
        <v>45.216666666666669</v>
      </c>
      <c r="G61" s="279">
        <v>43.88333333333334</v>
      </c>
      <c r="H61" s="279">
        <v>47.983333333333348</v>
      </c>
      <c r="I61" s="279">
        <v>49.316666666666677</v>
      </c>
      <c r="J61" s="279">
        <v>50.033333333333353</v>
      </c>
      <c r="K61" s="277">
        <v>48.6</v>
      </c>
      <c r="L61" s="277">
        <v>46.55</v>
      </c>
      <c r="M61" s="277">
        <v>257.55306000000002</v>
      </c>
    </row>
    <row r="62" spans="1:13">
      <c r="A62" s="268">
        <v>52</v>
      </c>
      <c r="B62" s="277" t="s">
        <v>62</v>
      </c>
      <c r="C62" s="278">
        <v>45.9</v>
      </c>
      <c r="D62" s="279">
        <v>46.366666666666667</v>
      </c>
      <c r="E62" s="279">
        <v>45.283333333333331</v>
      </c>
      <c r="F62" s="279">
        <v>44.666666666666664</v>
      </c>
      <c r="G62" s="279">
        <v>43.583333333333329</v>
      </c>
      <c r="H62" s="279">
        <v>46.983333333333334</v>
      </c>
      <c r="I62" s="279">
        <v>48.066666666666663</v>
      </c>
      <c r="J62" s="279">
        <v>48.683333333333337</v>
      </c>
      <c r="K62" s="277">
        <v>47.45</v>
      </c>
      <c r="L62" s="277">
        <v>45.75</v>
      </c>
      <c r="M62" s="277">
        <v>14.06512</v>
      </c>
    </row>
    <row r="63" spans="1:13">
      <c r="A63" s="268">
        <v>53</v>
      </c>
      <c r="B63" s="277" t="s">
        <v>312</v>
      </c>
      <c r="C63" s="278">
        <v>1322.15</v>
      </c>
      <c r="D63" s="279">
        <v>1330.3833333333334</v>
      </c>
      <c r="E63" s="279">
        <v>1303.7666666666669</v>
      </c>
      <c r="F63" s="279">
        <v>1285.3833333333334</v>
      </c>
      <c r="G63" s="279">
        <v>1258.7666666666669</v>
      </c>
      <c r="H63" s="279">
        <v>1348.7666666666669</v>
      </c>
      <c r="I63" s="279">
        <v>1375.3833333333332</v>
      </c>
      <c r="J63" s="279">
        <v>1393.7666666666669</v>
      </c>
      <c r="K63" s="277">
        <v>1357</v>
      </c>
      <c r="L63" s="277">
        <v>1312</v>
      </c>
      <c r="M63" s="277">
        <v>0.61951000000000001</v>
      </c>
    </row>
    <row r="64" spans="1:13">
      <c r="A64" s="268">
        <v>54</v>
      </c>
      <c r="B64" s="277" t="s">
        <v>63</v>
      </c>
      <c r="C64" s="278">
        <v>1267.2</v>
      </c>
      <c r="D64" s="279">
        <v>1274.8666666666666</v>
      </c>
      <c r="E64" s="279">
        <v>1254.9333333333332</v>
      </c>
      <c r="F64" s="279">
        <v>1242.6666666666665</v>
      </c>
      <c r="G64" s="279">
        <v>1222.7333333333331</v>
      </c>
      <c r="H64" s="279">
        <v>1287.1333333333332</v>
      </c>
      <c r="I64" s="279">
        <v>1307.0666666666666</v>
      </c>
      <c r="J64" s="279">
        <v>1319.3333333333333</v>
      </c>
      <c r="K64" s="277">
        <v>1294.8</v>
      </c>
      <c r="L64" s="277">
        <v>1262.5999999999999</v>
      </c>
      <c r="M64" s="277">
        <v>7.1541499999999996</v>
      </c>
    </row>
    <row r="65" spans="1:13">
      <c r="A65" s="268">
        <v>55</v>
      </c>
      <c r="B65" s="277" t="s">
        <v>320</v>
      </c>
      <c r="C65" s="278">
        <v>5707.95</v>
      </c>
      <c r="D65" s="279">
        <v>5755.1333333333341</v>
      </c>
      <c r="E65" s="279">
        <v>5652.8166666666684</v>
      </c>
      <c r="F65" s="279">
        <v>5597.6833333333343</v>
      </c>
      <c r="G65" s="279">
        <v>5495.3666666666686</v>
      </c>
      <c r="H65" s="279">
        <v>5810.2666666666682</v>
      </c>
      <c r="I65" s="279">
        <v>5912.5833333333339</v>
      </c>
      <c r="J65" s="279">
        <v>5967.7166666666681</v>
      </c>
      <c r="K65" s="277">
        <v>5857.45</v>
      </c>
      <c r="L65" s="277">
        <v>5700</v>
      </c>
      <c r="M65" s="277">
        <v>0.21329999999999999</v>
      </c>
    </row>
    <row r="66" spans="1:13">
      <c r="A66" s="268">
        <v>56</v>
      </c>
      <c r="B66" s="277" t="s">
        <v>234</v>
      </c>
      <c r="C66" s="278">
        <v>1186.3</v>
      </c>
      <c r="D66" s="279">
        <v>1208.2499999999998</v>
      </c>
      <c r="E66" s="279">
        <v>1158.1499999999996</v>
      </c>
      <c r="F66" s="279">
        <v>1129.9999999999998</v>
      </c>
      <c r="G66" s="279">
        <v>1079.8999999999996</v>
      </c>
      <c r="H66" s="279">
        <v>1236.3999999999996</v>
      </c>
      <c r="I66" s="279">
        <v>1286.4999999999995</v>
      </c>
      <c r="J66" s="279">
        <v>1314.6499999999996</v>
      </c>
      <c r="K66" s="277">
        <v>1258.3499999999999</v>
      </c>
      <c r="L66" s="277">
        <v>1180.0999999999999</v>
      </c>
      <c r="M66" s="277">
        <v>1.1489400000000001</v>
      </c>
    </row>
    <row r="67" spans="1:13">
      <c r="A67" s="268">
        <v>57</v>
      </c>
      <c r="B67" s="277" t="s">
        <v>321</v>
      </c>
      <c r="C67" s="278">
        <v>371.95</v>
      </c>
      <c r="D67" s="279">
        <v>374.88333333333338</v>
      </c>
      <c r="E67" s="279">
        <v>367.06666666666678</v>
      </c>
      <c r="F67" s="279">
        <v>362.18333333333339</v>
      </c>
      <c r="G67" s="279">
        <v>354.36666666666679</v>
      </c>
      <c r="H67" s="279">
        <v>379.76666666666677</v>
      </c>
      <c r="I67" s="279">
        <v>387.58333333333337</v>
      </c>
      <c r="J67" s="279">
        <v>392.46666666666675</v>
      </c>
      <c r="K67" s="277">
        <v>382.7</v>
      </c>
      <c r="L67" s="277">
        <v>370</v>
      </c>
      <c r="M67" s="277">
        <v>3.2815599999999998</v>
      </c>
    </row>
    <row r="68" spans="1:13">
      <c r="A68" s="268">
        <v>58</v>
      </c>
      <c r="B68" s="277" t="s">
        <v>65</v>
      </c>
      <c r="C68" s="278">
        <v>99.4</v>
      </c>
      <c r="D68" s="279">
        <v>100.13333333333333</v>
      </c>
      <c r="E68" s="279">
        <v>97.516666666666652</v>
      </c>
      <c r="F68" s="279">
        <v>95.633333333333326</v>
      </c>
      <c r="G68" s="279">
        <v>93.016666666666652</v>
      </c>
      <c r="H68" s="279">
        <v>102.01666666666665</v>
      </c>
      <c r="I68" s="279">
        <v>104.63333333333333</v>
      </c>
      <c r="J68" s="279">
        <v>106.51666666666665</v>
      </c>
      <c r="K68" s="277">
        <v>102.75</v>
      </c>
      <c r="L68" s="277">
        <v>98.25</v>
      </c>
      <c r="M68" s="277">
        <v>116.52014</v>
      </c>
    </row>
    <row r="69" spans="1:13">
      <c r="A69" s="268">
        <v>59</v>
      </c>
      <c r="B69" s="277" t="s">
        <v>313</v>
      </c>
      <c r="C69" s="278">
        <v>653</v>
      </c>
      <c r="D69" s="279">
        <v>659</v>
      </c>
      <c r="E69" s="279">
        <v>645</v>
      </c>
      <c r="F69" s="279">
        <v>637</v>
      </c>
      <c r="G69" s="279">
        <v>623</v>
      </c>
      <c r="H69" s="279">
        <v>667</v>
      </c>
      <c r="I69" s="279">
        <v>681</v>
      </c>
      <c r="J69" s="279">
        <v>689</v>
      </c>
      <c r="K69" s="277">
        <v>673</v>
      </c>
      <c r="L69" s="277">
        <v>651</v>
      </c>
      <c r="M69" s="277">
        <v>3.1092599999999999</v>
      </c>
    </row>
    <row r="70" spans="1:13">
      <c r="A70" s="268">
        <v>60</v>
      </c>
      <c r="B70" s="277" t="s">
        <v>66</v>
      </c>
      <c r="C70" s="278">
        <v>531.04999999999995</v>
      </c>
      <c r="D70" s="279">
        <v>528.15</v>
      </c>
      <c r="E70" s="279">
        <v>522</v>
      </c>
      <c r="F70" s="279">
        <v>512.95000000000005</v>
      </c>
      <c r="G70" s="279">
        <v>506.80000000000007</v>
      </c>
      <c r="H70" s="279">
        <v>537.19999999999993</v>
      </c>
      <c r="I70" s="279">
        <v>543.3499999999998</v>
      </c>
      <c r="J70" s="279">
        <v>552.39999999999986</v>
      </c>
      <c r="K70" s="277">
        <v>534.29999999999995</v>
      </c>
      <c r="L70" s="277">
        <v>519.1</v>
      </c>
      <c r="M70" s="277">
        <v>16.596789999999999</v>
      </c>
    </row>
    <row r="71" spans="1:13">
      <c r="A71" s="268">
        <v>61</v>
      </c>
      <c r="B71" s="277" t="s">
        <v>67</v>
      </c>
      <c r="C71" s="278">
        <v>382.8</v>
      </c>
      <c r="D71" s="279">
        <v>383.56666666666666</v>
      </c>
      <c r="E71" s="279">
        <v>378.48333333333335</v>
      </c>
      <c r="F71" s="279">
        <v>374.16666666666669</v>
      </c>
      <c r="G71" s="279">
        <v>369.08333333333337</v>
      </c>
      <c r="H71" s="279">
        <v>387.88333333333333</v>
      </c>
      <c r="I71" s="279">
        <v>392.9666666666667</v>
      </c>
      <c r="J71" s="279">
        <v>397.2833333333333</v>
      </c>
      <c r="K71" s="277">
        <v>388.65</v>
      </c>
      <c r="L71" s="277">
        <v>379.25</v>
      </c>
      <c r="M71" s="277">
        <v>16.289359999999999</v>
      </c>
    </row>
    <row r="72" spans="1:13">
      <c r="A72" s="268">
        <v>62</v>
      </c>
      <c r="B72" s="277" t="s">
        <v>69</v>
      </c>
      <c r="C72" s="278">
        <v>559.5</v>
      </c>
      <c r="D72" s="279">
        <v>555.80000000000007</v>
      </c>
      <c r="E72" s="279">
        <v>547.85000000000014</v>
      </c>
      <c r="F72" s="279">
        <v>536.20000000000005</v>
      </c>
      <c r="G72" s="279">
        <v>528.25000000000011</v>
      </c>
      <c r="H72" s="279">
        <v>567.45000000000016</v>
      </c>
      <c r="I72" s="279">
        <v>575.4000000000002</v>
      </c>
      <c r="J72" s="279">
        <v>587.05000000000018</v>
      </c>
      <c r="K72" s="277">
        <v>563.75</v>
      </c>
      <c r="L72" s="277">
        <v>544.15</v>
      </c>
      <c r="M72" s="277">
        <v>106.95117999999999</v>
      </c>
    </row>
    <row r="73" spans="1:13">
      <c r="A73" s="268">
        <v>63</v>
      </c>
      <c r="B73" s="277" t="s">
        <v>70</v>
      </c>
      <c r="C73" s="278">
        <v>36.200000000000003</v>
      </c>
      <c r="D73" s="279">
        <v>36.299999999999997</v>
      </c>
      <c r="E73" s="279">
        <v>35.699999999999996</v>
      </c>
      <c r="F73" s="279">
        <v>35.199999999999996</v>
      </c>
      <c r="G73" s="279">
        <v>34.599999999999994</v>
      </c>
      <c r="H73" s="279">
        <v>36.799999999999997</v>
      </c>
      <c r="I73" s="279">
        <v>37.399999999999991</v>
      </c>
      <c r="J73" s="279">
        <v>37.9</v>
      </c>
      <c r="K73" s="277">
        <v>36.9</v>
      </c>
      <c r="L73" s="277">
        <v>35.799999999999997</v>
      </c>
      <c r="M73" s="277">
        <v>254.09726000000001</v>
      </c>
    </row>
    <row r="74" spans="1:13">
      <c r="A74" s="268">
        <v>64</v>
      </c>
      <c r="B74" s="277" t="s">
        <v>71</v>
      </c>
      <c r="C74" s="278">
        <v>399.6</v>
      </c>
      <c r="D74" s="279">
        <v>404.51666666666665</v>
      </c>
      <c r="E74" s="279">
        <v>392.5333333333333</v>
      </c>
      <c r="F74" s="279">
        <v>385.46666666666664</v>
      </c>
      <c r="G74" s="279">
        <v>373.48333333333329</v>
      </c>
      <c r="H74" s="279">
        <v>411.58333333333331</v>
      </c>
      <c r="I74" s="279">
        <v>423.56666666666666</v>
      </c>
      <c r="J74" s="279">
        <v>430.63333333333333</v>
      </c>
      <c r="K74" s="277">
        <v>416.5</v>
      </c>
      <c r="L74" s="277">
        <v>397.45</v>
      </c>
      <c r="M74" s="277">
        <v>55.940570000000001</v>
      </c>
    </row>
    <row r="75" spans="1:13">
      <c r="A75" s="268">
        <v>65</v>
      </c>
      <c r="B75" s="277" t="s">
        <v>322</v>
      </c>
      <c r="C75" s="278">
        <v>568.79999999999995</v>
      </c>
      <c r="D75" s="279">
        <v>565.66666666666663</v>
      </c>
      <c r="E75" s="279">
        <v>558.13333333333321</v>
      </c>
      <c r="F75" s="279">
        <v>547.46666666666658</v>
      </c>
      <c r="G75" s="279">
        <v>539.93333333333317</v>
      </c>
      <c r="H75" s="279">
        <v>576.33333333333326</v>
      </c>
      <c r="I75" s="279">
        <v>583.86666666666679</v>
      </c>
      <c r="J75" s="279">
        <v>594.5333333333333</v>
      </c>
      <c r="K75" s="277">
        <v>573.20000000000005</v>
      </c>
      <c r="L75" s="277">
        <v>555</v>
      </c>
      <c r="M75" s="277">
        <v>1.54752</v>
      </c>
    </row>
    <row r="76" spans="1:13" s="16" customFormat="1">
      <c r="A76" s="268">
        <v>66</v>
      </c>
      <c r="B76" s="277" t="s">
        <v>324</v>
      </c>
      <c r="C76" s="278">
        <v>105.45</v>
      </c>
      <c r="D76" s="279">
        <v>105.23333333333335</v>
      </c>
      <c r="E76" s="279">
        <v>104.3666666666667</v>
      </c>
      <c r="F76" s="279">
        <v>103.28333333333336</v>
      </c>
      <c r="G76" s="279">
        <v>102.41666666666671</v>
      </c>
      <c r="H76" s="279">
        <v>106.31666666666669</v>
      </c>
      <c r="I76" s="279">
        <v>107.18333333333334</v>
      </c>
      <c r="J76" s="279">
        <v>108.26666666666668</v>
      </c>
      <c r="K76" s="277">
        <v>106.1</v>
      </c>
      <c r="L76" s="277">
        <v>104.15</v>
      </c>
      <c r="M76" s="277">
        <v>5.3677299999999999</v>
      </c>
    </row>
    <row r="77" spans="1:13" s="16" customFormat="1">
      <c r="A77" s="268">
        <v>67</v>
      </c>
      <c r="B77" s="277" t="s">
        <v>325</v>
      </c>
      <c r="C77" s="278">
        <v>2168.8000000000002</v>
      </c>
      <c r="D77" s="279">
        <v>2192.9333333333334</v>
      </c>
      <c r="E77" s="279">
        <v>2135.8666666666668</v>
      </c>
      <c r="F77" s="279">
        <v>2102.9333333333334</v>
      </c>
      <c r="G77" s="279">
        <v>2045.8666666666668</v>
      </c>
      <c r="H77" s="279">
        <v>2225.8666666666668</v>
      </c>
      <c r="I77" s="279">
        <v>2282.9333333333334</v>
      </c>
      <c r="J77" s="279">
        <v>2315.8666666666668</v>
      </c>
      <c r="K77" s="277">
        <v>2250</v>
      </c>
      <c r="L77" s="277">
        <v>2160</v>
      </c>
      <c r="M77" s="277">
        <v>0.15376999999999999</v>
      </c>
    </row>
    <row r="78" spans="1:13" s="16" customFormat="1">
      <c r="A78" s="268">
        <v>68</v>
      </c>
      <c r="B78" s="277" t="s">
        <v>326</v>
      </c>
      <c r="C78" s="278">
        <v>487.25</v>
      </c>
      <c r="D78" s="279">
        <v>488.16666666666669</v>
      </c>
      <c r="E78" s="279">
        <v>482.58333333333337</v>
      </c>
      <c r="F78" s="279">
        <v>477.91666666666669</v>
      </c>
      <c r="G78" s="279">
        <v>472.33333333333337</v>
      </c>
      <c r="H78" s="279">
        <v>492.83333333333337</v>
      </c>
      <c r="I78" s="279">
        <v>498.41666666666674</v>
      </c>
      <c r="J78" s="279">
        <v>503.08333333333337</v>
      </c>
      <c r="K78" s="277">
        <v>493.75</v>
      </c>
      <c r="L78" s="277">
        <v>483.5</v>
      </c>
      <c r="M78" s="277">
        <v>0.20086000000000001</v>
      </c>
    </row>
    <row r="79" spans="1:13" s="16" customFormat="1">
      <c r="A79" s="268">
        <v>69</v>
      </c>
      <c r="B79" s="277" t="s">
        <v>327</v>
      </c>
      <c r="C79" s="278">
        <v>62.65</v>
      </c>
      <c r="D79" s="279">
        <v>63.416666666666664</v>
      </c>
      <c r="E79" s="279">
        <v>61.533333333333331</v>
      </c>
      <c r="F79" s="279">
        <v>60.416666666666664</v>
      </c>
      <c r="G79" s="279">
        <v>58.533333333333331</v>
      </c>
      <c r="H79" s="279">
        <v>64.533333333333331</v>
      </c>
      <c r="I79" s="279">
        <v>66.416666666666671</v>
      </c>
      <c r="J79" s="279">
        <v>67.533333333333331</v>
      </c>
      <c r="K79" s="277">
        <v>65.3</v>
      </c>
      <c r="L79" s="277">
        <v>62.3</v>
      </c>
      <c r="M79" s="277">
        <v>13.351459999999999</v>
      </c>
    </row>
    <row r="80" spans="1:13" s="16" customFormat="1">
      <c r="A80" s="268">
        <v>70</v>
      </c>
      <c r="B80" s="277" t="s">
        <v>72</v>
      </c>
      <c r="C80" s="278">
        <v>12910.65</v>
      </c>
      <c r="D80" s="279">
        <v>13018.199999999999</v>
      </c>
      <c r="E80" s="279">
        <v>12684.749999999998</v>
      </c>
      <c r="F80" s="279">
        <v>12458.849999999999</v>
      </c>
      <c r="G80" s="279">
        <v>12125.399999999998</v>
      </c>
      <c r="H80" s="279">
        <v>13244.099999999999</v>
      </c>
      <c r="I80" s="279">
        <v>13577.55</v>
      </c>
      <c r="J80" s="279">
        <v>13803.449999999999</v>
      </c>
      <c r="K80" s="277">
        <v>13351.65</v>
      </c>
      <c r="L80" s="277">
        <v>12792.3</v>
      </c>
      <c r="M80" s="277">
        <v>0.31452000000000002</v>
      </c>
    </row>
    <row r="81" spans="1:13" s="16" customFormat="1">
      <c r="A81" s="268">
        <v>71</v>
      </c>
      <c r="B81" s="277" t="s">
        <v>74</v>
      </c>
      <c r="C81" s="278">
        <v>457.7</v>
      </c>
      <c r="D81" s="279">
        <v>456.09999999999997</v>
      </c>
      <c r="E81" s="279">
        <v>445.59999999999991</v>
      </c>
      <c r="F81" s="279">
        <v>433.49999999999994</v>
      </c>
      <c r="G81" s="279">
        <v>422.99999999999989</v>
      </c>
      <c r="H81" s="279">
        <v>468.19999999999993</v>
      </c>
      <c r="I81" s="279">
        <v>478.70000000000005</v>
      </c>
      <c r="J81" s="279">
        <v>490.79999999999995</v>
      </c>
      <c r="K81" s="277">
        <v>466.6</v>
      </c>
      <c r="L81" s="277">
        <v>444</v>
      </c>
      <c r="M81" s="277">
        <v>200.49909</v>
      </c>
    </row>
    <row r="82" spans="1:13" s="16" customFormat="1">
      <c r="A82" s="268">
        <v>72</v>
      </c>
      <c r="B82" s="277" t="s">
        <v>328</v>
      </c>
      <c r="C82" s="278">
        <v>138.19999999999999</v>
      </c>
      <c r="D82" s="279">
        <v>138.5</v>
      </c>
      <c r="E82" s="279">
        <v>135.30000000000001</v>
      </c>
      <c r="F82" s="279">
        <v>132.4</v>
      </c>
      <c r="G82" s="279">
        <v>129.20000000000002</v>
      </c>
      <c r="H82" s="279">
        <v>141.4</v>
      </c>
      <c r="I82" s="279">
        <v>144.6</v>
      </c>
      <c r="J82" s="279">
        <v>147.5</v>
      </c>
      <c r="K82" s="277">
        <v>141.69999999999999</v>
      </c>
      <c r="L82" s="277">
        <v>135.6</v>
      </c>
      <c r="M82" s="277">
        <v>1.4807300000000001</v>
      </c>
    </row>
    <row r="83" spans="1:13" s="16" customFormat="1">
      <c r="A83" s="268">
        <v>73</v>
      </c>
      <c r="B83" s="277" t="s">
        <v>75</v>
      </c>
      <c r="C83" s="278">
        <v>3777.35</v>
      </c>
      <c r="D83" s="279">
        <v>3795.4500000000003</v>
      </c>
      <c r="E83" s="279">
        <v>3744.3000000000006</v>
      </c>
      <c r="F83" s="279">
        <v>3711.2500000000005</v>
      </c>
      <c r="G83" s="279">
        <v>3660.1000000000008</v>
      </c>
      <c r="H83" s="279">
        <v>3828.5000000000005</v>
      </c>
      <c r="I83" s="279">
        <v>3879.65</v>
      </c>
      <c r="J83" s="279">
        <v>3912.7000000000003</v>
      </c>
      <c r="K83" s="277">
        <v>3846.6</v>
      </c>
      <c r="L83" s="277">
        <v>3762.4</v>
      </c>
      <c r="M83" s="277">
        <v>5.2351200000000002</v>
      </c>
    </row>
    <row r="84" spans="1:13" s="16" customFormat="1">
      <c r="A84" s="268">
        <v>74</v>
      </c>
      <c r="B84" s="277" t="s">
        <v>314</v>
      </c>
      <c r="C84" s="278">
        <v>512</v>
      </c>
      <c r="D84" s="279">
        <v>517.56666666666672</v>
      </c>
      <c r="E84" s="279">
        <v>476.43333333333339</v>
      </c>
      <c r="F84" s="279">
        <v>440.86666666666667</v>
      </c>
      <c r="G84" s="279">
        <v>399.73333333333335</v>
      </c>
      <c r="H84" s="279">
        <v>553.13333333333344</v>
      </c>
      <c r="I84" s="279">
        <v>594.26666666666688</v>
      </c>
      <c r="J84" s="279">
        <v>629.83333333333348</v>
      </c>
      <c r="K84" s="277">
        <v>558.70000000000005</v>
      </c>
      <c r="L84" s="277">
        <v>482</v>
      </c>
      <c r="M84" s="277">
        <v>24.37735</v>
      </c>
    </row>
    <row r="85" spans="1:13" s="16" customFormat="1">
      <c r="A85" s="268">
        <v>75</v>
      </c>
      <c r="B85" s="277" t="s">
        <v>323</v>
      </c>
      <c r="C85" s="278">
        <v>108.4</v>
      </c>
      <c r="D85" s="279">
        <v>107.60000000000001</v>
      </c>
      <c r="E85" s="279">
        <v>105.50000000000001</v>
      </c>
      <c r="F85" s="279">
        <v>102.60000000000001</v>
      </c>
      <c r="G85" s="279">
        <v>100.50000000000001</v>
      </c>
      <c r="H85" s="279">
        <v>110.50000000000001</v>
      </c>
      <c r="I85" s="279">
        <v>112.60000000000001</v>
      </c>
      <c r="J85" s="279">
        <v>115.50000000000001</v>
      </c>
      <c r="K85" s="277">
        <v>109.7</v>
      </c>
      <c r="L85" s="277">
        <v>104.7</v>
      </c>
      <c r="M85" s="277">
        <v>36.6937</v>
      </c>
    </row>
    <row r="86" spans="1:13" s="16" customFormat="1">
      <c r="A86" s="268">
        <v>76</v>
      </c>
      <c r="B86" s="277" t="s">
        <v>76</v>
      </c>
      <c r="C86" s="278">
        <v>356.6</v>
      </c>
      <c r="D86" s="279">
        <v>357.11666666666662</v>
      </c>
      <c r="E86" s="279">
        <v>349.98333333333323</v>
      </c>
      <c r="F86" s="279">
        <v>343.36666666666662</v>
      </c>
      <c r="G86" s="279">
        <v>336.23333333333323</v>
      </c>
      <c r="H86" s="279">
        <v>363.73333333333323</v>
      </c>
      <c r="I86" s="279">
        <v>370.86666666666656</v>
      </c>
      <c r="J86" s="279">
        <v>377.48333333333323</v>
      </c>
      <c r="K86" s="277">
        <v>364.25</v>
      </c>
      <c r="L86" s="277">
        <v>350.5</v>
      </c>
      <c r="M86" s="277">
        <v>28.448840000000001</v>
      </c>
    </row>
    <row r="87" spans="1:13" s="16" customFormat="1">
      <c r="A87" s="268">
        <v>77</v>
      </c>
      <c r="B87" s="277" t="s">
        <v>77</v>
      </c>
      <c r="C87" s="278">
        <v>99.7</v>
      </c>
      <c r="D87" s="279">
        <v>99.983333333333334</v>
      </c>
      <c r="E87" s="279">
        <v>98.216666666666669</v>
      </c>
      <c r="F87" s="279">
        <v>96.733333333333334</v>
      </c>
      <c r="G87" s="279">
        <v>94.966666666666669</v>
      </c>
      <c r="H87" s="279">
        <v>101.46666666666667</v>
      </c>
      <c r="I87" s="279">
        <v>103.23333333333335</v>
      </c>
      <c r="J87" s="279">
        <v>104.71666666666667</v>
      </c>
      <c r="K87" s="277">
        <v>101.75</v>
      </c>
      <c r="L87" s="277">
        <v>98.5</v>
      </c>
      <c r="M87" s="277">
        <v>99.91216</v>
      </c>
    </row>
    <row r="88" spans="1:13" s="16" customFormat="1">
      <c r="A88" s="268">
        <v>78</v>
      </c>
      <c r="B88" s="277" t="s">
        <v>332</v>
      </c>
      <c r="C88" s="278">
        <v>386.35</v>
      </c>
      <c r="D88" s="279">
        <v>388.4666666666667</v>
      </c>
      <c r="E88" s="279">
        <v>378.03333333333342</v>
      </c>
      <c r="F88" s="279">
        <v>369.7166666666667</v>
      </c>
      <c r="G88" s="279">
        <v>359.28333333333342</v>
      </c>
      <c r="H88" s="279">
        <v>396.78333333333342</v>
      </c>
      <c r="I88" s="279">
        <v>407.2166666666667</v>
      </c>
      <c r="J88" s="279">
        <v>415.53333333333342</v>
      </c>
      <c r="K88" s="277">
        <v>398.9</v>
      </c>
      <c r="L88" s="277">
        <v>380.15</v>
      </c>
      <c r="M88" s="277">
        <v>3.51675</v>
      </c>
    </row>
    <row r="89" spans="1:13" s="16" customFormat="1">
      <c r="A89" s="268">
        <v>79</v>
      </c>
      <c r="B89" s="277" t="s">
        <v>333</v>
      </c>
      <c r="C89" s="278">
        <v>397.1</v>
      </c>
      <c r="D89" s="279">
        <v>394.41666666666669</v>
      </c>
      <c r="E89" s="279">
        <v>383.83333333333337</v>
      </c>
      <c r="F89" s="279">
        <v>370.56666666666666</v>
      </c>
      <c r="G89" s="279">
        <v>359.98333333333335</v>
      </c>
      <c r="H89" s="279">
        <v>407.68333333333339</v>
      </c>
      <c r="I89" s="279">
        <v>418.26666666666677</v>
      </c>
      <c r="J89" s="279">
        <v>431.53333333333342</v>
      </c>
      <c r="K89" s="277">
        <v>405</v>
      </c>
      <c r="L89" s="277">
        <v>381.15</v>
      </c>
      <c r="M89" s="277">
        <v>4.43893</v>
      </c>
    </row>
    <row r="90" spans="1:13" s="16" customFormat="1">
      <c r="A90" s="268">
        <v>80</v>
      </c>
      <c r="B90" s="277" t="s">
        <v>335</v>
      </c>
      <c r="C90" s="278">
        <v>240.3</v>
      </c>
      <c r="D90" s="279">
        <v>241.45000000000002</v>
      </c>
      <c r="E90" s="279">
        <v>236.00000000000003</v>
      </c>
      <c r="F90" s="279">
        <v>231.70000000000002</v>
      </c>
      <c r="G90" s="279">
        <v>226.25000000000003</v>
      </c>
      <c r="H90" s="279">
        <v>245.75000000000003</v>
      </c>
      <c r="I90" s="279">
        <v>251.20000000000002</v>
      </c>
      <c r="J90" s="279">
        <v>255.50000000000003</v>
      </c>
      <c r="K90" s="277">
        <v>246.9</v>
      </c>
      <c r="L90" s="277">
        <v>237.15</v>
      </c>
      <c r="M90" s="277">
        <v>1.4582999999999999</v>
      </c>
    </row>
    <row r="91" spans="1:13" s="16" customFormat="1">
      <c r="A91" s="268">
        <v>81</v>
      </c>
      <c r="B91" s="277" t="s">
        <v>329</v>
      </c>
      <c r="C91" s="278">
        <v>435.7</v>
      </c>
      <c r="D91" s="279">
        <v>436.90000000000003</v>
      </c>
      <c r="E91" s="279">
        <v>429.80000000000007</v>
      </c>
      <c r="F91" s="279">
        <v>423.90000000000003</v>
      </c>
      <c r="G91" s="279">
        <v>416.80000000000007</v>
      </c>
      <c r="H91" s="279">
        <v>442.80000000000007</v>
      </c>
      <c r="I91" s="279">
        <v>449.90000000000009</v>
      </c>
      <c r="J91" s="279">
        <v>455.80000000000007</v>
      </c>
      <c r="K91" s="277">
        <v>444</v>
      </c>
      <c r="L91" s="277">
        <v>431</v>
      </c>
      <c r="M91" s="277">
        <v>1.1126</v>
      </c>
    </row>
    <row r="92" spans="1:13" s="16" customFormat="1">
      <c r="A92" s="268">
        <v>82</v>
      </c>
      <c r="B92" s="277" t="s">
        <v>78</v>
      </c>
      <c r="C92" s="278">
        <v>111.9</v>
      </c>
      <c r="D92" s="279">
        <v>112.93333333333334</v>
      </c>
      <c r="E92" s="279">
        <v>110.46666666666667</v>
      </c>
      <c r="F92" s="279">
        <v>109.03333333333333</v>
      </c>
      <c r="G92" s="279">
        <v>106.56666666666666</v>
      </c>
      <c r="H92" s="279">
        <v>114.36666666666667</v>
      </c>
      <c r="I92" s="279">
        <v>116.83333333333334</v>
      </c>
      <c r="J92" s="279">
        <v>118.26666666666668</v>
      </c>
      <c r="K92" s="277">
        <v>115.4</v>
      </c>
      <c r="L92" s="277">
        <v>111.5</v>
      </c>
      <c r="M92" s="277">
        <v>14.62951</v>
      </c>
    </row>
    <row r="93" spans="1:13" s="16" customFormat="1">
      <c r="A93" s="268">
        <v>83</v>
      </c>
      <c r="B93" s="277" t="s">
        <v>330</v>
      </c>
      <c r="C93" s="278">
        <v>238.35</v>
      </c>
      <c r="D93" s="279">
        <v>243.11666666666667</v>
      </c>
      <c r="E93" s="279">
        <v>231.23333333333335</v>
      </c>
      <c r="F93" s="279">
        <v>224.11666666666667</v>
      </c>
      <c r="G93" s="279">
        <v>212.23333333333335</v>
      </c>
      <c r="H93" s="279">
        <v>250.23333333333335</v>
      </c>
      <c r="I93" s="279">
        <v>262.11666666666667</v>
      </c>
      <c r="J93" s="279">
        <v>269.23333333333335</v>
      </c>
      <c r="K93" s="277">
        <v>255</v>
      </c>
      <c r="L93" s="277">
        <v>236</v>
      </c>
      <c r="M93" s="277">
        <v>2.0018799999999999</v>
      </c>
    </row>
    <row r="94" spans="1:13" s="16" customFormat="1">
      <c r="A94" s="268">
        <v>84</v>
      </c>
      <c r="B94" s="277" t="s">
        <v>338</v>
      </c>
      <c r="C94" s="278">
        <v>350.55</v>
      </c>
      <c r="D94" s="279">
        <v>346.5</v>
      </c>
      <c r="E94" s="279">
        <v>331.2</v>
      </c>
      <c r="F94" s="279">
        <v>311.84999999999997</v>
      </c>
      <c r="G94" s="279">
        <v>296.54999999999995</v>
      </c>
      <c r="H94" s="279">
        <v>365.85</v>
      </c>
      <c r="I94" s="279">
        <v>381.15</v>
      </c>
      <c r="J94" s="279">
        <v>400.50000000000006</v>
      </c>
      <c r="K94" s="277">
        <v>361.8</v>
      </c>
      <c r="L94" s="277">
        <v>327.14999999999998</v>
      </c>
      <c r="M94" s="277">
        <v>63.163049999999998</v>
      </c>
    </row>
    <row r="95" spans="1:13" s="16" customFormat="1">
      <c r="A95" s="268">
        <v>85</v>
      </c>
      <c r="B95" s="277" t="s">
        <v>336</v>
      </c>
      <c r="C95" s="278">
        <v>857.05</v>
      </c>
      <c r="D95" s="279">
        <v>853.15</v>
      </c>
      <c r="E95" s="279">
        <v>841.9</v>
      </c>
      <c r="F95" s="279">
        <v>826.75</v>
      </c>
      <c r="G95" s="279">
        <v>815.5</v>
      </c>
      <c r="H95" s="279">
        <v>868.3</v>
      </c>
      <c r="I95" s="279">
        <v>879.55</v>
      </c>
      <c r="J95" s="279">
        <v>894.69999999999993</v>
      </c>
      <c r="K95" s="277">
        <v>864.4</v>
      </c>
      <c r="L95" s="277">
        <v>838</v>
      </c>
      <c r="M95" s="277">
        <v>1.03413</v>
      </c>
    </row>
    <row r="96" spans="1:13" s="16" customFormat="1">
      <c r="A96" s="268">
        <v>86</v>
      </c>
      <c r="B96" s="277" t="s">
        <v>337</v>
      </c>
      <c r="C96" s="278">
        <v>16.850000000000001</v>
      </c>
      <c r="D96" s="279">
        <v>16.983333333333334</v>
      </c>
      <c r="E96" s="279">
        <v>16.666666666666668</v>
      </c>
      <c r="F96" s="279">
        <v>16.483333333333334</v>
      </c>
      <c r="G96" s="279">
        <v>16.166666666666668</v>
      </c>
      <c r="H96" s="279">
        <v>17.166666666666668</v>
      </c>
      <c r="I96" s="279">
        <v>17.483333333333331</v>
      </c>
      <c r="J96" s="279">
        <v>17.666666666666668</v>
      </c>
      <c r="K96" s="277">
        <v>17.3</v>
      </c>
      <c r="L96" s="277">
        <v>16.8</v>
      </c>
      <c r="M96" s="277">
        <v>7.0787599999999999</v>
      </c>
    </row>
    <row r="97" spans="1:13" s="16" customFormat="1">
      <c r="A97" s="268">
        <v>87</v>
      </c>
      <c r="B97" s="277" t="s">
        <v>339</v>
      </c>
      <c r="C97" s="278">
        <v>125.8</v>
      </c>
      <c r="D97" s="279">
        <v>127.60000000000001</v>
      </c>
      <c r="E97" s="279">
        <v>122.25000000000003</v>
      </c>
      <c r="F97" s="279">
        <v>118.70000000000002</v>
      </c>
      <c r="G97" s="279">
        <v>113.35000000000004</v>
      </c>
      <c r="H97" s="279">
        <v>131.15000000000003</v>
      </c>
      <c r="I97" s="279">
        <v>136.5</v>
      </c>
      <c r="J97" s="279">
        <v>140.05000000000001</v>
      </c>
      <c r="K97" s="277">
        <v>132.94999999999999</v>
      </c>
      <c r="L97" s="277">
        <v>124.05</v>
      </c>
      <c r="M97" s="277">
        <v>9.3577200000000005</v>
      </c>
    </row>
    <row r="98" spans="1:13" s="16" customFormat="1">
      <c r="A98" s="268">
        <v>88</v>
      </c>
      <c r="B98" s="277" t="s">
        <v>340</v>
      </c>
      <c r="C98" s="278">
        <v>2273.0500000000002</v>
      </c>
      <c r="D98" s="279">
        <v>2256.4166666666665</v>
      </c>
      <c r="E98" s="279">
        <v>2227.833333333333</v>
      </c>
      <c r="F98" s="279">
        <v>2182.6166666666663</v>
      </c>
      <c r="G98" s="279">
        <v>2154.0333333333328</v>
      </c>
      <c r="H98" s="279">
        <v>2301.6333333333332</v>
      </c>
      <c r="I98" s="279">
        <v>2330.2166666666662</v>
      </c>
      <c r="J98" s="279">
        <v>2375.4333333333334</v>
      </c>
      <c r="K98" s="277">
        <v>2285</v>
      </c>
      <c r="L98" s="277">
        <v>2211.1999999999998</v>
      </c>
      <c r="M98" s="277">
        <v>3.7999999999999999E-2</v>
      </c>
    </row>
    <row r="99" spans="1:13" s="16" customFormat="1">
      <c r="A99" s="268">
        <v>89</v>
      </c>
      <c r="B99" s="277" t="s">
        <v>81</v>
      </c>
      <c r="C99" s="278">
        <v>565</v>
      </c>
      <c r="D99" s="279">
        <v>570.06666666666672</v>
      </c>
      <c r="E99" s="279">
        <v>556.13333333333344</v>
      </c>
      <c r="F99" s="279">
        <v>547.26666666666677</v>
      </c>
      <c r="G99" s="279">
        <v>533.33333333333348</v>
      </c>
      <c r="H99" s="279">
        <v>578.93333333333339</v>
      </c>
      <c r="I99" s="279">
        <v>592.86666666666656</v>
      </c>
      <c r="J99" s="279">
        <v>601.73333333333335</v>
      </c>
      <c r="K99" s="277">
        <v>584</v>
      </c>
      <c r="L99" s="277">
        <v>561.20000000000005</v>
      </c>
      <c r="M99" s="277">
        <v>1.20831</v>
      </c>
    </row>
    <row r="100" spans="1:13" s="16" customFormat="1">
      <c r="A100" s="268">
        <v>90</v>
      </c>
      <c r="B100" s="277" t="s">
        <v>334</v>
      </c>
      <c r="C100" s="278">
        <v>152.65</v>
      </c>
      <c r="D100" s="279">
        <v>151.79999999999998</v>
      </c>
      <c r="E100" s="279">
        <v>146.59999999999997</v>
      </c>
      <c r="F100" s="279">
        <v>140.54999999999998</v>
      </c>
      <c r="G100" s="279">
        <v>135.34999999999997</v>
      </c>
      <c r="H100" s="279">
        <v>157.84999999999997</v>
      </c>
      <c r="I100" s="279">
        <v>163.04999999999995</v>
      </c>
      <c r="J100" s="279">
        <v>169.09999999999997</v>
      </c>
      <c r="K100" s="277">
        <v>157</v>
      </c>
      <c r="L100" s="277">
        <v>145.75</v>
      </c>
      <c r="M100" s="277">
        <v>9.0270899999999994</v>
      </c>
    </row>
    <row r="101" spans="1:13">
      <c r="A101" s="268">
        <v>91</v>
      </c>
      <c r="B101" s="277" t="s">
        <v>341</v>
      </c>
      <c r="C101" s="278">
        <v>129.30000000000001</v>
      </c>
      <c r="D101" s="279">
        <v>129.16666666666666</v>
      </c>
      <c r="E101" s="279">
        <v>128.0333333333333</v>
      </c>
      <c r="F101" s="279">
        <v>126.76666666666665</v>
      </c>
      <c r="G101" s="279">
        <v>125.6333333333333</v>
      </c>
      <c r="H101" s="279">
        <v>130.43333333333331</v>
      </c>
      <c r="I101" s="279">
        <v>131.56666666666669</v>
      </c>
      <c r="J101" s="279">
        <v>132.83333333333331</v>
      </c>
      <c r="K101" s="277">
        <v>130.30000000000001</v>
      </c>
      <c r="L101" s="277">
        <v>127.9</v>
      </c>
      <c r="M101" s="277">
        <v>1.19387</v>
      </c>
    </row>
    <row r="102" spans="1:13">
      <c r="A102" s="268">
        <v>92</v>
      </c>
      <c r="B102" s="277" t="s">
        <v>342</v>
      </c>
      <c r="C102" s="278">
        <v>161.94999999999999</v>
      </c>
      <c r="D102" s="279">
        <v>160.66666666666666</v>
      </c>
      <c r="E102" s="279">
        <v>157.93333333333331</v>
      </c>
      <c r="F102" s="279">
        <v>153.91666666666666</v>
      </c>
      <c r="G102" s="279">
        <v>151.18333333333331</v>
      </c>
      <c r="H102" s="279">
        <v>164.68333333333331</v>
      </c>
      <c r="I102" s="279">
        <v>167.41666666666666</v>
      </c>
      <c r="J102" s="279">
        <v>171.43333333333331</v>
      </c>
      <c r="K102" s="277">
        <v>163.4</v>
      </c>
      <c r="L102" s="277">
        <v>156.65</v>
      </c>
      <c r="M102" s="277">
        <v>13.56687</v>
      </c>
    </row>
    <row r="103" spans="1:13">
      <c r="A103" s="268">
        <v>93</v>
      </c>
      <c r="B103" s="277" t="s">
        <v>343</v>
      </c>
      <c r="C103" s="278">
        <v>87.65</v>
      </c>
      <c r="D103" s="279">
        <v>89.366666666666674</v>
      </c>
      <c r="E103" s="279">
        <v>85.333333333333343</v>
      </c>
      <c r="F103" s="279">
        <v>83.016666666666666</v>
      </c>
      <c r="G103" s="279">
        <v>78.983333333333334</v>
      </c>
      <c r="H103" s="279">
        <v>91.683333333333351</v>
      </c>
      <c r="I103" s="279">
        <v>95.716666666666683</v>
      </c>
      <c r="J103" s="279">
        <v>98.03333333333336</v>
      </c>
      <c r="K103" s="277">
        <v>93.4</v>
      </c>
      <c r="L103" s="277">
        <v>87.05</v>
      </c>
      <c r="M103" s="277">
        <v>52.672339999999998</v>
      </c>
    </row>
    <row r="104" spans="1:13">
      <c r="A104" s="268">
        <v>94</v>
      </c>
      <c r="B104" s="277" t="s">
        <v>82</v>
      </c>
      <c r="C104" s="278">
        <v>208.8</v>
      </c>
      <c r="D104" s="279">
        <v>210.06666666666669</v>
      </c>
      <c r="E104" s="279">
        <v>205.73333333333338</v>
      </c>
      <c r="F104" s="279">
        <v>202.66666666666669</v>
      </c>
      <c r="G104" s="279">
        <v>198.33333333333337</v>
      </c>
      <c r="H104" s="279">
        <v>213.13333333333338</v>
      </c>
      <c r="I104" s="279">
        <v>217.4666666666667</v>
      </c>
      <c r="J104" s="279">
        <v>220.53333333333339</v>
      </c>
      <c r="K104" s="277">
        <v>214.4</v>
      </c>
      <c r="L104" s="277">
        <v>207</v>
      </c>
      <c r="M104" s="277">
        <v>64.433700000000002</v>
      </c>
    </row>
    <row r="105" spans="1:13">
      <c r="A105" s="268">
        <v>95</v>
      </c>
      <c r="B105" s="277" t="s">
        <v>344</v>
      </c>
      <c r="C105" s="278">
        <v>331.75</v>
      </c>
      <c r="D105" s="279">
        <v>334.51666666666665</v>
      </c>
      <c r="E105" s="279">
        <v>320.38333333333333</v>
      </c>
      <c r="F105" s="279">
        <v>309.01666666666665</v>
      </c>
      <c r="G105" s="279">
        <v>294.88333333333333</v>
      </c>
      <c r="H105" s="279">
        <v>345.88333333333333</v>
      </c>
      <c r="I105" s="279">
        <v>360.01666666666665</v>
      </c>
      <c r="J105" s="279">
        <v>371.38333333333333</v>
      </c>
      <c r="K105" s="277">
        <v>348.65</v>
      </c>
      <c r="L105" s="277">
        <v>323.14999999999998</v>
      </c>
      <c r="M105" s="277">
        <v>0.78459999999999996</v>
      </c>
    </row>
    <row r="106" spans="1:13">
      <c r="A106" s="268">
        <v>96</v>
      </c>
      <c r="B106" s="277" t="s">
        <v>83</v>
      </c>
      <c r="C106" s="278">
        <v>652.9</v>
      </c>
      <c r="D106" s="279">
        <v>659.08333333333337</v>
      </c>
      <c r="E106" s="279">
        <v>644.2166666666667</v>
      </c>
      <c r="F106" s="279">
        <v>635.5333333333333</v>
      </c>
      <c r="G106" s="279">
        <v>620.66666666666663</v>
      </c>
      <c r="H106" s="279">
        <v>667.76666666666677</v>
      </c>
      <c r="I106" s="279">
        <v>682.63333333333333</v>
      </c>
      <c r="J106" s="279">
        <v>691.31666666666683</v>
      </c>
      <c r="K106" s="277">
        <v>673.95</v>
      </c>
      <c r="L106" s="277">
        <v>650.4</v>
      </c>
      <c r="M106" s="277">
        <v>44.651200000000003</v>
      </c>
    </row>
    <row r="107" spans="1:13">
      <c r="A107" s="268">
        <v>97</v>
      </c>
      <c r="B107" s="277" t="s">
        <v>84</v>
      </c>
      <c r="C107" s="278">
        <v>129.94999999999999</v>
      </c>
      <c r="D107" s="279">
        <v>130.36666666666667</v>
      </c>
      <c r="E107" s="279">
        <v>128.93333333333334</v>
      </c>
      <c r="F107" s="279">
        <v>127.91666666666666</v>
      </c>
      <c r="G107" s="279">
        <v>126.48333333333332</v>
      </c>
      <c r="H107" s="279">
        <v>131.38333333333335</v>
      </c>
      <c r="I107" s="279">
        <v>132.81666666666669</v>
      </c>
      <c r="J107" s="279">
        <v>133.83333333333337</v>
      </c>
      <c r="K107" s="277">
        <v>131.80000000000001</v>
      </c>
      <c r="L107" s="277">
        <v>129.35</v>
      </c>
      <c r="M107" s="277">
        <v>53.616399999999999</v>
      </c>
    </row>
    <row r="108" spans="1:13">
      <c r="A108" s="268">
        <v>98</v>
      </c>
      <c r="B108" s="285" t="s">
        <v>345</v>
      </c>
      <c r="C108" s="278">
        <v>330.2</v>
      </c>
      <c r="D108" s="279">
        <v>331.09999999999997</v>
      </c>
      <c r="E108" s="279">
        <v>325.29999999999995</v>
      </c>
      <c r="F108" s="279">
        <v>320.39999999999998</v>
      </c>
      <c r="G108" s="279">
        <v>314.59999999999997</v>
      </c>
      <c r="H108" s="279">
        <v>335.99999999999994</v>
      </c>
      <c r="I108" s="279">
        <v>341.8</v>
      </c>
      <c r="J108" s="279">
        <v>346.69999999999993</v>
      </c>
      <c r="K108" s="277">
        <v>336.9</v>
      </c>
      <c r="L108" s="277">
        <v>326.2</v>
      </c>
      <c r="M108" s="277">
        <v>2.2207699999999999</v>
      </c>
    </row>
    <row r="109" spans="1:13">
      <c r="A109" s="268">
        <v>99</v>
      </c>
      <c r="B109" s="277" t="s">
        <v>85</v>
      </c>
      <c r="C109" s="278">
        <v>1386.05</v>
      </c>
      <c r="D109" s="279">
        <v>1389.6833333333334</v>
      </c>
      <c r="E109" s="279">
        <v>1371.3666666666668</v>
      </c>
      <c r="F109" s="279">
        <v>1356.6833333333334</v>
      </c>
      <c r="G109" s="279">
        <v>1338.3666666666668</v>
      </c>
      <c r="H109" s="279">
        <v>1404.3666666666668</v>
      </c>
      <c r="I109" s="279">
        <v>1422.6833333333334</v>
      </c>
      <c r="J109" s="279">
        <v>1437.3666666666668</v>
      </c>
      <c r="K109" s="277">
        <v>1408</v>
      </c>
      <c r="L109" s="277">
        <v>1375</v>
      </c>
      <c r="M109" s="277">
        <v>5.8752599999999999</v>
      </c>
    </row>
    <row r="110" spans="1:13">
      <c r="A110" s="268">
        <v>100</v>
      </c>
      <c r="B110" s="277" t="s">
        <v>86</v>
      </c>
      <c r="C110" s="278">
        <v>443.1</v>
      </c>
      <c r="D110" s="279">
        <v>442.31666666666666</v>
      </c>
      <c r="E110" s="279">
        <v>437.33333333333331</v>
      </c>
      <c r="F110" s="279">
        <v>431.56666666666666</v>
      </c>
      <c r="G110" s="279">
        <v>426.58333333333331</v>
      </c>
      <c r="H110" s="279">
        <v>448.08333333333331</v>
      </c>
      <c r="I110" s="279">
        <v>453.06666666666666</v>
      </c>
      <c r="J110" s="279">
        <v>458.83333333333331</v>
      </c>
      <c r="K110" s="277">
        <v>447.3</v>
      </c>
      <c r="L110" s="277">
        <v>436.55</v>
      </c>
      <c r="M110" s="277">
        <v>15.81593</v>
      </c>
    </row>
    <row r="111" spans="1:13">
      <c r="A111" s="268">
        <v>101</v>
      </c>
      <c r="B111" s="277" t="s">
        <v>236</v>
      </c>
      <c r="C111" s="278">
        <v>791.1</v>
      </c>
      <c r="D111" s="279">
        <v>796.6</v>
      </c>
      <c r="E111" s="279">
        <v>763.2</v>
      </c>
      <c r="F111" s="279">
        <v>735.30000000000007</v>
      </c>
      <c r="G111" s="279">
        <v>701.90000000000009</v>
      </c>
      <c r="H111" s="279">
        <v>824.5</v>
      </c>
      <c r="I111" s="279">
        <v>857.89999999999986</v>
      </c>
      <c r="J111" s="279">
        <v>885.8</v>
      </c>
      <c r="K111" s="277">
        <v>830</v>
      </c>
      <c r="L111" s="277">
        <v>768.7</v>
      </c>
      <c r="M111" s="277">
        <v>12.623469999999999</v>
      </c>
    </row>
    <row r="112" spans="1:13">
      <c r="A112" s="268">
        <v>102</v>
      </c>
      <c r="B112" s="277" t="s">
        <v>346</v>
      </c>
      <c r="C112" s="278">
        <v>558.20000000000005</v>
      </c>
      <c r="D112" s="279">
        <v>567.5</v>
      </c>
      <c r="E112" s="279">
        <v>546.04999999999995</v>
      </c>
      <c r="F112" s="279">
        <v>533.9</v>
      </c>
      <c r="G112" s="279">
        <v>512.44999999999993</v>
      </c>
      <c r="H112" s="279">
        <v>579.65</v>
      </c>
      <c r="I112" s="279">
        <v>601.1</v>
      </c>
      <c r="J112" s="279">
        <v>613.25</v>
      </c>
      <c r="K112" s="277">
        <v>588.95000000000005</v>
      </c>
      <c r="L112" s="277">
        <v>555.35</v>
      </c>
      <c r="M112" s="277">
        <v>0.37924999999999998</v>
      </c>
    </row>
    <row r="113" spans="1:13">
      <c r="A113" s="268">
        <v>103</v>
      </c>
      <c r="B113" s="277" t="s">
        <v>331</v>
      </c>
      <c r="C113" s="278">
        <v>1730.05</v>
      </c>
      <c r="D113" s="279">
        <v>1731.3333333333333</v>
      </c>
      <c r="E113" s="279">
        <v>1709.0166666666664</v>
      </c>
      <c r="F113" s="279">
        <v>1687.9833333333331</v>
      </c>
      <c r="G113" s="279">
        <v>1665.6666666666663</v>
      </c>
      <c r="H113" s="279">
        <v>1752.3666666666666</v>
      </c>
      <c r="I113" s="279">
        <v>1774.6833333333336</v>
      </c>
      <c r="J113" s="279">
        <v>1795.7166666666667</v>
      </c>
      <c r="K113" s="277">
        <v>1753.65</v>
      </c>
      <c r="L113" s="277">
        <v>1710.3</v>
      </c>
      <c r="M113" s="277">
        <v>0.34909000000000001</v>
      </c>
    </row>
    <row r="114" spans="1:13">
      <c r="A114" s="268">
        <v>104</v>
      </c>
      <c r="B114" s="277" t="s">
        <v>237</v>
      </c>
      <c r="C114" s="278">
        <v>246.8</v>
      </c>
      <c r="D114" s="279">
        <v>246.23333333333335</v>
      </c>
      <c r="E114" s="279">
        <v>239.6166666666667</v>
      </c>
      <c r="F114" s="279">
        <v>232.43333333333337</v>
      </c>
      <c r="G114" s="279">
        <v>225.81666666666672</v>
      </c>
      <c r="H114" s="279">
        <v>253.41666666666669</v>
      </c>
      <c r="I114" s="279">
        <v>260.03333333333336</v>
      </c>
      <c r="J114" s="279">
        <v>267.2166666666667</v>
      </c>
      <c r="K114" s="277">
        <v>252.85</v>
      </c>
      <c r="L114" s="277">
        <v>239.05</v>
      </c>
      <c r="M114" s="277">
        <v>9.6060700000000008</v>
      </c>
    </row>
    <row r="115" spans="1:13">
      <c r="A115" s="268">
        <v>105</v>
      </c>
      <c r="B115" s="277" t="s">
        <v>235</v>
      </c>
      <c r="C115" s="278">
        <v>122.6</v>
      </c>
      <c r="D115" s="279">
        <v>123.95</v>
      </c>
      <c r="E115" s="279">
        <v>120.9</v>
      </c>
      <c r="F115" s="279">
        <v>119.2</v>
      </c>
      <c r="G115" s="279">
        <v>116.15</v>
      </c>
      <c r="H115" s="279">
        <v>125.65</v>
      </c>
      <c r="I115" s="279">
        <v>128.69999999999999</v>
      </c>
      <c r="J115" s="279">
        <v>130.4</v>
      </c>
      <c r="K115" s="277">
        <v>127</v>
      </c>
      <c r="L115" s="277">
        <v>122.25</v>
      </c>
      <c r="M115" s="277">
        <v>6.0311599999999999</v>
      </c>
    </row>
    <row r="116" spans="1:13">
      <c r="A116" s="268">
        <v>106</v>
      </c>
      <c r="B116" s="277" t="s">
        <v>87</v>
      </c>
      <c r="C116" s="278">
        <v>394.1</v>
      </c>
      <c r="D116" s="279">
        <v>393.2833333333333</v>
      </c>
      <c r="E116" s="279">
        <v>389.81666666666661</v>
      </c>
      <c r="F116" s="279">
        <v>385.5333333333333</v>
      </c>
      <c r="G116" s="279">
        <v>382.06666666666661</v>
      </c>
      <c r="H116" s="279">
        <v>397.56666666666661</v>
      </c>
      <c r="I116" s="279">
        <v>401.0333333333333</v>
      </c>
      <c r="J116" s="279">
        <v>405.31666666666661</v>
      </c>
      <c r="K116" s="277">
        <v>396.75</v>
      </c>
      <c r="L116" s="277">
        <v>389</v>
      </c>
      <c r="M116" s="277">
        <v>4.7346899999999996</v>
      </c>
    </row>
    <row r="117" spans="1:13">
      <c r="A117" s="268">
        <v>107</v>
      </c>
      <c r="B117" s="277" t="s">
        <v>347</v>
      </c>
      <c r="C117" s="278">
        <v>325.25</v>
      </c>
      <c r="D117" s="279">
        <v>323.81666666666666</v>
      </c>
      <c r="E117" s="279">
        <v>319.88333333333333</v>
      </c>
      <c r="F117" s="279">
        <v>314.51666666666665</v>
      </c>
      <c r="G117" s="279">
        <v>310.58333333333331</v>
      </c>
      <c r="H117" s="279">
        <v>329.18333333333334</v>
      </c>
      <c r="I117" s="279">
        <v>333.11666666666662</v>
      </c>
      <c r="J117" s="279">
        <v>338.48333333333335</v>
      </c>
      <c r="K117" s="277">
        <v>327.75</v>
      </c>
      <c r="L117" s="277">
        <v>318.45</v>
      </c>
      <c r="M117" s="277">
        <v>5.7935299999999996</v>
      </c>
    </row>
    <row r="118" spans="1:13">
      <c r="A118" s="268">
        <v>108</v>
      </c>
      <c r="B118" s="277" t="s">
        <v>88</v>
      </c>
      <c r="C118" s="278">
        <v>466.4</v>
      </c>
      <c r="D118" s="279">
        <v>467.84999999999997</v>
      </c>
      <c r="E118" s="279">
        <v>461.49999999999994</v>
      </c>
      <c r="F118" s="279">
        <v>456.59999999999997</v>
      </c>
      <c r="G118" s="279">
        <v>450.24999999999994</v>
      </c>
      <c r="H118" s="279">
        <v>472.74999999999994</v>
      </c>
      <c r="I118" s="279">
        <v>479.09999999999997</v>
      </c>
      <c r="J118" s="279">
        <v>483.99999999999994</v>
      </c>
      <c r="K118" s="277">
        <v>474.2</v>
      </c>
      <c r="L118" s="277">
        <v>462.95</v>
      </c>
      <c r="M118" s="277">
        <v>37.51567</v>
      </c>
    </row>
    <row r="119" spans="1:13">
      <c r="A119" s="268">
        <v>109</v>
      </c>
      <c r="B119" s="277" t="s">
        <v>238</v>
      </c>
      <c r="C119" s="278">
        <v>709.25</v>
      </c>
      <c r="D119" s="279">
        <v>710.0333333333333</v>
      </c>
      <c r="E119" s="279">
        <v>699.21666666666658</v>
      </c>
      <c r="F119" s="279">
        <v>689.18333333333328</v>
      </c>
      <c r="G119" s="279">
        <v>678.36666666666656</v>
      </c>
      <c r="H119" s="279">
        <v>720.06666666666661</v>
      </c>
      <c r="I119" s="279">
        <v>730.88333333333321</v>
      </c>
      <c r="J119" s="279">
        <v>740.91666666666663</v>
      </c>
      <c r="K119" s="277">
        <v>720.85</v>
      </c>
      <c r="L119" s="277">
        <v>700</v>
      </c>
      <c r="M119" s="277">
        <v>0.61377000000000004</v>
      </c>
    </row>
    <row r="120" spans="1:13">
      <c r="A120" s="268">
        <v>110</v>
      </c>
      <c r="B120" s="277" t="s">
        <v>348</v>
      </c>
      <c r="C120" s="278">
        <v>74.5</v>
      </c>
      <c r="D120" s="279">
        <v>75.433333333333323</v>
      </c>
      <c r="E120" s="279">
        <v>73.166666666666643</v>
      </c>
      <c r="F120" s="279">
        <v>71.833333333333314</v>
      </c>
      <c r="G120" s="279">
        <v>69.566666666666634</v>
      </c>
      <c r="H120" s="279">
        <v>76.766666666666652</v>
      </c>
      <c r="I120" s="279">
        <v>79.033333333333331</v>
      </c>
      <c r="J120" s="279">
        <v>80.36666666666666</v>
      </c>
      <c r="K120" s="277">
        <v>77.7</v>
      </c>
      <c r="L120" s="277">
        <v>74.099999999999994</v>
      </c>
      <c r="M120" s="277">
        <v>1.77966</v>
      </c>
    </row>
    <row r="121" spans="1:13">
      <c r="A121" s="268">
        <v>111</v>
      </c>
      <c r="B121" s="277" t="s">
        <v>355</v>
      </c>
      <c r="C121" s="278">
        <v>286.95</v>
      </c>
      <c r="D121" s="279">
        <v>289.95</v>
      </c>
      <c r="E121" s="279">
        <v>281</v>
      </c>
      <c r="F121" s="279">
        <v>275.05</v>
      </c>
      <c r="G121" s="279">
        <v>266.10000000000002</v>
      </c>
      <c r="H121" s="279">
        <v>295.89999999999998</v>
      </c>
      <c r="I121" s="279">
        <v>304.84999999999991</v>
      </c>
      <c r="J121" s="279">
        <v>310.79999999999995</v>
      </c>
      <c r="K121" s="277">
        <v>298.89999999999998</v>
      </c>
      <c r="L121" s="277">
        <v>284</v>
      </c>
      <c r="M121" s="277">
        <v>5.1207900000000004</v>
      </c>
    </row>
    <row r="122" spans="1:13">
      <c r="A122" s="268">
        <v>112</v>
      </c>
      <c r="B122" s="277" t="s">
        <v>356</v>
      </c>
      <c r="C122" s="278">
        <v>161.69999999999999</v>
      </c>
      <c r="D122" s="279">
        <v>163.24999999999997</v>
      </c>
      <c r="E122" s="279">
        <v>160.14999999999995</v>
      </c>
      <c r="F122" s="279">
        <v>158.59999999999997</v>
      </c>
      <c r="G122" s="279">
        <v>155.49999999999994</v>
      </c>
      <c r="H122" s="279">
        <v>164.79999999999995</v>
      </c>
      <c r="I122" s="279">
        <v>167.89999999999998</v>
      </c>
      <c r="J122" s="279">
        <v>169.44999999999996</v>
      </c>
      <c r="K122" s="277">
        <v>166.35</v>
      </c>
      <c r="L122" s="277">
        <v>161.69999999999999</v>
      </c>
      <c r="M122" s="277">
        <v>1.6085400000000001</v>
      </c>
    </row>
    <row r="123" spans="1:13">
      <c r="A123" s="268">
        <v>113</v>
      </c>
      <c r="B123" s="277" t="s">
        <v>349</v>
      </c>
      <c r="C123" s="278">
        <v>78.45</v>
      </c>
      <c r="D123" s="279">
        <v>79.11666666666666</v>
      </c>
      <c r="E123" s="279">
        <v>77.23333333333332</v>
      </c>
      <c r="F123" s="279">
        <v>76.016666666666666</v>
      </c>
      <c r="G123" s="279">
        <v>74.133333333333326</v>
      </c>
      <c r="H123" s="279">
        <v>80.333333333333314</v>
      </c>
      <c r="I123" s="279">
        <v>82.216666666666669</v>
      </c>
      <c r="J123" s="279">
        <v>83.433333333333309</v>
      </c>
      <c r="K123" s="277">
        <v>81</v>
      </c>
      <c r="L123" s="277">
        <v>77.900000000000006</v>
      </c>
      <c r="M123" s="277">
        <v>8.9348399999999994</v>
      </c>
    </row>
    <row r="124" spans="1:13">
      <c r="A124" s="268">
        <v>114</v>
      </c>
      <c r="B124" s="277" t="s">
        <v>350</v>
      </c>
      <c r="C124" s="278">
        <v>338.9</v>
      </c>
      <c r="D124" s="279">
        <v>340.63333333333333</v>
      </c>
      <c r="E124" s="279">
        <v>326.36666666666667</v>
      </c>
      <c r="F124" s="279">
        <v>313.83333333333337</v>
      </c>
      <c r="G124" s="279">
        <v>299.56666666666672</v>
      </c>
      <c r="H124" s="279">
        <v>353.16666666666663</v>
      </c>
      <c r="I124" s="279">
        <v>367.43333333333328</v>
      </c>
      <c r="J124" s="279">
        <v>379.96666666666658</v>
      </c>
      <c r="K124" s="277">
        <v>354.9</v>
      </c>
      <c r="L124" s="277">
        <v>328.1</v>
      </c>
      <c r="M124" s="277">
        <v>2.81318</v>
      </c>
    </row>
    <row r="125" spans="1:13">
      <c r="A125" s="268">
        <v>115</v>
      </c>
      <c r="B125" s="277" t="s">
        <v>351</v>
      </c>
      <c r="C125" s="278">
        <v>612.15</v>
      </c>
      <c r="D125" s="279">
        <v>609.5</v>
      </c>
      <c r="E125" s="279">
        <v>595.65</v>
      </c>
      <c r="F125" s="279">
        <v>579.15</v>
      </c>
      <c r="G125" s="279">
        <v>565.29999999999995</v>
      </c>
      <c r="H125" s="279">
        <v>626</v>
      </c>
      <c r="I125" s="279">
        <v>639.84999999999991</v>
      </c>
      <c r="J125" s="279">
        <v>656.35</v>
      </c>
      <c r="K125" s="277">
        <v>623.35</v>
      </c>
      <c r="L125" s="277">
        <v>593</v>
      </c>
      <c r="M125" s="277">
        <v>36.447960000000002</v>
      </c>
    </row>
    <row r="126" spans="1:13">
      <c r="A126" s="268">
        <v>116</v>
      </c>
      <c r="B126" s="277" t="s">
        <v>352</v>
      </c>
      <c r="C126" s="278">
        <v>86.7</v>
      </c>
      <c r="D126" s="279">
        <v>87.033333333333346</v>
      </c>
      <c r="E126" s="279">
        <v>85.716666666666697</v>
      </c>
      <c r="F126" s="279">
        <v>84.733333333333348</v>
      </c>
      <c r="G126" s="279">
        <v>83.4166666666667</v>
      </c>
      <c r="H126" s="279">
        <v>88.016666666666694</v>
      </c>
      <c r="I126" s="279">
        <v>89.333333333333329</v>
      </c>
      <c r="J126" s="279">
        <v>90.316666666666691</v>
      </c>
      <c r="K126" s="277">
        <v>88.35</v>
      </c>
      <c r="L126" s="277">
        <v>86.05</v>
      </c>
      <c r="M126" s="277">
        <v>9.6507100000000001</v>
      </c>
    </row>
    <row r="127" spans="1:13">
      <c r="A127" s="268">
        <v>117</v>
      </c>
      <c r="B127" s="277" t="s">
        <v>354</v>
      </c>
      <c r="C127" s="278">
        <v>14.05</v>
      </c>
      <c r="D127" s="279">
        <v>14.25</v>
      </c>
      <c r="E127" s="279">
        <v>13.8</v>
      </c>
      <c r="F127" s="279">
        <v>13.55</v>
      </c>
      <c r="G127" s="279">
        <v>13.100000000000001</v>
      </c>
      <c r="H127" s="279">
        <v>14.5</v>
      </c>
      <c r="I127" s="279">
        <v>14.95</v>
      </c>
      <c r="J127" s="279">
        <v>15.2</v>
      </c>
      <c r="K127" s="277">
        <v>14.7</v>
      </c>
      <c r="L127" s="277">
        <v>14</v>
      </c>
      <c r="M127" s="277">
        <v>11.90967</v>
      </c>
    </row>
    <row r="128" spans="1:13">
      <c r="A128" s="268">
        <v>118</v>
      </c>
      <c r="B128" s="277" t="s">
        <v>90</v>
      </c>
      <c r="C128" s="278">
        <v>7.2</v>
      </c>
      <c r="D128" s="279">
        <v>7.3166666666666664</v>
      </c>
      <c r="E128" s="279">
        <v>7.083333333333333</v>
      </c>
      <c r="F128" s="279">
        <v>6.9666666666666668</v>
      </c>
      <c r="G128" s="279">
        <v>6.7333333333333334</v>
      </c>
      <c r="H128" s="279">
        <v>7.4333333333333327</v>
      </c>
      <c r="I128" s="279">
        <v>7.666666666666667</v>
      </c>
      <c r="J128" s="279">
        <v>7.7833333333333323</v>
      </c>
      <c r="K128" s="277">
        <v>7.55</v>
      </c>
      <c r="L128" s="277">
        <v>7.2</v>
      </c>
      <c r="M128" s="277">
        <v>29.532689999999999</v>
      </c>
    </row>
    <row r="129" spans="1:13">
      <c r="A129" s="268">
        <v>119</v>
      </c>
      <c r="B129" s="277" t="s">
        <v>91</v>
      </c>
      <c r="C129" s="278">
        <v>2361.9</v>
      </c>
      <c r="D129" s="279">
        <v>2359.0333333333333</v>
      </c>
      <c r="E129" s="279">
        <v>2323.0666666666666</v>
      </c>
      <c r="F129" s="279">
        <v>2284.2333333333331</v>
      </c>
      <c r="G129" s="279">
        <v>2248.2666666666664</v>
      </c>
      <c r="H129" s="279">
        <v>2397.8666666666668</v>
      </c>
      <c r="I129" s="279">
        <v>2433.833333333333</v>
      </c>
      <c r="J129" s="279">
        <v>2472.666666666667</v>
      </c>
      <c r="K129" s="277">
        <v>2395</v>
      </c>
      <c r="L129" s="277">
        <v>2320.1999999999998</v>
      </c>
      <c r="M129" s="277">
        <v>9.1503599999999992</v>
      </c>
    </row>
    <row r="130" spans="1:13">
      <c r="A130" s="268">
        <v>120</v>
      </c>
      <c r="B130" s="277" t="s">
        <v>357</v>
      </c>
      <c r="C130" s="278">
        <v>7370.95</v>
      </c>
      <c r="D130" s="279">
        <v>7414.05</v>
      </c>
      <c r="E130" s="279">
        <v>7128.1500000000005</v>
      </c>
      <c r="F130" s="279">
        <v>6885.35</v>
      </c>
      <c r="G130" s="279">
        <v>6599.4500000000007</v>
      </c>
      <c r="H130" s="279">
        <v>7656.85</v>
      </c>
      <c r="I130" s="279">
        <v>7942.75</v>
      </c>
      <c r="J130" s="279">
        <v>8185.55</v>
      </c>
      <c r="K130" s="277">
        <v>7699.95</v>
      </c>
      <c r="L130" s="277">
        <v>7171.25</v>
      </c>
      <c r="M130" s="277">
        <v>0.85041999999999995</v>
      </c>
    </row>
    <row r="131" spans="1:13">
      <c r="A131" s="268">
        <v>121</v>
      </c>
      <c r="B131" s="277" t="s">
        <v>93</v>
      </c>
      <c r="C131" s="278">
        <v>136.19999999999999</v>
      </c>
      <c r="D131" s="279">
        <v>136.70000000000002</v>
      </c>
      <c r="E131" s="279">
        <v>134.00000000000003</v>
      </c>
      <c r="F131" s="279">
        <v>131.80000000000001</v>
      </c>
      <c r="G131" s="279">
        <v>129.10000000000002</v>
      </c>
      <c r="H131" s="279">
        <v>138.90000000000003</v>
      </c>
      <c r="I131" s="279">
        <v>141.60000000000002</v>
      </c>
      <c r="J131" s="279">
        <v>143.80000000000004</v>
      </c>
      <c r="K131" s="277">
        <v>139.4</v>
      </c>
      <c r="L131" s="277">
        <v>134.5</v>
      </c>
      <c r="M131" s="277">
        <v>82.191230000000004</v>
      </c>
    </row>
    <row r="132" spans="1:13">
      <c r="A132" s="268">
        <v>122</v>
      </c>
      <c r="B132" s="277" t="s">
        <v>231</v>
      </c>
      <c r="C132" s="278">
        <v>2026.1</v>
      </c>
      <c r="D132" s="279">
        <v>2029.2</v>
      </c>
      <c r="E132" s="279">
        <v>1998.4</v>
      </c>
      <c r="F132" s="279">
        <v>1970.7</v>
      </c>
      <c r="G132" s="279">
        <v>1939.9</v>
      </c>
      <c r="H132" s="279">
        <v>2056.9</v>
      </c>
      <c r="I132" s="279">
        <v>2087.6999999999998</v>
      </c>
      <c r="J132" s="279">
        <v>2115.4</v>
      </c>
      <c r="K132" s="277">
        <v>2060</v>
      </c>
      <c r="L132" s="277">
        <v>2001.5</v>
      </c>
      <c r="M132" s="277">
        <v>22.402650000000001</v>
      </c>
    </row>
    <row r="133" spans="1:13">
      <c r="A133" s="268">
        <v>123</v>
      </c>
      <c r="B133" s="277" t="s">
        <v>94</v>
      </c>
      <c r="C133" s="278">
        <v>4015.7</v>
      </c>
      <c r="D133" s="279">
        <v>4021.4333333333329</v>
      </c>
      <c r="E133" s="279">
        <v>3957.2166666666658</v>
      </c>
      <c r="F133" s="279">
        <v>3898.7333333333327</v>
      </c>
      <c r="G133" s="279">
        <v>3834.5166666666655</v>
      </c>
      <c r="H133" s="279">
        <v>4079.9166666666661</v>
      </c>
      <c r="I133" s="279">
        <v>4144.1333333333332</v>
      </c>
      <c r="J133" s="279">
        <v>4202.6166666666668</v>
      </c>
      <c r="K133" s="277">
        <v>4085.65</v>
      </c>
      <c r="L133" s="277">
        <v>3962.95</v>
      </c>
      <c r="M133" s="277">
        <v>5.8184800000000001</v>
      </c>
    </row>
    <row r="134" spans="1:13">
      <c r="A134" s="268">
        <v>124</v>
      </c>
      <c r="B134" s="277" t="s">
        <v>1264</v>
      </c>
      <c r="C134" s="278">
        <v>481.25</v>
      </c>
      <c r="D134" s="279">
        <v>482.25</v>
      </c>
      <c r="E134" s="279">
        <v>475.6</v>
      </c>
      <c r="F134" s="279">
        <v>469.95000000000005</v>
      </c>
      <c r="G134" s="279">
        <v>463.30000000000007</v>
      </c>
      <c r="H134" s="279">
        <v>487.9</v>
      </c>
      <c r="I134" s="279">
        <v>494.54999999999995</v>
      </c>
      <c r="J134" s="279">
        <v>500.19999999999993</v>
      </c>
      <c r="K134" s="277">
        <v>488.9</v>
      </c>
      <c r="L134" s="277">
        <v>476.6</v>
      </c>
      <c r="M134" s="277">
        <v>1.0483100000000001</v>
      </c>
    </row>
    <row r="135" spans="1:13">
      <c r="A135" s="268">
        <v>125</v>
      </c>
      <c r="B135" s="277" t="s">
        <v>239</v>
      </c>
      <c r="C135" s="278">
        <v>77.8</v>
      </c>
      <c r="D135" s="279">
        <v>79.333333333333329</v>
      </c>
      <c r="E135" s="279">
        <v>75.766666666666652</v>
      </c>
      <c r="F135" s="279">
        <v>73.73333333333332</v>
      </c>
      <c r="G135" s="279">
        <v>70.166666666666643</v>
      </c>
      <c r="H135" s="279">
        <v>81.36666666666666</v>
      </c>
      <c r="I135" s="279">
        <v>84.933333333333351</v>
      </c>
      <c r="J135" s="279">
        <v>86.966666666666669</v>
      </c>
      <c r="K135" s="277">
        <v>82.9</v>
      </c>
      <c r="L135" s="277">
        <v>77.3</v>
      </c>
      <c r="M135" s="277">
        <v>43.505549999999999</v>
      </c>
    </row>
    <row r="136" spans="1:13">
      <c r="A136" s="268">
        <v>126</v>
      </c>
      <c r="B136" s="277" t="s">
        <v>95</v>
      </c>
      <c r="C136" s="278">
        <v>20537.7</v>
      </c>
      <c r="D136" s="279">
        <v>20595.899999999998</v>
      </c>
      <c r="E136" s="279">
        <v>20341.799999999996</v>
      </c>
      <c r="F136" s="279">
        <v>20145.899999999998</v>
      </c>
      <c r="G136" s="279">
        <v>19891.799999999996</v>
      </c>
      <c r="H136" s="279">
        <v>20791.799999999996</v>
      </c>
      <c r="I136" s="279">
        <v>21045.899999999994</v>
      </c>
      <c r="J136" s="279">
        <v>21241.799999999996</v>
      </c>
      <c r="K136" s="277">
        <v>20850</v>
      </c>
      <c r="L136" s="277">
        <v>20400</v>
      </c>
      <c r="M136" s="277">
        <v>1.9229099999999999</v>
      </c>
    </row>
    <row r="137" spans="1:13">
      <c r="A137" s="268">
        <v>127</v>
      </c>
      <c r="B137" s="277" t="s">
        <v>359</v>
      </c>
      <c r="C137" s="278">
        <v>277</v>
      </c>
      <c r="D137" s="279">
        <v>281.85000000000002</v>
      </c>
      <c r="E137" s="279">
        <v>269.25000000000006</v>
      </c>
      <c r="F137" s="279">
        <v>261.50000000000006</v>
      </c>
      <c r="G137" s="279">
        <v>248.90000000000009</v>
      </c>
      <c r="H137" s="279">
        <v>289.60000000000002</v>
      </c>
      <c r="I137" s="279">
        <v>302.19999999999993</v>
      </c>
      <c r="J137" s="279">
        <v>309.95</v>
      </c>
      <c r="K137" s="277">
        <v>294.45</v>
      </c>
      <c r="L137" s="277">
        <v>274.10000000000002</v>
      </c>
      <c r="M137" s="277">
        <v>5.9740000000000002</v>
      </c>
    </row>
    <row r="138" spans="1:13">
      <c r="A138" s="268">
        <v>128</v>
      </c>
      <c r="B138" s="277" t="s">
        <v>360</v>
      </c>
      <c r="C138" s="278">
        <v>60.35</v>
      </c>
      <c r="D138" s="279">
        <v>60.65</v>
      </c>
      <c r="E138" s="279">
        <v>59.8</v>
      </c>
      <c r="F138" s="279">
        <v>59.25</v>
      </c>
      <c r="G138" s="279">
        <v>58.4</v>
      </c>
      <c r="H138" s="279">
        <v>61.199999999999996</v>
      </c>
      <c r="I138" s="279">
        <v>62.050000000000004</v>
      </c>
      <c r="J138" s="279">
        <v>62.599999999999994</v>
      </c>
      <c r="K138" s="277">
        <v>61.5</v>
      </c>
      <c r="L138" s="277">
        <v>60.1</v>
      </c>
      <c r="M138" s="277">
        <v>5.69231</v>
      </c>
    </row>
    <row r="139" spans="1:13">
      <c r="A139" s="268">
        <v>129</v>
      </c>
      <c r="B139" s="277" t="s">
        <v>361</v>
      </c>
      <c r="C139" s="278">
        <v>164.95</v>
      </c>
      <c r="D139" s="279">
        <v>165.66666666666666</v>
      </c>
      <c r="E139" s="279">
        <v>162.5333333333333</v>
      </c>
      <c r="F139" s="279">
        <v>160.11666666666665</v>
      </c>
      <c r="G139" s="279">
        <v>156.98333333333329</v>
      </c>
      <c r="H139" s="279">
        <v>168.08333333333331</v>
      </c>
      <c r="I139" s="279">
        <v>171.2166666666667</v>
      </c>
      <c r="J139" s="279">
        <v>173.63333333333333</v>
      </c>
      <c r="K139" s="277">
        <v>168.8</v>
      </c>
      <c r="L139" s="277">
        <v>163.25</v>
      </c>
      <c r="M139" s="277">
        <v>0.36458000000000002</v>
      </c>
    </row>
    <row r="140" spans="1:13">
      <c r="A140" s="268">
        <v>130</v>
      </c>
      <c r="B140" s="277" t="s">
        <v>240</v>
      </c>
      <c r="C140" s="278">
        <v>237.4</v>
      </c>
      <c r="D140" s="279">
        <v>238.93333333333331</v>
      </c>
      <c r="E140" s="279">
        <v>234.01666666666662</v>
      </c>
      <c r="F140" s="279">
        <v>230.63333333333333</v>
      </c>
      <c r="G140" s="279">
        <v>225.71666666666664</v>
      </c>
      <c r="H140" s="279">
        <v>242.31666666666661</v>
      </c>
      <c r="I140" s="279">
        <v>247.23333333333329</v>
      </c>
      <c r="J140" s="279">
        <v>250.61666666666659</v>
      </c>
      <c r="K140" s="277">
        <v>243.85</v>
      </c>
      <c r="L140" s="277">
        <v>235.55</v>
      </c>
      <c r="M140" s="277">
        <v>2.4916</v>
      </c>
    </row>
    <row r="141" spans="1:13">
      <c r="A141" s="268">
        <v>131</v>
      </c>
      <c r="B141" s="277" t="s">
        <v>241</v>
      </c>
      <c r="C141" s="278">
        <v>891.1</v>
      </c>
      <c r="D141" s="279">
        <v>889.0333333333333</v>
      </c>
      <c r="E141" s="279">
        <v>883.21666666666658</v>
      </c>
      <c r="F141" s="279">
        <v>875.33333333333326</v>
      </c>
      <c r="G141" s="279">
        <v>869.51666666666654</v>
      </c>
      <c r="H141" s="279">
        <v>896.91666666666663</v>
      </c>
      <c r="I141" s="279">
        <v>902.73333333333323</v>
      </c>
      <c r="J141" s="279">
        <v>910.61666666666667</v>
      </c>
      <c r="K141" s="277">
        <v>894.85</v>
      </c>
      <c r="L141" s="277">
        <v>881.15</v>
      </c>
      <c r="M141" s="277">
        <v>0.42433999999999999</v>
      </c>
    </row>
    <row r="142" spans="1:13">
      <c r="A142" s="268">
        <v>132</v>
      </c>
      <c r="B142" s="277" t="s">
        <v>242</v>
      </c>
      <c r="C142" s="278">
        <v>67.5</v>
      </c>
      <c r="D142" s="279">
        <v>68.266666666666666</v>
      </c>
      <c r="E142" s="279">
        <v>66.483333333333334</v>
      </c>
      <c r="F142" s="279">
        <v>65.466666666666669</v>
      </c>
      <c r="G142" s="279">
        <v>63.683333333333337</v>
      </c>
      <c r="H142" s="279">
        <v>69.283333333333331</v>
      </c>
      <c r="I142" s="279">
        <v>71.066666666666663</v>
      </c>
      <c r="J142" s="279">
        <v>72.083333333333329</v>
      </c>
      <c r="K142" s="277">
        <v>70.05</v>
      </c>
      <c r="L142" s="277">
        <v>67.25</v>
      </c>
      <c r="M142" s="277">
        <v>15.08342</v>
      </c>
    </row>
    <row r="143" spans="1:13">
      <c r="A143" s="268">
        <v>133</v>
      </c>
      <c r="B143" s="277" t="s">
        <v>96</v>
      </c>
      <c r="C143" s="278">
        <v>52.85</v>
      </c>
      <c r="D143" s="279">
        <v>54</v>
      </c>
      <c r="E143" s="279">
        <v>50.5</v>
      </c>
      <c r="F143" s="279">
        <v>48.15</v>
      </c>
      <c r="G143" s="279">
        <v>44.65</v>
      </c>
      <c r="H143" s="279">
        <v>56.35</v>
      </c>
      <c r="I143" s="279">
        <v>59.85</v>
      </c>
      <c r="J143" s="279">
        <v>62.2</v>
      </c>
      <c r="K143" s="277">
        <v>57.5</v>
      </c>
      <c r="L143" s="277">
        <v>51.65</v>
      </c>
      <c r="M143" s="277">
        <v>127.20914</v>
      </c>
    </row>
    <row r="144" spans="1:13">
      <c r="A144" s="268">
        <v>134</v>
      </c>
      <c r="B144" s="277" t="s">
        <v>362</v>
      </c>
      <c r="C144" s="278">
        <v>424.35</v>
      </c>
      <c r="D144" s="279">
        <v>417.68333333333334</v>
      </c>
      <c r="E144" s="279">
        <v>407.4666666666667</v>
      </c>
      <c r="F144" s="279">
        <v>390.58333333333337</v>
      </c>
      <c r="G144" s="279">
        <v>380.36666666666673</v>
      </c>
      <c r="H144" s="279">
        <v>434.56666666666666</v>
      </c>
      <c r="I144" s="279">
        <v>444.78333333333325</v>
      </c>
      <c r="J144" s="279">
        <v>461.66666666666663</v>
      </c>
      <c r="K144" s="277">
        <v>427.9</v>
      </c>
      <c r="L144" s="277">
        <v>400.8</v>
      </c>
      <c r="M144" s="277">
        <v>2.7757299999999998</v>
      </c>
    </row>
    <row r="145" spans="1:13">
      <c r="A145" s="268">
        <v>135</v>
      </c>
      <c r="B145" s="277" t="s">
        <v>97</v>
      </c>
      <c r="C145" s="278">
        <v>1105.95</v>
      </c>
      <c r="D145" s="279">
        <v>1116.7166666666669</v>
      </c>
      <c r="E145" s="279">
        <v>1081.5333333333338</v>
      </c>
      <c r="F145" s="279">
        <v>1057.1166666666668</v>
      </c>
      <c r="G145" s="279">
        <v>1021.9333333333336</v>
      </c>
      <c r="H145" s="279">
        <v>1141.1333333333339</v>
      </c>
      <c r="I145" s="279">
        <v>1176.3166666666668</v>
      </c>
      <c r="J145" s="279">
        <v>1200.733333333334</v>
      </c>
      <c r="K145" s="277">
        <v>1151.9000000000001</v>
      </c>
      <c r="L145" s="277">
        <v>1092.3</v>
      </c>
      <c r="M145" s="277">
        <v>41.109020000000001</v>
      </c>
    </row>
    <row r="146" spans="1:13">
      <c r="A146" s="268">
        <v>136</v>
      </c>
      <c r="B146" s="277" t="s">
        <v>363</v>
      </c>
      <c r="C146" s="278">
        <v>196.3</v>
      </c>
      <c r="D146" s="279">
        <v>195.29999999999998</v>
      </c>
      <c r="E146" s="279">
        <v>191.09999999999997</v>
      </c>
      <c r="F146" s="279">
        <v>185.89999999999998</v>
      </c>
      <c r="G146" s="279">
        <v>181.69999999999996</v>
      </c>
      <c r="H146" s="279">
        <v>200.49999999999997</v>
      </c>
      <c r="I146" s="279">
        <v>204.69999999999996</v>
      </c>
      <c r="J146" s="279">
        <v>209.89999999999998</v>
      </c>
      <c r="K146" s="277">
        <v>199.5</v>
      </c>
      <c r="L146" s="277">
        <v>190.1</v>
      </c>
      <c r="M146" s="277">
        <v>1.57636</v>
      </c>
    </row>
    <row r="147" spans="1:13">
      <c r="A147" s="268">
        <v>137</v>
      </c>
      <c r="B147" s="277" t="s">
        <v>98</v>
      </c>
      <c r="C147" s="278">
        <v>153.5</v>
      </c>
      <c r="D147" s="279">
        <v>154.23333333333332</v>
      </c>
      <c r="E147" s="279">
        <v>150.46666666666664</v>
      </c>
      <c r="F147" s="279">
        <v>147.43333333333331</v>
      </c>
      <c r="G147" s="279">
        <v>143.66666666666663</v>
      </c>
      <c r="H147" s="279">
        <v>157.26666666666665</v>
      </c>
      <c r="I147" s="279">
        <v>161.03333333333336</v>
      </c>
      <c r="J147" s="279">
        <v>164.06666666666666</v>
      </c>
      <c r="K147" s="277">
        <v>158</v>
      </c>
      <c r="L147" s="277">
        <v>151.19999999999999</v>
      </c>
      <c r="M147" s="277">
        <v>24.342780000000001</v>
      </c>
    </row>
    <row r="148" spans="1:13">
      <c r="A148" s="268">
        <v>138</v>
      </c>
      <c r="B148" s="277" t="s">
        <v>243</v>
      </c>
      <c r="C148" s="278">
        <v>9.3000000000000007</v>
      </c>
      <c r="D148" s="279">
        <v>9.5333333333333332</v>
      </c>
      <c r="E148" s="279">
        <v>9.0666666666666664</v>
      </c>
      <c r="F148" s="279">
        <v>8.8333333333333339</v>
      </c>
      <c r="G148" s="279">
        <v>8.3666666666666671</v>
      </c>
      <c r="H148" s="279">
        <v>9.7666666666666657</v>
      </c>
      <c r="I148" s="279">
        <v>10.233333333333331</v>
      </c>
      <c r="J148" s="279">
        <v>10.466666666666665</v>
      </c>
      <c r="K148" s="277">
        <v>10</v>
      </c>
      <c r="L148" s="277">
        <v>9.3000000000000007</v>
      </c>
      <c r="M148" s="277">
        <v>135.94945000000001</v>
      </c>
    </row>
    <row r="149" spans="1:13">
      <c r="A149" s="268">
        <v>139</v>
      </c>
      <c r="B149" s="277" t="s">
        <v>364</v>
      </c>
      <c r="C149" s="278">
        <v>261.35000000000002</v>
      </c>
      <c r="D149" s="279">
        <v>264.98333333333335</v>
      </c>
      <c r="E149" s="279">
        <v>256.36666666666667</v>
      </c>
      <c r="F149" s="279">
        <v>251.38333333333333</v>
      </c>
      <c r="G149" s="279">
        <v>242.76666666666665</v>
      </c>
      <c r="H149" s="279">
        <v>269.9666666666667</v>
      </c>
      <c r="I149" s="279">
        <v>278.58333333333337</v>
      </c>
      <c r="J149" s="279">
        <v>283.56666666666672</v>
      </c>
      <c r="K149" s="277">
        <v>273.60000000000002</v>
      </c>
      <c r="L149" s="277">
        <v>260</v>
      </c>
      <c r="M149" s="277">
        <v>3.4717699999999998</v>
      </c>
    </row>
    <row r="150" spans="1:13">
      <c r="A150" s="268">
        <v>140</v>
      </c>
      <c r="B150" s="277" t="s">
        <v>99</v>
      </c>
      <c r="C150" s="278">
        <v>55.9</v>
      </c>
      <c r="D150" s="279">
        <v>56.199999999999996</v>
      </c>
      <c r="E150" s="279">
        <v>54.749999999999993</v>
      </c>
      <c r="F150" s="279">
        <v>53.599999999999994</v>
      </c>
      <c r="G150" s="279">
        <v>52.149999999999991</v>
      </c>
      <c r="H150" s="279">
        <v>57.349999999999994</v>
      </c>
      <c r="I150" s="279">
        <v>58.8</v>
      </c>
      <c r="J150" s="279">
        <v>59.949999999999996</v>
      </c>
      <c r="K150" s="277">
        <v>57.65</v>
      </c>
      <c r="L150" s="277">
        <v>55.05</v>
      </c>
      <c r="M150" s="277">
        <v>379.44040000000001</v>
      </c>
    </row>
    <row r="151" spans="1:13">
      <c r="A151" s="268">
        <v>141</v>
      </c>
      <c r="B151" s="277" t="s">
        <v>367</v>
      </c>
      <c r="C151" s="278">
        <v>266.8</v>
      </c>
      <c r="D151" s="279">
        <v>269.09999999999997</v>
      </c>
      <c r="E151" s="279">
        <v>263.39999999999992</v>
      </c>
      <c r="F151" s="279">
        <v>259.99999999999994</v>
      </c>
      <c r="G151" s="279">
        <v>254.2999999999999</v>
      </c>
      <c r="H151" s="279">
        <v>272.49999999999994</v>
      </c>
      <c r="I151" s="279">
        <v>278.2</v>
      </c>
      <c r="J151" s="279">
        <v>281.59999999999997</v>
      </c>
      <c r="K151" s="277">
        <v>274.8</v>
      </c>
      <c r="L151" s="277">
        <v>265.7</v>
      </c>
      <c r="M151" s="277">
        <v>0.30917</v>
      </c>
    </row>
    <row r="152" spans="1:13">
      <c r="A152" s="268">
        <v>142</v>
      </c>
      <c r="B152" s="277" t="s">
        <v>366</v>
      </c>
      <c r="C152" s="278">
        <v>2086.1</v>
      </c>
      <c r="D152" s="279">
        <v>2063.6666666666665</v>
      </c>
      <c r="E152" s="279">
        <v>2022.4333333333329</v>
      </c>
      <c r="F152" s="279">
        <v>1958.7666666666664</v>
      </c>
      <c r="G152" s="279">
        <v>1917.5333333333328</v>
      </c>
      <c r="H152" s="279">
        <v>2127.333333333333</v>
      </c>
      <c r="I152" s="279">
        <v>2168.5666666666666</v>
      </c>
      <c r="J152" s="279">
        <v>2232.2333333333331</v>
      </c>
      <c r="K152" s="277">
        <v>2104.9</v>
      </c>
      <c r="L152" s="277">
        <v>2000</v>
      </c>
      <c r="M152" s="277">
        <v>0.31284000000000001</v>
      </c>
    </row>
    <row r="153" spans="1:13">
      <c r="A153" s="268">
        <v>143</v>
      </c>
      <c r="B153" s="277" t="s">
        <v>368</v>
      </c>
      <c r="C153" s="278">
        <v>454.65</v>
      </c>
      <c r="D153" s="279">
        <v>457.13333333333338</v>
      </c>
      <c r="E153" s="279">
        <v>451.11666666666679</v>
      </c>
      <c r="F153" s="279">
        <v>447.58333333333343</v>
      </c>
      <c r="G153" s="279">
        <v>441.56666666666683</v>
      </c>
      <c r="H153" s="279">
        <v>460.66666666666674</v>
      </c>
      <c r="I153" s="279">
        <v>466.68333333333328</v>
      </c>
      <c r="J153" s="279">
        <v>470.2166666666667</v>
      </c>
      <c r="K153" s="277">
        <v>463.15</v>
      </c>
      <c r="L153" s="277">
        <v>453.6</v>
      </c>
      <c r="M153" s="277">
        <v>0.1885</v>
      </c>
    </row>
    <row r="154" spans="1:13">
      <c r="A154" s="268">
        <v>144</v>
      </c>
      <c r="B154" s="277" t="s">
        <v>371</v>
      </c>
      <c r="C154" s="278">
        <v>104.9</v>
      </c>
      <c r="D154" s="279">
        <v>105.33333333333333</v>
      </c>
      <c r="E154" s="279">
        <v>101.66666666666666</v>
      </c>
      <c r="F154" s="279">
        <v>98.433333333333323</v>
      </c>
      <c r="G154" s="279">
        <v>94.766666666666652</v>
      </c>
      <c r="H154" s="279">
        <v>108.56666666666666</v>
      </c>
      <c r="I154" s="279">
        <v>112.23333333333332</v>
      </c>
      <c r="J154" s="279">
        <v>115.46666666666667</v>
      </c>
      <c r="K154" s="277">
        <v>109</v>
      </c>
      <c r="L154" s="277">
        <v>102.1</v>
      </c>
      <c r="M154" s="277">
        <v>4.88131</v>
      </c>
    </row>
    <row r="155" spans="1:13">
      <c r="A155" s="268">
        <v>145</v>
      </c>
      <c r="B155" s="277" t="s">
        <v>365</v>
      </c>
      <c r="C155" s="278">
        <v>343.7</v>
      </c>
      <c r="D155" s="279">
        <v>346.36666666666662</v>
      </c>
      <c r="E155" s="279">
        <v>338.33333333333326</v>
      </c>
      <c r="F155" s="279">
        <v>332.96666666666664</v>
      </c>
      <c r="G155" s="279">
        <v>324.93333333333328</v>
      </c>
      <c r="H155" s="279">
        <v>351.73333333333323</v>
      </c>
      <c r="I155" s="279">
        <v>359.76666666666665</v>
      </c>
      <c r="J155" s="279">
        <v>365.13333333333321</v>
      </c>
      <c r="K155" s="277">
        <v>354.4</v>
      </c>
      <c r="L155" s="277">
        <v>341</v>
      </c>
      <c r="M155" s="277">
        <v>1.2460000000000001E-2</v>
      </c>
    </row>
    <row r="156" spans="1:13">
      <c r="A156" s="268">
        <v>146</v>
      </c>
      <c r="B156" s="277" t="s">
        <v>370</v>
      </c>
      <c r="C156" s="278">
        <v>135.55000000000001</v>
      </c>
      <c r="D156" s="279">
        <v>135.46666666666667</v>
      </c>
      <c r="E156" s="279">
        <v>133.58333333333334</v>
      </c>
      <c r="F156" s="279">
        <v>131.61666666666667</v>
      </c>
      <c r="G156" s="279">
        <v>129.73333333333335</v>
      </c>
      <c r="H156" s="279">
        <v>137.43333333333334</v>
      </c>
      <c r="I156" s="279">
        <v>139.31666666666666</v>
      </c>
      <c r="J156" s="279">
        <v>141.28333333333333</v>
      </c>
      <c r="K156" s="277">
        <v>137.35</v>
      </c>
      <c r="L156" s="277">
        <v>133.5</v>
      </c>
      <c r="M156" s="277">
        <v>21.46773</v>
      </c>
    </row>
    <row r="157" spans="1:13">
      <c r="A157" s="268">
        <v>147</v>
      </c>
      <c r="B157" s="277" t="s">
        <v>244</v>
      </c>
      <c r="C157" s="278">
        <v>100.2</v>
      </c>
      <c r="D157" s="279">
        <v>99.266666666666666</v>
      </c>
      <c r="E157" s="279">
        <v>98.333333333333329</v>
      </c>
      <c r="F157" s="279">
        <v>96.466666666666669</v>
      </c>
      <c r="G157" s="279">
        <v>95.533333333333331</v>
      </c>
      <c r="H157" s="279">
        <v>101.13333333333333</v>
      </c>
      <c r="I157" s="279">
        <v>102.06666666666666</v>
      </c>
      <c r="J157" s="279">
        <v>103.93333333333332</v>
      </c>
      <c r="K157" s="277">
        <v>100.2</v>
      </c>
      <c r="L157" s="277">
        <v>97.4</v>
      </c>
      <c r="M157" s="277">
        <v>76.343069999999997</v>
      </c>
    </row>
    <row r="158" spans="1:13">
      <c r="A158" s="268">
        <v>148</v>
      </c>
      <c r="B158" s="277" t="s">
        <v>369</v>
      </c>
      <c r="C158" s="278">
        <v>45.1</v>
      </c>
      <c r="D158" s="279">
        <v>45.199999999999996</v>
      </c>
      <c r="E158" s="279">
        <v>44.499999999999993</v>
      </c>
      <c r="F158" s="279">
        <v>43.9</v>
      </c>
      <c r="G158" s="279">
        <v>43.199999999999996</v>
      </c>
      <c r="H158" s="279">
        <v>45.79999999999999</v>
      </c>
      <c r="I158" s="279">
        <v>46.499999999999993</v>
      </c>
      <c r="J158" s="279">
        <v>47.099999999999987</v>
      </c>
      <c r="K158" s="277">
        <v>45.9</v>
      </c>
      <c r="L158" s="277">
        <v>44.6</v>
      </c>
      <c r="M158" s="277">
        <v>46.743429999999996</v>
      </c>
    </row>
    <row r="159" spans="1:13">
      <c r="A159" s="268">
        <v>149</v>
      </c>
      <c r="B159" s="277" t="s">
        <v>100</v>
      </c>
      <c r="C159" s="278">
        <v>97.5</v>
      </c>
      <c r="D159" s="279">
        <v>98.5</v>
      </c>
      <c r="E159" s="279">
        <v>96.25</v>
      </c>
      <c r="F159" s="279">
        <v>95</v>
      </c>
      <c r="G159" s="279">
        <v>92.75</v>
      </c>
      <c r="H159" s="279">
        <v>99.75</v>
      </c>
      <c r="I159" s="279">
        <v>102</v>
      </c>
      <c r="J159" s="279">
        <v>103.25</v>
      </c>
      <c r="K159" s="277">
        <v>100.75</v>
      </c>
      <c r="L159" s="277">
        <v>97.25</v>
      </c>
      <c r="M159" s="277">
        <v>91.783709999999999</v>
      </c>
    </row>
    <row r="160" spans="1:13">
      <c r="A160" s="268">
        <v>150</v>
      </c>
      <c r="B160" s="277" t="s">
        <v>375</v>
      </c>
      <c r="C160" s="278">
        <v>1611.05</v>
      </c>
      <c r="D160" s="279">
        <v>1626.3500000000001</v>
      </c>
      <c r="E160" s="279">
        <v>1587.7000000000003</v>
      </c>
      <c r="F160" s="279">
        <v>1564.3500000000001</v>
      </c>
      <c r="G160" s="279">
        <v>1525.7000000000003</v>
      </c>
      <c r="H160" s="279">
        <v>1649.7000000000003</v>
      </c>
      <c r="I160" s="279">
        <v>1688.3500000000004</v>
      </c>
      <c r="J160" s="279">
        <v>1711.7000000000003</v>
      </c>
      <c r="K160" s="277">
        <v>1665</v>
      </c>
      <c r="L160" s="277">
        <v>1603</v>
      </c>
      <c r="M160" s="277">
        <v>0.19733999999999999</v>
      </c>
    </row>
    <row r="161" spans="1:13">
      <c r="A161" s="268">
        <v>151</v>
      </c>
      <c r="B161" s="277" t="s">
        <v>376</v>
      </c>
      <c r="C161" s="278">
        <v>1699.35</v>
      </c>
      <c r="D161" s="279">
        <v>1686.6666666666667</v>
      </c>
      <c r="E161" s="279">
        <v>1663.3333333333335</v>
      </c>
      <c r="F161" s="279">
        <v>1627.3166666666668</v>
      </c>
      <c r="G161" s="279">
        <v>1603.9833333333336</v>
      </c>
      <c r="H161" s="279">
        <v>1722.6833333333334</v>
      </c>
      <c r="I161" s="279">
        <v>1746.0166666666669</v>
      </c>
      <c r="J161" s="279">
        <v>1782.0333333333333</v>
      </c>
      <c r="K161" s="277">
        <v>1710</v>
      </c>
      <c r="L161" s="277">
        <v>1650.65</v>
      </c>
      <c r="M161" s="277">
        <v>0.1244</v>
      </c>
    </row>
    <row r="162" spans="1:13">
      <c r="A162" s="268">
        <v>152</v>
      </c>
      <c r="B162" s="277" t="s">
        <v>377</v>
      </c>
      <c r="C162" s="278">
        <v>15.95</v>
      </c>
      <c r="D162" s="279">
        <v>15.766666666666666</v>
      </c>
      <c r="E162" s="279">
        <v>15.43333333333333</v>
      </c>
      <c r="F162" s="279">
        <v>14.916666666666664</v>
      </c>
      <c r="G162" s="279">
        <v>14.583333333333329</v>
      </c>
      <c r="H162" s="279">
        <v>16.283333333333331</v>
      </c>
      <c r="I162" s="279">
        <v>16.616666666666667</v>
      </c>
      <c r="J162" s="279">
        <v>17.133333333333333</v>
      </c>
      <c r="K162" s="277">
        <v>16.100000000000001</v>
      </c>
      <c r="L162" s="277">
        <v>15.25</v>
      </c>
      <c r="M162" s="277">
        <v>1.5633600000000001</v>
      </c>
    </row>
    <row r="163" spans="1:13">
      <c r="A163" s="268">
        <v>153</v>
      </c>
      <c r="B163" s="277" t="s">
        <v>372</v>
      </c>
      <c r="C163" s="278">
        <v>481</v>
      </c>
      <c r="D163" s="279">
        <v>481.88333333333338</v>
      </c>
      <c r="E163" s="279">
        <v>471.31666666666678</v>
      </c>
      <c r="F163" s="279">
        <v>461.63333333333338</v>
      </c>
      <c r="G163" s="279">
        <v>451.06666666666678</v>
      </c>
      <c r="H163" s="279">
        <v>491.56666666666678</v>
      </c>
      <c r="I163" s="279">
        <v>502.13333333333338</v>
      </c>
      <c r="J163" s="279">
        <v>511.81666666666678</v>
      </c>
      <c r="K163" s="277">
        <v>492.45</v>
      </c>
      <c r="L163" s="277">
        <v>472.2</v>
      </c>
      <c r="M163" s="277">
        <v>0.11385000000000001</v>
      </c>
    </row>
    <row r="164" spans="1:13">
      <c r="A164" s="268">
        <v>154</v>
      </c>
      <c r="B164" s="277" t="s">
        <v>382</v>
      </c>
      <c r="C164" s="278">
        <v>215.55</v>
      </c>
      <c r="D164" s="279">
        <v>214.88333333333333</v>
      </c>
      <c r="E164" s="279">
        <v>212.26666666666665</v>
      </c>
      <c r="F164" s="279">
        <v>208.98333333333332</v>
      </c>
      <c r="G164" s="279">
        <v>206.36666666666665</v>
      </c>
      <c r="H164" s="279">
        <v>218.16666666666666</v>
      </c>
      <c r="I164" s="279">
        <v>220.78333333333333</v>
      </c>
      <c r="J164" s="279">
        <v>224.06666666666666</v>
      </c>
      <c r="K164" s="277">
        <v>217.5</v>
      </c>
      <c r="L164" s="277">
        <v>211.6</v>
      </c>
      <c r="M164" s="277">
        <v>3.1935799999999999</v>
      </c>
    </row>
    <row r="165" spans="1:13">
      <c r="A165" s="268">
        <v>155</v>
      </c>
      <c r="B165" s="277" t="s">
        <v>373</v>
      </c>
      <c r="C165" s="278">
        <v>83.85</v>
      </c>
      <c r="D165" s="279">
        <v>83.3</v>
      </c>
      <c r="E165" s="279">
        <v>81.949999999999989</v>
      </c>
      <c r="F165" s="279">
        <v>80.05</v>
      </c>
      <c r="G165" s="279">
        <v>78.699999999999989</v>
      </c>
      <c r="H165" s="279">
        <v>85.199999999999989</v>
      </c>
      <c r="I165" s="279">
        <v>86.549999999999983</v>
      </c>
      <c r="J165" s="279">
        <v>88.449999999999989</v>
      </c>
      <c r="K165" s="277">
        <v>84.65</v>
      </c>
      <c r="L165" s="277">
        <v>81.400000000000006</v>
      </c>
      <c r="M165" s="277">
        <v>0.71426999999999996</v>
      </c>
    </row>
    <row r="166" spans="1:13">
      <c r="A166" s="268">
        <v>156</v>
      </c>
      <c r="B166" s="277" t="s">
        <v>374</v>
      </c>
      <c r="C166" s="278">
        <v>143.15</v>
      </c>
      <c r="D166" s="279">
        <v>144.88333333333335</v>
      </c>
      <c r="E166" s="279">
        <v>140.31666666666672</v>
      </c>
      <c r="F166" s="279">
        <v>137.48333333333338</v>
      </c>
      <c r="G166" s="279">
        <v>132.91666666666674</v>
      </c>
      <c r="H166" s="279">
        <v>147.7166666666667</v>
      </c>
      <c r="I166" s="279">
        <v>152.28333333333336</v>
      </c>
      <c r="J166" s="279">
        <v>155.11666666666667</v>
      </c>
      <c r="K166" s="277">
        <v>149.44999999999999</v>
      </c>
      <c r="L166" s="277">
        <v>142.05000000000001</v>
      </c>
      <c r="M166" s="277">
        <v>3.7785099999999998</v>
      </c>
    </row>
    <row r="167" spans="1:13">
      <c r="A167" s="268">
        <v>157</v>
      </c>
      <c r="B167" s="277" t="s">
        <v>245</v>
      </c>
      <c r="C167" s="278">
        <v>148.85</v>
      </c>
      <c r="D167" s="279">
        <v>150.71666666666667</v>
      </c>
      <c r="E167" s="279">
        <v>146.63333333333333</v>
      </c>
      <c r="F167" s="279">
        <v>144.41666666666666</v>
      </c>
      <c r="G167" s="279">
        <v>140.33333333333331</v>
      </c>
      <c r="H167" s="279">
        <v>152.93333333333334</v>
      </c>
      <c r="I167" s="279">
        <v>157.01666666666665</v>
      </c>
      <c r="J167" s="279">
        <v>159.23333333333335</v>
      </c>
      <c r="K167" s="277">
        <v>154.80000000000001</v>
      </c>
      <c r="L167" s="277">
        <v>148.5</v>
      </c>
      <c r="M167" s="277">
        <v>2.9329499999999999</v>
      </c>
    </row>
    <row r="168" spans="1:13">
      <c r="A168" s="268">
        <v>158</v>
      </c>
      <c r="B168" s="277" t="s">
        <v>378</v>
      </c>
      <c r="C168" s="278">
        <v>5049.25</v>
      </c>
      <c r="D168" s="279">
        <v>5039.416666666667</v>
      </c>
      <c r="E168" s="279">
        <v>5005.8333333333339</v>
      </c>
      <c r="F168" s="279">
        <v>4962.416666666667</v>
      </c>
      <c r="G168" s="279">
        <v>4928.8333333333339</v>
      </c>
      <c r="H168" s="279">
        <v>5082.8333333333339</v>
      </c>
      <c r="I168" s="279">
        <v>5116.4166666666679</v>
      </c>
      <c r="J168" s="279">
        <v>5159.8333333333339</v>
      </c>
      <c r="K168" s="277">
        <v>5073</v>
      </c>
      <c r="L168" s="277">
        <v>4996</v>
      </c>
      <c r="M168" s="277">
        <v>0.29293999999999998</v>
      </c>
    </row>
    <row r="169" spans="1:13">
      <c r="A169" s="268">
        <v>159</v>
      </c>
      <c r="B169" s="277" t="s">
        <v>379</v>
      </c>
      <c r="C169" s="278">
        <v>1455.75</v>
      </c>
      <c r="D169" s="279">
        <v>1463.25</v>
      </c>
      <c r="E169" s="279">
        <v>1443.5</v>
      </c>
      <c r="F169" s="279">
        <v>1431.25</v>
      </c>
      <c r="G169" s="279">
        <v>1411.5</v>
      </c>
      <c r="H169" s="279">
        <v>1475.5</v>
      </c>
      <c r="I169" s="279">
        <v>1495.25</v>
      </c>
      <c r="J169" s="279">
        <v>1507.5</v>
      </c>
      <c r="K169" s="277">
        <v>1483</v>
      </c>
      <c r="L169" s="277">
        <v>1451</v>
      </c>
      <c r="M169" s="277">
        <v>0.23138</v>
      </c>
    </row>
    <row r="170" spans="1:13">
      <c r="A170" s="268">
        <v>160</v>
      </c>
      <c r="B170" s="277" t="s">
        <v>101</v>
      </c>
      <c r="C170" s="278">
        <v>425.45</v>
      </c>
      <c r="D170" s="279">
        <v>422.33333333333331</v>
      </c>
      <c r="E170" s="279">
        <v>417.11666666666662</v>
      </c>
      <c r="F170" s="279">
        <v>408.7833333333333</v>
      </c>
      <c r="G170" s="279">
        <v>403.56666666666661</v>
      </c>
      <c r="H170" s="279">
        <v>430.66666666666663</v>
      </c>
      <c r="I170" s="279">
        <v>435.88333333333333</v>
      </c>
      <c r="J170" s="279">
        <v>444.21666666666664</v>
      </c>
      <c r="K170" s="277">
        <v>427.55</v>
      </c>
      <c r="L170" s="277">
        <v>414</v>
      </c>
      <c r="M170" s="277">
        <v>24.854410000000001</v>
      </c>
    </row>
    <row r="171" spans="1:13">
      <c r="A171" s="268">
        <v>161</v>
      </c>
      <c r="B171" s="277" t="s">
        <v>387</v>
      </c>
      <c r="C171" s="278">
        <v>40.6</v>
      </c>
      <c r="D171" s="279">
        <v>40.966666666666661</v>
      </c>
      <c r="E171" s="279">
        <v>39.933333333333323</v>
      </c>
      <c r="F171" s="279">
        <v>39.266666666666659</v>
      </c>
      <c r="G171" s="279">
        <v>38.23333333333332</v>
      </c>
      <c r="H171" s="279">
        <v>41.633333333333326</v>
      </c>
      <c r="I171" s="279">
        <v>42.666666666666671</v>
      </c>
      <c r="J171" s="279">
        <v>43.333333333333329</v>
      </c>
      <c r="K171" s="277">
        <v>42</v>
      </c>
      <c r="L171" s="277">
        <v>40.299999999999997</v>
      </c>
      <c r="M171" s="277">
        <v>10.11079</v>
      </c>
    </row>
    <row r="172" spans="1:13">
      <c r="A172" s="268">
        <v>162</v>
      </c>
      <c r="B172" s="277" t="s">
        <v>103</v>
      </c>
      <c r="C172" s="278">
        <v>21.55</v>
      </c>
      <c r="D172" s="279">
        <v>21.716666666666669</v>
      </c>
      <c r="E172" s="279">
        <v>21.083333333333336</v>
      </c>
      <c r="F172" s="279">
        <v>20.616666666666667</v>
      </c>
      <c r="G172" s="279">
        <v>19.983333333333334</v>
      </c>
      <c r="H172" s="279">
        <v>22.183333333333337</v>
      </c>
      <c r="I172" s="279">
        <v>22.81666666666667</v>
      </c>
      <c r="J172" s="279">
        <v>23.283333333333339</v>
      </c>
      <c r="K172" s="277">
        <v>22.35</v>
      </c>
      <c r="L172" s="277">
        <v>21.25</v>
      </c>
      <c r="M172" s="277">
        <v>112.58805</v>
      </c>
    </row>
    <row r="173" spans="1:13">
      <c r="A173" s="268">
        <v>163</v>
      </c>
      <c r="B173" s="277" t="s">
        <v>388</v>
      </c>
      <c r="C173" s="278">
        <v>158.15</v>
      </c>
      <c r="D173" s="279">
        <v>159.43333333333334</v>
      </c>
      <c r="E173" s="279">
        <v>156.01666666666668</v>
      </c>
      <c r="F173" s="279">
        <v>153.88333333333335</v>
      </c>
      <c r="G173" s="279">
        <v>150.4666666666667</v>
      </c>
      <c r="H173" s="279">
        <v>161.56666666666666</v>
      </c>
      <c r="I173" s="279">
        <v>164.98333333333329</v>
      </c>
      <c r="J173" s="279">
        <v>167.11666666666665</v>
      </c>
      <c r="K173" s="277">
        <v>162.85</v>
      </c>
      <c r="L173" s="277">
        <v>157.30000000000001</v>
      </c>
      <c r="M173" s="277">
        <v>9.0754099999999998</v>
      </c>
    </row>
    <row r="174" spans="1:13">
      <c r="A174" s="268">
        <v>164</v>
      </c>
      <c r="B174" s="277" t="s">
        <v>380</v>
      </c>
      <c r="C174" s="278">
        <v>923.6</v>
      </c>
      <c r="D174" s="279">
        <v>918.71666666666658</v>
      </c>
      <c r="E174" s="279">
        <v>906.43333333333317</v>
      </c>
      <c r="F174" s="279">
        <v>889.26666666666654</v>
      </c>
      <c r="G174" s="279">
        <v>876.98333333333312</v>
      </c>
      <c r="H174" s="279">
        <v>935.88333333333321</v>
      </c>
      <c r="I174" s="279">
        <v>948.16666666666674</v>
      </c>
      <c r="J174" s="279">
        <v>965.33333333333326</v>
      </c>
      <c r="K174" s="277">
        <v>931</v>
      </c>
      <c r="L174" s="277">
        <v>901.55</v>
      </c>
      <c r="M174" s="277">
        <v>0.76702999999999999</v>
      </c>
    </row>
    <row r="175" spans="1:13">
      <c r="A175" s="268">
        <v>165</v>
      </c>
      <c r="B175" s="277" t="s">
        <v>246</v>
      </c>
      <c r="C175" s="278">
        <v>453.2</v>
      </c>
      <c r="D175" s="279">
        <v>450.09999999999997</v>
      </c>
      <c r="E175" s="279">
        <v>443.34999999999991</v>
      </c>
      <c r="F175" s="279">
        <v>433.49999999999994</v>
      </c>
      <c r="G175" s="279">
        <v>426.74999999999989</v>
      </c>
      <c r="H175" s="279">
        <v>459.94999999999993</v>
      </c>
      <c r="I175" s="279">
        <v>466.70000000000005</v>
      </c>
      <c r="J175" s="279">
        <v>476.54999999999995</v>
      </c>
      <c r="K175" s="277">
        <v>456.85</v>
      </c>
      <c r="L175" s="277">
        <v>440.25</v>
      </c>
      <c r="M175" s="277">
        <v>1.20242</v>
      </c>
    </row>
    <row r="176" spans="1:13">
      <c r="A176" s="268">
        <v>166</v>
      </c>
      <c r="B176" s="277" t="s">
        <v>104</v>
      </c>
      <c r="C176" s="278">
        <v>666.9</v>
      </c>
      <c r="D176" s="279">
        <v>670.43333333333328</v>
      </c>
      <c r="E176" s="279">
        <v>659.96666666666658</v>
      </c>
      <c r="F176" s="279">
        <v>653.0333333333333</v>
      </c>
      <c r="G176" s="279">
        <v>642.56666666666661</v>
      </c>
      <c r="H176" s="279">
        <v>677.36666666666656</v>
      </c>
      <c r="I176" s="279">
        <v>687.83333333333326</v>
      </c>
      <c r="J176" s="279">
        <v>694.76666666666654</v>
      </c>
      <c r="K176" s="277">
        <v>680.9</v>
      </c>
      <c r="L176" s="277">
        <v>663.5</v>
      </c>
      <c r="M176" s="277">
        <v>6.7716099999999999</v>
      </c>
    </row>
    <row r="177" spans="1:13">
      <c r="A177" s="268">
        <v>167</v>
      </c>
      <c r="B177" s="277" t="s">
        <v>247</v>
      </c>
      <c r="C177" s="278">
        <v>357.2</v>
      </c>
      <c r="D177" s="279">
        <v>360.08333333333331</v>
      </c>
      <c r="E177" s="279">
        <v>352.16666666666663</v>
      </c>
      <c r="F177" s="279">
        <v>347.13333333333333</v>
      </c>
      <c r="G177" s="279">
        <v>339.21666666666664</v>
      </c>
      <c r="H177" s="279">
        <v>365.11666666666662</v>
      </c>
      <c r="I177" s="279">
        <v>373.03333333333325</v>
      </c>
      <c r="J177" s="279">
        <v>378.06666666666661</v>
      </c>
      <c r="K177" s="277">
        <v>368</v>
      </c>
      <c r="L177" s="277">
        <v>355.05</v>
      </c>
      <c r="M177" s="277">
        <v>0.78129000000000004</v>
      </c>
    </row>
    <row r="178" spans="1:13">
      <c r="A178" s="268">
        <v>168</v>
      </c>
      <c r="B178" s="277" t="s">
        <v>248</v>
      </c>
      <c r="C178" s="278">
        <v>871.5</v>
      </c>
      <c r="D178" s="279">
        <v>881.16666666666663</v>
      </c>
      <c r="E178" s="279">
        <v>860.33333333333326</v>
      </c>
      <c r="F178" s="279">
        <v>849.16666666666663</v>
      </c>
      <c r="G178" s="279">
        <v>828.33333333333326</v>
      </c>
      <c r="H178" s="279">
        <v>892.33333333333326</v>
      </c>
      <c r="I178" s="279">
        <v>913.16666666666652</v>
      </c>
      <c r="J178" s="279">
        <v>924.33333333333326</v>
      </c>
      <c r="K178" s="277">
        <v>902</v>
      </c>
      <c r="L178" s="277">
        <v>870</v>
      </c>
      <c r="M178" s="277">
        <v>1.8714500000000001</v>
      </c>
    </row>
    <row r="179" spans="1:13">
      <c r="A179" s="268">
        <v>169</v>
      </c>
      <c r="B179" s="277" t="s">
        <v>389</v>
      </c>
      <c r="C179" s="278">
        <v>79</v>
      </c>
      <c r="D179" s="279">
        <v>79.683333333333337</v>
      </c>
      <c r="E179" s="279">
        <v>77.866666666666674</v>
      </c>
      <c r="F179" s="279">
        <v>76.733333333333334</v>
      </c>
      <c r="G179" s="279">
        <v>74.916666666666671</v>
      </c>
      <c r="H179" s="279">
        <v>80.816666666666677</v>
      </c>
      <c r="I179" s="279">
        <v>82.63333333333334</v>
      </c>
      <c r="J179" s="279">
        <v>83.76666666666668</v>
      </c>
      <c r="K179" s="277">
        <v>81.5</v>
      </c>
      <c r="L179" s="277">
        <v>78.55</v>
      </c>
      <c r="M179" s="277">
        <v>2.77129</v>
      </c>
    </row>
    <row r="180" spans="1:13">
      <c r="A180" s="268">
        <v>170</v>
      </c>
      <c r="B180" s="277" t="s">
        <v>381</v>
      </c>
      <c r="C180" s="278">
        <v>294.10000000000002</v>
      </c>
      <c r="D180" s="279">
        <v>295.05</v>
      </c>
      <c r="E180" s="279">
        <v>281.3</v>
      </c>
      <c r="F180" s="279">
        <v>268.5</v>
      </c>
      <c r="G180" s="279">
        <v>254.75</v>
      </c>
      <c r="H180" s="279">
        <v>307.85000000000002</v>
      </c>
      <c r="I180" s="279">
        <v>321.60000000000002</v>
      </c>
      <c r="J180" s="279">
        <v>334.40000000000003</v>
      </c>
      <c r="K180" s="277">
        <v>308.8</v>
      </c>
      <c r="L180" s="277">
        <v>282.25</v>
      </c>
      <c r="M180" s="277">
        <v>99.283379999999994</v>
      </c>
    </row>
    <row r="181" spans="1:13">
      <c r="A181" s="268">
        <v>171</v>
      </c>
      <c r="B181" s="277" t="s">
        <v>249</v>
      </c>
      <c r="C181" s="278">
        <v>168.65</v>
      </c>
      <c r="D181" s="279">
        <v>170.28333333333333</v>
      </c>
      <c r="E181" s="279">
        <v>165.61666666666667</v>
      </c>
      <c r="F181" s="279">
        <v>162.58333333333334</v>
      </c>
      <c r="G181" s="279">
        <v>157.91666666666669</v>
      </c>
      <c r="H181" s="279">
        <v>173.31666666666666</v>
      </c>
      <c r="I181" s="279">
        <v>177.98333333333335</v>
      </c>
      <c r="J181" s="279">
        <v>181.01666666666665</v>
      </c>
      <c r="K181" s="277">
        <v>174.95</v>
      </c>
      <c r="L181" s="277">
        <v>167.25</v>
      </c>
      <c r="M181" s="277">
        <v>3.04609</v>
      </c>
    </row>
    <row r="182" spans="1:13">
      <c r="A182" s="268">
        <v>172</v>
      </c>
      <c r="B182" s="277" t="s">
        <v>105</v>
      </c>
      <c r="C182" s="278">
        <v>570.79999999999995</v>
      </c>
      <c r="D182" s="279">
        <v>574.75</v>
      </c>
      <c r="E182" s="279">
        <v>564.5</v>
      </c>
      <c r="F182" s="279">
        <v>558.20000000000005</v>
      </c>
      <c r="G182" s="279">
        <v>547.95000000000005</v>
      </c>
      <c r="H182" s="279">
        <v>581.04999999999995</v>
      </c>
      <c r="I182" s="279">
        <v>591.29999999999995</v>
      </c>
      <c r="J182" s="279">
        <v>597.59999999999991</v>
      </c>
      <c r="K182" s="277">
        <v>585</v>
      </c>
      <c r="L182" s="277">
        <v>568.45000000000005</v>
      </c>
      <c r="M182" s="277">
        <v>22.166869999999999</v>
      </c>
    </row>
    <row r="183" spans="1:13">
      <c r="A183" s="268">
        <v>173</v>
      </c>
      <c r="B183" s="277" t="s">
        <v>383</v>
      </c>
      <c r="C183" s="278">
        <v>83.5</v>
      </c>
      <c r="D183" s="279">
        <v>84.066666666666663</v>
      </c>
      <c r="E183" s="279">
        <v>82.433333333333323</v>
      </c>
      <c r="F183" s="279">
        <v>81.36666666666666</v>
      </c>
      <c r="G183" s="279">
        <v>79.73333333333332</v>
      </c>
      <c r="H183" s="279">
        <v>85.133333333333326</v>
      </c>
      <c r="I183" s="279">
        <v>86.766666666666652</v>
      </c>
      <c r="J183" s="279">
        <v>87.833333333333329</v>
      </c>
      <c r="K183" s="277">
        <v>85.7</v>
      </c>
      <c r="L183" s="277">
        <v>83</v>
      </c>
      <c r="M183" s="277">
        <v>2.0914299999999999</v>
      </c>
    </row>
    <row r="184" spans="1:13">
      <c r="A184" s="268">
        <v>174</v>
      </c>
      <c r="B184" s="277" t="s">
        <v>384</v>
      </c>
      <c r="C184" s="278">
        <v>484.95</v>
      </c>
      <c r="D184" s="279">
        <v>485</v>
      </c>
      <c r="E184" s="279">
        <v>480</v>
      </c>
      <c r="F184" s="279">
        <v>475.05</v>
      </c>
      <c r="G184" s="279">
        <v>470.05</v>
      </c>
      <c r="H184" s="279">
        <v>489.95</v>
      </c>
      <c r="I184" s="279">
        <v>494.95</v>
      </c>
      <c r="J184" s="279">
        <v>499.9</v>
      </c>
      <c r="K184" s="277">
        <v>490</v>
      </c>
      <c r="L184" s="277">
        <v>480.05</v>
      </c>
      <c r="M184" s="277">
        <v>0.62131999999999998</v>
      </c>
    </row>
    <row r="185" spans="1:13">
      <c r="A185" s="268">
        <v>175</v>
      </c>
      <c r="B185" s="277" t="s">
        <v>390</v>
      </c>
      <c r="C185" s="278">
        <v>58.9</v>
      </c>
      <c r="D185" s="279">
        <v>59.133333333333326</v>
      </c>
      <c r="E185" s="279">
        <v>57.966666666666654</v>
      </c>
      <c r="F185" s="279">
        <v>57.033333333333331</v>
      </c>
      <c r="G185" s="279">
        <v>55.86666666666666</v>
      </c>
      <c r="H185" s="279">
        <v>60.066666666666649</v>
      </c>
      <c r="I185" s="279">
        <v>61.23333333333332</v>
      </c>
      <c r="J185" s="279">
        <v>62.166666666666643</v>
      </c>
      <c r="K185" s="277">
        <v>60.3</v>
      </c>
      <c r="L185" s="277">
        <v>58.2</v>
      </c>
      <c r="M185" s="277">
        <v>8.8796999999999997</v>
      </c>
    </row>
    <row r="186" spans="1:13">
      <c r="A186" s="268">
        <v>176</v>
      </c>
      <c r="B186" s="277" t="s">
        <v>250</v>
      </c>
      <c r="C186" s="278">
        <v>207.2</v>
      </c>
      <c r="D186" s="279">
        <v>209.01666666666665</v>
      </c>
      <c r="E186" s="279">
        <v>204.73333333333329</v>
      </c>
      <c r="F186" s="279">
        <v>202.26666666666665</v>
      </c>
      <c r="G186" s="279">
        <v>197.98333333333329</v>
      </c>
      <c r="H186" s="279">
        <v>211.48333333333329</v>
      </c>
      <c r="I186" s="279">
        <v>215.76666666666665</v>
      </c>
      <c r="J186" s="279">
        <v>218.23333333333329</v>
      </c>
      <c r="K186" s="277">
        <v>213.3</v>
      </c>
      <c r="L186" s="277">
        <v>206.55</v>
      </c>
      <c r="M186" s="277">
        <v>4.9556199999999997</v>
      </c>
    </row>
    <row r="187" spans="1:13">
      <c r="A187" s="268">
        <v>177</v>
      </c>
      <c r="B187" s="277" t="s">
        <v>385</v>
      </c>
      <c r="C187" s="278">
        <v>319.25</v>
      </c>
      <c r="D187" s="279">
        <v>321.41666666666669</v>
      </c>
      <c r="E187" s="279">
        <v>313.88333333333338</v>
      </c>
      <c r="F187" s="279">
        <v>308.51666666666671</v>
      </c>
      <c r="G187" s="279">
        <v>300.98333333333341</v>
      </c>
      <c r="H187" s="279">
        <v>326.78333333333336</v>
      </c>
      <c r="I187" s="279">
        <v>334.31666666666666</v>
      </c>
      <c r="J187" s="279">
        <v>339.68333333333334</v>
      </c>
      <c r="K187" s="277">
        <v>328.95</v>
      </c>
      <c r="L187" s="277">
        <v>316.05</v>
      </c>
      <c r="M187" s="277">
        <v>0.40806999999999999</v>
      </c>
    </row>
    <row r="188" spans="1:13">
      <c r="A188" s="268">
        <v>178</v>
      </c>
      <c r="B188" s="277" t="s">
        <v>386</v>
      </c>
      <c r="C188" s="278">
        <v>286.39999999999998</v>
      </c>
      <c r="D188" s="279">
        <v>288.2</v>
      </c>
      <c r="E188" s="279">
        <v>280.39999999999998</v>
      </c>
      <c r="F188" s="279">
        <v>274.39999999999998</v>
      </c>
      <c r="G188" s="279">
        <v>266.59999999999997</v>
      </c>
      <c r="H188" s="279">
        <v>294.2</v>
      </c>
      <c r="I188" s="279">
        <v>302.00000000000006</v>
      </c>
      <c r="J188" s="279">
        <v>308</v>
      </c>
      <c r="K188" s="277">
        <v>296</v>
      </c>
      <c r="L188" s="277">
        <v>282.2</v>
      </c>
      <c r="M188" s="277">
        <v>6.99275</v>
      </c>
    </row>
    <row r="189" spans="1:13">
      <c r="A189" s="268">
        <v>179</v>
      </c>
      <c r="B189" s="277" t="s">
        <v>391</v>
      </c>
      <c r="C189" s="278">
        <v>585.35</v>
      </c>
      <c r="D189" s="279">
        <v>581.16666666666663</v>
      </c>
      <c r="E189" s="279">
        <v>574.43333333333328</v>
      </c>
      <c r="F189" s="279">
        <v>563.51666666666665</v>
      </c>
      <c r="G189" s="279">
        <v>556.7833333333333</v>
      </c>
      <c r="H189" s="279">
        <v>592.08333333333326</v>
      </c>
      <c r="I189" s="279">
        <v>598.81666666666661</v>
      </c>
      <c r="J189" s="279">
        <v>609.73333333333323</v>
      </c>
      <c r="K189" s="277">
        <v>587.9</v>
      </c>
      <c r="L189" s="277">
        <v>570.25</v>
      </c>
      <c r="M189" s="277">
        <v>0.15573999999999999</v>
      </c>
    </row>
    <row r="190" spans="1:13">
      <c r="A190" s="268">
        <v>180</v>
      </c>
      <c r="B190" s="277" t="s">
        <v>399</v>
      </c>
      <c r="C190" s="278">
        <v>890.5</v>
      </c>
      <c r="D190" s="279">
        <v>896.98333333333323</v>
      </c>
      <c r="E190" s="279">
        <v>876.56666666666649</v>
      </c>
      <c r="F190" s="279">
        <v>862.63333333333321</v>
      </c>
      <c r="G190" s="279">
        <v>842.21666666666647</v>
      </c>
      <c r="H190" s="279">
        <v>910.91666666666652</v>
      </c>
      <c r="I190" s="279">
        <v>931.33333333333326</v>
      </c>
      <c r="J190" s="279">
        <v>945.26666666666654</v>
      </c>
      <c r="K190" s="277">
        <v>917.4</v>
      </c>
      <c r="L190" s="277">
        <v>883.05</v>
      </c>
      <c r="M190" s="277">
        <v>4.3532700000000002</v>
      </c>
    </row>
    <row r="191" spans="1:13">
      <c r="A191" s="268">
        <v>181</v>
      </c>
      <c r="B191" s="277" t="s">
        <v>393</v>
      </c>
      <c r="C191" s="278">
        <v>667.1</v>
      </c>
      <c r="D191" s="279">
        <v>664.06666666666672</v>
      </c>
      <c r="E191" s="279">
        <v>653.33333333333348</v>
      </c>
      <c r="F191" s="279">
        <v>639.56666666666672</v>
      </c>
      <c r="G191" s="279">
        <v>628.83333333333348</v>
      </c>
      <c r="H191" s="279">
        <v>677.83333333333348</v>
      </c>
      <c r="I191" s="279">
        <v>688.56666666666683</v>
      </c>
      <c r="J191" s="279">
        <v>702.33333333333348</v>
      </c>
      <c r="K191" s="277">
        <v>674.8</v>
      </c>
      <c r="L191" s="277">
        <v>650.29999999999995</v>
      </c>
      <c r="M191" s="277">
        <v>0.12103999999999999</v>
      </c>
    </row>
    <row r="192" spans="1:13">
      <c r="A192" s="268">
        <v>182</v>
      </c>
      <c r="B192" s="277" t="s">
        <v>106</v>
      </c>
      <c r="C192" s="278">
        <v>595.20000000000005</v>
      </c>
      <c r="D192" s="279">
        <v>597.5333333333333</v>
      </c>
      <c r="E192" s="279">
        <v>585.26666666666665</v>
      </c>
      <c r="F192" s="279">
        <v>575.33333333333337</v>
      </c>
      <c r="G192" s="279">
        <v>563.06666666666672</v>
      </c>
      <c r="H192" s="279">
        <v>607.46666666666658</v>
      </c>
      <c r="I192" s="279">
        <v>619.73333333333323</v>
      </c>
      <c r="J192" s="279">
        <v>629.66666666666652</v>
      </c>
      <c r="K192" s="277">
        <v>609.79999999999995</v>
      </c>
      <c r="L192" s="277">
        <v>587.6</v>
      </c>
      <c r="M192" s="277">
        <v>37.818829999999998</v>
      </c>
    </row>
    <row r="193" spans="1:13">
      <c r="A193" s="268">
        <v>183</v>
      </c>
      <c r="B193" s="277" t="s">
        <v>108</v>
      </c>
      <c r="C193" s="278">
        <v>701.1</v>
      </c>
      <c r="D193" s="279">
        <v>694</v>
      </c>
      <c r="E193" s="279">
        <v>683.6</v>
      </c>
      <c r="F193" s="279">
        <v>666.1</v>
      </c>
      <c r="G193" s="279">
        <v>655.7</v>
      </c>
      <c r="H193" s="279">
        <v>711.5</v>
      </c>
      <c r="I193" s="279">
        <v>721.90000000000009</v>
      </c>
      <c r="J193" s="279">
        <v>739.4</v>
      </c>
      <c r="K193" s="277">
        <v>704.4</v>
      </c>
      <c r="L193" s="277">
        <v>676.5</v>
      </c>
      <c r="M193" s="277">
        <v>113.49061</v>
      </c>
    </row>
    <row r="194" spans="1:13">
      <c r="A194" s="268">
        <v>184</v>
      </c>
      <c r="B194" s="277" t="s">
        <v>109</v>
      </c>
      <c r="C194" s="278">
        <v>1850.75</v>
      </c>
      <c r="D194" s="279">
        <v>1845.5666666666666</v>
      </c>
      <c r="E194" s="279">
        <v>1829.1833333333332</v>
      </c>
      <c r="F194" s="279">
        <v>1807.6166666666666</v>
      </c>
      <c r="G194" s="279">
        <v>1791.2333333333331</v>
      </c>
      <c r="H194" s="279">
        <v>1867.1333333333332</v>
      </c>
      <c r="I194" s="279">
        <v>1883.5166666666664</v>
      </c>
      <c r="J194" s="279">
        <v>1905.0833333333333</v>
      </c>
      <c r="K194" s="277">
        <v>1861.95</v>
      </c>
      <c r="L194" s="277">
        <v>1824</v>
      </c>
      <c r="M194" s="277">
        <v>37.246389999999998</v>
      </c>
    </row>
    <row r="195" spans="1:13">
      <c r="A195" s="268">
        <v>185</v>
      </c>
      <c r="B195" s="277" t="s">
        <v>252</v>
      </c>
      <c r="C195" s="278">
        <v>2417.5</v>
      </c>
      <c r="D195" s="279">
        <v>2430.3166666666666</v>
      </c>
      <c r="E195" s="279">
        <v>2398.1833333333334</v>
      </c>
      <c r="F195" s="279">
        <v>2378.8666666666668</v>
      </c>
      <c r="G195" s="279">
        <v>2346.7333333333336</v>
      </c>
      <c r="H195" s="279">
        <v>2449.6333333333332</v>
      </c>
      <c r="I195" s="279">
        <v>2481.7666666666664</v>
      </c>
      <c r="J195" s="279">
        <v>2501.083333333333</v>
      </c>
      <c r="K195" s="277">
        <v>2462.4499999999998</v>
      </c>
      <c r="L195" s="277">
        <v>2411</v>
      </c>
      <c r="M195" s="277">
        <v>3.3954200000000001</v>
      </c>
    </row>
    <row r="196" spans="1:13">
      <c r="A196" s="268">
        <v>186</v>
      </c>
      <c r="B196" s="277" t="s">
        <v>110</v>
      </c>
      <c r="C196" s="278">
        <v>1079.5</v>
      </c>
      <c r="D196" s="279">
        <v>1085.95</v>
      </c>
      <c r="E196" s="279">
        <v>1068.9000000000001</v>
      </c>
      <c r="F196" s="279">
        <v>1058.3</v>
      </c>
      <c r="G196" s="279">
        <v>1041.25</v>
      </c>
      <c r="H196" s="279">
        <v>1096.5500000000002</v>
      </c>
      <c r="I196" s="279">
        <v>1113.5999999999999</v>
      </c>
      <c r="J196" s="279">
        <v>1124.2000000000003</v>
      </c>
      <c r="K196" s="277">
        <v>1103</v>
      </c>
      <c r="L196" s="277">
        <v>1075.3499999999999</v>
      </c>
      <c r="M196" s="277">
        <v>189.85167000000001</v>
      </c>
    </row>
    <row r="197" spans="1:13">
      <c r="A197" s="268">
        <v>187</v>
      </c>
      <c r="B197" s="277" t="s">
        <v>253</v>
      </c>
      <c r="C197" s="278">
        <v>633.45000000000005</v>
      </c>
      <c r="D197" s="279">
        <v>628.15</v>
      </c>
      <c r="E197" s="279">
        <v>618.79999999999995</v>
      </c>
      <c r="F197" s="279">
        <v>604.15</v>
      </c>
      <c r="G197" s="279">
        <v>594.79999999999995</v>
      </c>
      <c r="H197" s="279">
        <v>642.79999999999995</v>
      </c>
      <c r="I197" s="279">
        <v>652.15000000000009</v>
      </c>
      <c r="J197" s="279">
        <v>666.8</v>
      </c>
      <c r="K197" s="277">
        <v>637.5</v>
      </c>
      <c r="L197" s="277">
        <v>613.5</v>
      </c>
      <c r="M197" s="277">
        <v>33.440530000000003</v>
      </c>
    </row>
    <row r="198" spans="1:13">
      <c r="A198" s="268">
        <v>188</v>
      </c>
      <c r="B198" s="277" t="s">
        <v>251</v>
      </c>
      <c r="C198" s="278">
        <v>781.45</v>
      </c>
      <c r="D198" s="279">
        <v>788.15</v>
      </c>
      <c r="E198" s="279">
        <v>769.34999999999991</v>
      </c>
      <c r="F198" s="279">
        <v>757.24999999999989</v>
      </c>
      <c r="G198" s="279">
        <v>738.44999999999982</v>
      </c>
      <c r="H198" s="279">
        <v>800.25</v>
      </c>
      <c r="I198" s="279">
        <v>819.05</v>
      </c>
      <c r="J198" s="279">
        <v>831.15000000000009</v>
      </c>
      <c r="K198" s="277">
        <v>806.95</v>
      </c>
      <c r="L198" s="277">
        <v>776.05</v>
      </c>
      <c r="M198" s="277">
        <v>1.8680300000000001</v>
      </c>
    </row>
    <row r="199" spans="1:13">
      <c r="A199" s="268">
        <v>189</v>
      </c>
      <c r="B199" s="277" t="s">
        <v>394</v>
      </c>
      <c r="C199" s="278">
        <v>172.8</v>
      </c>
      <c r="D199" s="279">
        <v>173.51666666666665</v>
      </c>
      <c r="E199" s="279">
        <v>171.2833333333333</v>
      </c>
      <c r="F199" s="279">
        <v>169.76666666666665</v>
      </c>
      <c r="G199" s="279">
        <v>167.5333333333333</v>
      </c>
      <c r="H199" s="279">
        <v>175.0333333333333</v>
      </c>
      <c r="I199" s="279">
        <v>177.26666666666665</v>
      </c>
      <c r="J199" s="279">
        <v>178.7833333333333</v>
      </c>
      <c r="K199" s="277">
        <v>175.75</v>
      </c>
      <c r="L199" s="277">
        <v>172</v>
      </c>
      <c r="M199" s="277">
        <v>2.3414999999999999</v>
      </c>
    </row>
    <row r="200" spans="1:13">
      <c r="A200" s="268">
        <v>190</v>
      </c>
      <c r="B200" s="277" t="s">
        <v>395</v>
      </c>
      <c r="C200" s="278">
        <v>293.7</v>
      </c>
      <c r="D200" s="279">
        <v>299.4666666666667</v>
      </c>
      <c r="E200" s="279">
        <v>287.93333333333339</v>
      </c>
      <c r="F200" s="279">
        <v>282.16666666666669</v>
      </c>
      <c r="G200" s="279">
        <v>270.63333333333338</v>
      </c>
      <c r="H200" s="279">
        <v>305.23333333333341</v>
      </c>
      <c r="I200" s="279">
        <v>316.76666666666671</v>
      </c>
      <c r="J200" s="279">
        <v>322.53333333333342</v>
      </c>
      <c r="K200" s="277">
        <v>311</v>
      </c>
      <c r="L200" s="277">
        <v>293.7</v>
      </c>
      <c r="M200" s="277">
        <v>0.37972</v>
      </c>
    </row>
    <row r="201" spans="1:13">
      <c r="A201" s="268">
        <v>191</v>
      </c>
      <c r="B201" s="277" t="s">
        <v>111</v>
      </c>
      <c r="C201" s="278">
        <v>2743.6</v>
      </c>
      <c r="D201" s="279">
        <v>2730.3333333333335</v>
      </c>
      <c r="E201" s="279">
        <v>2701.666666666667</v>
      </c>
      <c r="F201" s="279">
        <v>2659.7333333333336</v>
      </c>
      <c r="G201" s="279">
        <v>2631.0666666666671</v>
      </c>
      <c r="H201" s="279">
        <v>2772.2666666666669</v>
      </c>
      <c r="I201" s="279">
        <v>2800.9333333333338</v>
      </c>
      <c r="J201" s="279">
        <v>2842.8666666666668</v>
      </c>
      <c r="K201" s="277">
        <v>2759</v>
      </c>
      <c r="L201" s="277">
        <v>2688.4</v>
      </c>
      <c r="M201" s="277">
        <v>6.6284099999999997</v>
      </c>
    </row>
    <row r="202" spans="1:13">
      <c r="A202" s="268">
        <v>192</v>
      </c>
      <c r="B202" s="277" t="s">
        <v>112</v>
      </c>
      <c r="C202" s="278">
        <v>371.15</v>
      </c>
      <c r="D202" s="279">
        <v>369.23333333333335</v>
      </c>
      <c r="E202" s="279">
        <v>363.7166666666667</v>
      </c>
      <c r="F202" s="279">
        <v>356.28333333333336</v>
      </c>
      <c r="G202" s="279">
        <v>350.76666666666671</v>
      </c>
      <c r="H202" s="279">
        <v>376.66666666666669</v>
      </c>
      <c r="I202" s="279">
        <v>382.18333333333334</v>
      </c>
      <c r="J202" s="279">
        <v>389.61666666666667</v>
      </c>
      <c r="K202" s="277">
        <v>374.75</v>
      </c>
      <c r="L202" s="277">
        <v>361.8</v>
      </c>
      <c r="M202" s="277">
        <v>15.505739999999999</v>
      </c>
    </row>
    <row r="203" spans="1:13">
      <c r="A203" s="268">
        <v>193</v>
      </c>
      <c r="B203" s="277" t="s">
        <v>396</v>
      </c>
      <c r="C203" s="278">
        <v>11.85</v>
      </c>
      <c r="D203" s="279">
        <v>12.033333333333331</v>
      </c>
      <c r="E203" s="279">
        <v>11.616666666666664</v>
      </c>
      <c r="F203" s="279">
        <v>11.383333333333333</v>
      </c>
      <c r="G203" s="279">
        <v>10.966666666666665</v>
      </c>
      <c r="H203" s="279">
        <v>12.266666666666662</v>
      </c>
      <c r="I203" s="279">
        <v>12.68333333333333</v>
      </c>
      <c r="J203" s="279">
        <v>12.916666666666661</v>
      </c>
      <c r="K203" s="277">
        <v>12.45</v>
      </c>
      <c r="L203" s="277">
        <v>11.8</v>
      </c>
      <c r="M203" s="277">
        <v>21.603680000000001</v>
      </c>
    </row>
    <row r="204" spans="1:13">
      <c r="A204" s="268">
        <v>194</v>
      </c>
      <c r="B204" s="277" t="s">
        <v>398</v>
      </c>
      <c r="C204" s="278">
        <v>61.55</v>
      </c>
      <c r="D204" s="279">
        <v>62.54999999999999</v>
      </c>
      <c r="E204" s="279">
        <v>59.999999999999986</v>
      </c>
      <c r="F204" s="279">
        <v>58.449999999999996</v>
      </c>
      <c r="G204" s="279">
        <v>55.899999999999991</v>
      </c>
      <c r="H204" s="279">
        <v>64.09999999999998</v>
      </c>
      <c r="I204" s="279">
        <v>66.649999999999977</v>
      </c>
      <c r="J204" s="279">
        <v>68.199999999999974</v>
      </c>
      <c r="K204" s="277">
        <v>65.099999999999994</v>
      </c>
      <c r="L204" s="277">
        <v>61</v>
      </c>
      <c r="M204" s="277">
        <v>1.9619500000000001</v>
      </c>
    </row>
    <row r="205" spans="1:13">
      <c r="A205" s="268">
        <v>195</v>
      </c>
      <c r="B205" s="277" t="s">
        <v>114</v>
      </c>
      <c r="C205" s="278">
        <v>158.19999999999999</v>
      </c>
      <c r="D205" s="279">
        <v>157.53333333333333</v>
      </c>
      <c r="E205" s="279">
        <v>155.26666666666665</v>
      </c>
      <c r="F205" s="279">
        <v>152.33333333333331</v>
      </c>
      <c r="G205" s="279">
        <v>150.06666666666663</v>
      </c>
      <c r="H205" s="279">
        <v>160.46666666666667</v>
      </c>
      <c r="I205" s="279">
        <v>162.73333333333338</v>
      </c>
      <c r="J205" s="279">
        <v>165.66666666666669</v>
      </c>
      <c r="K205" s="277">
        <v>159.80000000000001</v>
      </c>
      <c r="L205" s="277">
        <v>154.6</v>
      </c>
      <c r="M205" s="277">
        <v>127.45526</v>
      </c>
    </row>
    <row r="206" spans="1:13">
      <c r="A206" s="268">
        <v>196</v>
      </c>
      <c r="B206" s="277" t="s">
        <v>400</v>
      </c>
      <c r="C206" s="278">
        <v>35.200000000000003</v>
      </c>
      <c r="D206" s="279">
        <v>35.533333333333331</v>
      </c>
      <c r="E206" s="279">
        <v>34.766666666666666</v>
      </c>
      <c r="F206" s="279">
        <v>34.333333333333336</v>
      </c>
      <c r="G206" s="279">
        <v>33.56666666666667</v>
      </c>
      <c r="H206" s="279">
        <v>35.966666666666661</v>
      </c>
      <c r="I206" s="279">
        <v>36.733333333333327</v>
      </c>
      <c r="J206" s="279">
        <v>37.166666666666657</v>
      </c>
      <c r="K206" s="277">
        <v>36.299999999999997</v>
      </c>
      <c r="L206" s="277">
        <v>35.1</v>
      </c>
      <c r="M206" s="277">
        <v>7.6891100000000003</v>
      </c>
    </row>
    <row r="207" spans="1:13">
      <c r="A207" s="268">
        <v>197</v>
      </c>
      <c r="B207" s="277" t="s">
        <v>115</v>
      </c>
      <c r="C207" s="278">
        <v>231.8</v>
      </c>
      <c r="D207" s="279">
        <v>231.96666666666667</v>
      </c>
      <c r="E207" s="279">
        <v>223.23333333333335</v>
      </c>
      <c r="F207" s="279">
        <v>214.66666666666669</v>
      </c>
      <c r="G207" s="279">
        <v>205.93333333333337</v>
      </c>
      <c r="H207" s="279">
        <v>240.53333333333333</v>
      </c>
      <c r="I207" s="279">
        <v>249.26666666666662</v>
      </c>
      <c r="J207" s="279">
        <v>257.83333333333331</v>
      </c>
      <c r="K207" s="277">
        <v>240.7</v>
      </c>
      <c r="L207" s="277">
        <v>223.4</v>
      </c>
      <c r="M207" s="277">
        <v>123.19186000000001</v>
      </c>
    </row>
    <row r="208" spans="1:13">
      <c r="A208" s="268">
        <v>198</v>
      </c>
      <c r="B208" s="277" t="s">
        <v>116</v>
      </c>
      <c r="C208" s="278">
        <v>2221.5</v>
      </c>
      <c r="D208" s="279">
        <v>2214.0666666666666</v>
      </c>
      <c r="E208" s="279">
        <v>2192.1833333333334</v>
      </c>
      <c r="F208" s="279">
        <v>2162.8666666666668</v>
      </c>
      <c r="G208" s="279">
        <v>2140.9833333333336</v>
      </c>
      <c r="H208" s="279">
        <v>2243.3833333333332</v>
      </c>
      <c r="I208" s="279">
        <v>2265.2666666666664</v>
      </c>
      <c r="J208" s="279">
        <v>2294.583333333333</v>
      </c>
      <c r="K208" s="277">
        <v>2235.9499999999998</v>
      </c>
      <c r="L208" s="277">
        <v>2184.75</v>
      </c>
      <c r="M208" s="277">
        <v>22.09431</v>
      </c>
    </row>
    <row r="209" spans="1:13">
      <c r="A209" s="268">
        <v>199</v>
      </c>
      <c r="B209" s="277" t="s">
        <v>254</v>
      </c>
      <c r="C209" s="278">
        <v>206.8</v>
      </c>
      <c r="D209" s="279">
        <v>206.63333333333335</v>
      </c>
      <c r="E209" s="279">
        <v>201.3666666666667</v>
      </c>
      <c r="F209" s="279">
        <v>195.93333333333334</v>
      </c>
      <c r="G209" s="279">
        <v>190.66666666666669</v>
      </c>
      <c r="H209" s="279">
        <v>212.06666666666672</v>
      </c>
      <c r="I209" s="279">
        <v>217.33333333333337</v>
      </c>
      <c r="J209" s="279">
        <v>222.76666666666674</v>
      </c>
      <c r="K209" s="277">
        <v>211.9</v>
      </c>
      <c r="L209" s="277">
        <v>201.2</v>
      </c>
      <c r="M209" s="277">
        <v>30.529219999999999</v>
      </c>
    </row>
    <row r="210" spans="1:13">
      <c r="A210" s="268">
        <v>200</v>
      </c>
      <c r="B210" s="277" t="s">
        <v>401</v>
      </c>
      <c r="C210" s="278">
        <v>27390.95</v>
      </c>
      <c r="D210" s="279">
        <v>27589.666666666668</v>
      </c>
      <c r="E210" s="279">
        <v>27151.333333333336</v>
      </c>
      <c r="F210" s="279">
        <v>26911.716666666667</v>
      </c>
      <c r="G210" s="279">
        <v>26473.383333333335</v>
      </c>
      <c r="H210" s="279">
        <v>27829.283333333336</v>
      </c>
      <c r="I210" s="279">
        <v>28267.616666666672</v>
      </c>
      <c r="J210" s="279">
        <v>28507.233333333337</v>
      </c>
      <c r="K210" s="277">
        <v>28028</v>
      </c>
      <c r="L210" s="277">
        <v>27350.05</v>
      </c>
      <c r="M210" s="277">
        <v>7.664E-2</v>
      </c>
    </row>
    <row r="211" spans="1:13">
      <c r="A211" s="268">
        <v>201</v>
      </c>
      <c r="B211" s="277" t="s">
        <v>397</v>
      </c>
      <c r="C211" s="278">
        <v>43.9</v>
      </c>
      <c r="D211" s="279">
        <v>44.466666666666669</v>
      </c>
      <c r="E211" s="279">
        <v>43.083333333333336</v>
      </c>
      <c r="F211" s="279">
        <v>42.266666666666666</v>
      </c>
      <c r="G211" s="279">
        <v>40.883333333333333</v>
      </c>
      <c r="H211" s="279">
        <v>45.283333333333339</v>
      </c>
      <c r="I211" s="279">
        <v>46.666666666666664</v>
      </c>
      <c r="J211" s="279">
        <v>47.483333333333341</v>
      </c>
      <c r="K211" s="277">
        <v>45.85</v>
      </c>
      <c r="L211" s="277">
        <v>43.65</v>
      </c>
      <c r="M211" s="277">
        <v>7.6656599999999999</v>
      </c>
    </row>
    <row r="212" spans="1:13">
      <c r="A212" s="268">
        <v>202</v>
      </c>
      <c r="B212" s="277" t="s">
        <v>255</v>
      </c>
      <c r="C212" s="278">
        <v>33.85</v>
      </c>
      <c r="D212" s="279">
        <v>34.18333333333333</v>
      </c>
      <c r="E212" s="279">
        <v>33.36666666666666</v>
      </c>
      <c r="F212" s="279">
        <v>32.883333333333333</v>
      </c>
      <c r="G212" s="279">
        <v>32.066666666666663</v>
      </c>
      <c r="H212" s="279">
        <v>34.666666666666657</v>
      </c>
      <c r="I212" s="279">
        <v>35.483333333333334</v>
      </c>
      <c r="J212" s="279">
        <v>35.966666666666654</v>
      </c>
      <c r="K212" s="277">
        <v>35</v>
      </c>
      <c r="L212" s="277">
        <v>33.700000000000003</v>
      </c>
      <c r="M212" s="277">
        <v>12.05791</v>
      </c>
    </row>
    <row r="213" spans="1:13">
      <c r="A213" s="268">
        <v>203</v>
      </c>
      <c r="B213" s="277" t="s">
        <v>415</v>
      </c>
      <c r="C213" s="278">
        <v>53.25</v>
      </c>
      <c r="D213" s="279">
        <v>52.949999999999996</v>
      </c>
      <c r="E213" s="279">
        <v>51.199999999999989</v>
      </c>
      <c r="F213" s="279">
        <v>49.149999999999991</v>
      </c>
      <c r="G213" s="279">
        <v>47.399999999999984</v>
      </c>
      <c r="H213" s="279">
        <v>54.999999999999993</v>
      </c>
      <c r="I213" s="279">
        <v>56.750000000000007</v>
      </c>
      <c r="J213" s="279">
        <v>58.8</v>
      </c>
      <c r="K213" s="277">
        <v>54.7</v>
      </c>
      <c r="L213" s="277">
        <v>50.9</v>
      </c>
      <c r="M213" s="277">
        <v>14.77341</v>
      </c>
    </row>
    <row r="214" spans="1:13">
      <c r="A214" s="268">
        <v>204</v>
      </c>
      <c r="B214" s="277" t="s">
        <v>117</v>
      </c>
      <c r="C214" s="278">
        <v>212.3</v>
      </c>
      <c r="D214" s="279">
        <v>213.76666666666665</v>
      </c>
      <c r="E214" s="279">
        <v>210.0333333333333</v>
      </c>
      <c r="F214" s="279">
        <v>207.76666666666665</v>
      </c>
      <c r="G214" s="279">
        <v>204.0333333333333</v>
      </c>
      <c r="H214" s="279">
        <v>216.0333333333333</v>
      </c>
      <c r="I214" s="279">
        <v>219.76666666666665</v>
      </c>
      <c r="J214" s="279">
        <v>222.0333333333333</v>
      </c>
      <c r="K214" s="277">
        <v>217.5</v>
      </c>
      <c r="L214" s="277">
        <v>211.5</v>
      </c>
      <c r="M214" s="277">
        <v>78.024969999999996</v>
      </c>
    </row>
    <row r="215" spans="1:13">
      <c r="A215" s="268">
        <v>205</v>
      </c>
      <c r="B215" s="277" t="s">
        <v>414</v>
      </c>
      <c r="C215" s="278">
        <v>43.25</v>
      </c>
      <c r="D215" s="279">
        <v>43.833333333333336</v>
      </c>
      <c r="E215" s="279">
        <v>42.666666666666671</v>
      </c>
      <c r="F215" s="279">
        <v>42.083333333333336</v>
      </c>
      <c r="G215" s="279">
        <v>40.916666666666671</v>
      </c>
      <c r="H215" s="279">
        <v>44.416666666666671</v>
      </c>
      <c r="I215" s="279">
        <v>45.583333333333343</v>
      </c>
      <c r="J215" s="279">
        <v>46.166666666666671</v>
      </c>
      <c r="K215" s="277">
        <v>45</v>
      </c>
      <c r="L215" s="277">
        <v>43.25</v>
      </c>
      <c r="M215" s="277">
        <v>0.65310000000000001</v>
      </c>
    </row>
    <row r="216" spans="1:13">
      <c r="A216" s="268">
        <v>206</v>
      </c>
      <c r="B216" s="277" t="s">
        <v>258</v>
      </c>
      <c r="C216" s="278">
        <v>109.95</v>
      </c>
      <c r="D216" s="279">
        <v>111.53333333333335</v>
      </c>
      <c r="E216" s="279">
        <v>108.06666666666669</v>
      </c>
      <c r="F216" s="279">
        <v>106.18333333333335</v>
      </c>
      <c r="G216" s="279">
        <v>102.7166666666667</v>
      </c>
      <c r="H216" s="279">
        <v>113.41666666666669</v>
      </c>
      <c r="I216" s="279">
        <v>116.88333333333335</v>
      </c>
      <c r="J216" s="279">
        <v>118.76666666666668</v>
      </c>
      <c r="K216" s="277">
        <v>115</v>
      </c>
      <c r="L216" s="277">
        <v>109.65</v>
      </c>
      <c r="M216" s="277">
        <v>10.34905</v>
      </c>
    </row>
    <row r="217" spans="1:13">
      <c r="A217" s="268">
        <v>207</v>
      </c>
      <c r="B217" s="277" t="s">
        <v>118</v>
      </c>
      <c r="C217" s="278">
        <v>358.5</v>
      </c>
      <c r="D217" s="279">
        <v>366.9666666666667</v>
      </c>
      <c r="E217" s="279">
        <v>348.13333333333338</v>
      </c>
      <c r="F217" s="279">
        <v>337.76666666666671</v>
      </c>
      <c r="G217" s="279">
        <v>318.93333333333339</v>
      </c>
      <c r="H217" s="279">
        <v>377.33333333333337</v>
      </c>
      <c r="I217" s="279">
        <v>396.16666666666663</v>
      </c>
      <c r="J217" s="279">
        <v>406.53333333333336</v>
      </c>
      <c r="K217" s="277">
        <v>385.8</v>
      </c>
      <c r="L217" s="277">
        <v>356.6</v>
      </c>
      <c r="M217" s="277">
        <v>732.76759000000004</v>
      </c>
    </row>
    <row r="218" spans="1:13">
      <c r="A218" s="268">
        <v>208</v>
      </c>
      <c r="B218" s="277" t="s">
        <v>256</v>
      </c>
      <c r="C218" s="278">
        <v>1306.55</v>
      </c>
      <c r="D218" s="279">
        <v>1304.3666666666668</v>
      </c>
      <c r="E218" s="279">
        <v>1288.7333333333336</v>
      </c>
      <c r="F218" s="279">
        <v>1270.9166666666667</v>
      </c>
      <c r="G218" s="279">
        <v>1255.2833333333335</v>
      </c>
      <c r="H218" s="279">
        <v>1322.1833333333336</v>
      </c>
      <c r="I218" s="279">
        <v>1337.8166666666668</v>
      </c>
      <c r="J218" s="279">
        <v>1355.6333333333337</v>
      </c>
      <c r="K218" s="277">
        <v>1320</v>
      </c>
      <c r="L218" s="277">
        <v>1286.55</v>
      </c>
      <c r="M218" s="277">
        <v>3.38361</v>
      </c>
    </row>
    <row r="219" spans="1:13">
      <c r="A219" s="268">
        <v>209</v>
      </c>
      <c r="B219" s="277" t="s">
        <v>119</v>
      </c>
      <c r="C219" s="278">
        <v>457.75</v>
      </c>
      <c r="D219" s="279">
        <v>451.06666666666666</v>
      </c>
      <c r="E219" s="279">
        <v>441.13333333333333</v>
      </c>
      <c r="F219" s="279">
        <v>424.51666666666665</v>
      </c>
      <c r="G219" s="279">
        <v>414.58333333333331</v>
      </c>
      <c r="H219" s="279">
        <v>467.68333333333334</v>
      </c>
      <c r="I219" s="279">
        <v>477.61666666666662</v>
      </c>
      <c r="J219" s="279">
        <v>494.23333333333335</v>
      </c>
      <c r="K219" s="277">
        <v>461</v>
      </c>
      <c r="L219" s="277">
        <v>434.45</v>
      </c>
      <c r="M219" s="277">
        <v>33.520890000000001</v>
      </c>
    </row>
    <row r="220" spans="1:13">
      <c r="A220" s="268">
        <v>210</v>
      </c>
      <c r="B220" s="277" t="s">
        <v>403</v>
      </c>
      <c r="C220" s="278">
        <v>2513.6999999999998</v>
      </c>
      <c r="D220" s="279">
        <v>2520.6666666666665</v>
      </c>
      <c r="E220" s="279">
        <v>2503.1333333333332</v>
      </c>
      <c r="F220" s="279">
        <v>2492.5666666666666</v>
      </c>
      <c r="G220" s="279">
        <v>2475.0333333333333</v>
      </c>
      <c r="H220" s="279">
        <v>2531.2333333333331</v>
      </c>
      <c r="I220" s="279">
        <v>2548.7666666666669</v>
      </c>
      <c r="J220" s="279">
        <v>2559.333333333333</v>
      </c>
      <c r="K220" s="277">
        <v>2538.1999999999998</v>
      </c>
      <c r="L220" s="277">
        <v>2510.1</v>
      </c>
      <c r="M220" s="277">
        <v>8.3890000000000006E-2</v>
      </c>
    </row>
    <row r="221" spans="1:13">
      <c r="A221" s="268">
        <v>211</v>
      </c>
      <c r="B221" s="277" t="s">
        <v>257</v>
      </c>
      <c r="C221" s="278">
        <v>36.85</v>
      </c>
      <c r="D221" s="279">
        <v>37.633333333333333</v>
      </c>
      <c r="E221" s="279">
        <v>35.766666666666666</v>
      </c>
      <c r="F221" s="279">
        <v>34.68333333333333</v>
      </c>
      <c r="G221" s="279">
        <v>32.816666666666663</v>
      </c>
      <c r="H221" s="279">
        <v>38.716666666666669</v>
      </c>
      <c r="I221" s="279">
        <v>40.583333333333329</v>
      </c>
      <c r="J221" s="279">
        <v>41.666666666666671</v>
      </c>
      <c r="K221" s="277">
        <v>39.5</v>
      </c>
      <c r="L221" s="277">
        <v>36.549999999999997</v>
      </c>
      <c r="M221" s="277">
        <v>25.638649999999998</v>
      </c>
    </row>
    <row r="222" spans="1:13">
      <c r="A222" s="268">
        <v>212</v>
      </c>
      <c r="B222" s="277" t="s">
        <v>120</v>
      </c>
      <c r="C222" s="278">
        <v>8.0500000000000007</v>
      </c>
      <c r="D222" s="279">
        <v>8.1666666666666661</v>
      </c>
      <c r="E222" s="279">
        <v>7.8833333333333329</v>
      </c>
      <c r="F222" s="279">
        <v>7.7166666666666668</v>
      </c>
      <c r="G222" s="279">
        <v>7.4333333333333336</v>
      </c>
      <c r="H222" s="279">
        <v>8.3333333333333321</v>
      </c>
      <c r="I222" s="279">
        <v>8.6166666666666671</v>
      </c>
      <c r="J222" s="279">
        <v>8.7833333333333314</v>
      </c>
      <c r="K222" s="277">
        <v>8.4499999999999993</v>
      </c>
      <c r="L222" s="277">
        <v>8</v>
      </c>
      <c r="M222" s="277">
        <v>1776.40255</v>
      </c>
    </row>
    <row r="223" spans="1:13">
      <c r="A223" s="268">
        <v>213</v>
      </c>
      <c r="B223" s="277" t="s">
        <v>404</v>
      </c>
      <c r="C223" s="278">
        <v>18.649999999999999</v>
      </c>
      <c r="D223" s="279">
        <v>18.849999999999998</v>
      </c>
      <c r="E223" s="279">
        <v>18.349999999999994</v>
      </c>
      <c r="F223" s="279">
        <v>18.049999999999997</v>
      </c>
      <c r="G223" s="279">
        <v>17.549999999999994</v>
      </c>
      <c r="H223" s="279">
        <v>19.149999999999995</v>
      </c>
      <c r="I223" s="279">
        <v>19.650000000000002</v>
      </c>
      <c r="J223" s="279">
        <v>19.949999999999996</v>
      </c>
      <c r="K223" s="277">
        <v>19.350000000000001</v>
      </c>
      <c r="L223" s="277">
        <v>18.55</v>
      </c>
      <c r="M223" s="277">
        <v>53.743699999999997</v>
      </c>
    </row>
    <row r="224" spans="1:13">
      <c r="A224" s="268">
        <v>214</v>
      </c>
      <c r="B224" s="277" t="s">
        <v>121</v>
      </c>
      <c r="C224" s="278">
        <v>27.35</v>
      </c>
      <c r="D224" s="279">
        <v>27.8</v>
      </c>
      <c r="E224" s="279">
        <v>26.8</v>
      </c>
      <c r="F224" s="279">
        <v>26.25</v>
      </c>
      <c r="G224" s="279">
        <v>25.25</v>
      </c>
      <c r="H224" s="279">
        <v>28.35</v>
      </c>
      <c r="I224" s="279">
        <v>29.35</v>
      </c>
      <c r="J224" s="279">
        <v>29.900000000000002</v>
      </c>
      <c r="K224" s="277">
        <v>28.8</v>
      </c>
      <c r="L224" s="277">
        <v>27.25</v>
      </c>
      <c r="M224" s="277">
        <v>449.07663000000002</v>
      </c>
    </row>
    <row r="225" spans="1:13">
      <c r="A225" s="268">
        <v>215</v>
      </c>
      <c r="B225" s="277" t="s">
        <v>416</v>
      </c>
      <c r="C225" s="278">
        <v>173.25</v>
      </c>
      <c r="D225" s="279">
        <v>173.56666666666669</v>
      </c>
      <c r="E225" s="279">
        <v>171.38333333333338</v>
      </c>
      <c r="F225" s="279">
        <v>169.51666666666668</v>
      </c>
      <c r="G225" s="279">
        <v>167.33333333333337</v>
      </c>
      <c r="H225" s="279">
        <v>175.43333333333339</v>
      </c>
      <c r="I225" s="279">
        <v>177.61666666666673</v>
      </c>
      <c r="J225" s="279">
        <v>179.48333333333341</v>
      </c>
      <c r="K225" s="277">
        <v>175.75</v>
      </c>
      <c r="L225" s="277">
        <v>171.7</v>
      </c>
      <c r="M225" s="277">
        <v>3.2456900000000002</v>
      </c>
    </row>
    <row r="226" spans="1:13">
      <c r="A226" s="268">
        <v>216</v>
      </c>
      <c r="B226" s="277" t="s">
        <v>405</v>
      </c>
      <c r="C226" s="278">
        <v>372.7</v>
      </c>
      <c r="D226" s="279">
        <v>375.73333333333335</v>
      </c>
      <c r="E226" s="279">
        <v>367.9666666666667</v>
      </c>
      <c r="F226" s="279">
        <v>363.23333333333335</v>
      </c>
      <c r="G226" s="279">
        <v>355.4666666666667</v>
      </c>
      <c r="H226" s="279">
        <v>380.4666666666667</v>
      </c>
      <c r="I226" s="279">
        <v>388.23333333333335</v>
      </c>
      <c r="J226" s="279">
        <v>392.9666666666667</v>
      </c>
      <c r="K226" s="277">
        <v>383.5</v>
      </c>
      <c r="L226" s="277">
        <v>371</v>
      </c>
      <c r="M226" s="277">
        <v>0.16356999999999999</v>
      </c>
    </row>
    <row r="227" spans="1:13">
      <c r="A227" s="268">
        <v>217</v>
      </c>
      <c r="B227" s="277" t="s">
        <v>406</v>
      </c>
      <c r="C227" s="278">
        <v>6.35</v>
      </c>
      <c r="D227" s="279">
        <v>6.4333333333333336</v>
      </c>
      <c r="E227" s="279">
        <v>6.166666666666667</v>
      </c>
      <c r="F227" s="279">
        <v>5.9833333333333334</v>
      </c>
      <c r="G227" s="279">
        <v>5.7166666666666668</v>
      </c>
      <c r="H227" s="279">
        <v>6.6166666666666671</v>
      </c>
      <c r="I227" s="279">
        <v>6.8833333333333329</v>
      </c>
      <c r="J227" s="279">
        <v>7.0666666666666673</v>
      </c>
      <c r="K227" s="277">
        <v>6.7</v>
      </c>
      <c r="L227" s="277">
        <v>6.25</v>
      </c>
      <c r="M227" s="277">
        <v>14.963749999999999</v>
      </c>
    </row>
    <row r="228" spans="1:13">
      <c r="A228" s="268">
        <v>218</v>
      </c>
      <c r="B228" s="277" t="s">
        <v>122</v>
      </c>
      <c r="C228" s="278">
        <v>402.3</v>
      </c>
      <c r="D228" s="279">
        <v>404.26666666666665</v>
      </c>
      <c r="E228" s="279">
        <v>398.0333333333333</v>
      </c>
      <c r="F228" s="279">
        <v>393.76666666666665</v>
      </c>
      <c r="G228" s="279">
        <v>387.5333333333333</v>
      </c>
      <c r="H228" s="279">
        <v>408.5333333333333</v>
      </c>
      <c r="I228" s="279">
        <v>414.76666666666665</v>
      </c>
      <c r="J228" s="279">
        <v>419.0333333333333</v>
      </c>
      <c r="K228" s="277">
        <v>410.5</v>
      </c>
      <c r="L228" s="277">
        <v>400</v>
      </c>
      <c r="M228" s="277">
        <v>33.551099999999998</v>
      </c>
    </row>
    <row r="229" spans="1:13">
      <c r="A229" s="268">
        <v>219</v>
      </c>
      <c r="B229" s="277" t="s">
        <v>407</v>
      </c>
      <c r="C229" s="278">
        <v>71.25</v>
      </c>
      <c r="D229" s="279">
        <v>72.033333333333331</v>
      </c>
      <c r="E229" s="279">
        <v>70.216666666666669</v>
      </c>
      <c r="F229" s="279">
        <v>69.183333333333337</v>
      </c>
      <c r="G229" s="279">
        <v>67.366666666666674</v>
      </c>
      <c r="H229" s="279">
        <v>73.066666666666663</v>
      </c>
      <c r="I229" s="279">
        <v>74.883333333333326</v>
      </c>
      <c r="J229" s="279">
        <v>75.916666666666657</v>
      </c>
      <c r="K229" s="277">
        <v>73.849999999999994</v>
      </c>
      <c r="L229" s="277">
        <v>71</v>
      </c>
      <c r="M229" s="277">
        <v>3.7938800000000001</v>
      </c>
    </row>
    <row r="230" spans="1:13">
      <c r="A230" s="268">
        <v>220</v>
      </c>
      <c r="B230" s="277" t="s">
        <v>260</v>
      </c>
      <c r="C230" s="278">
        <v>78.400000000000006</v>
      </c>
      <c r="D230" s="279">
        <v>78.916666666666671</v>
      </c>
      <c r="E230" s="279">
        <v>77.783333333333346</v>
      </c>
      <c r="F230" s="279">
        <v>77.166666666666671</v>
      </c>
      <c r="G230" s="279">
        <v>76.033333333333346</v>
      </c>
      <c r="H230" s="279">
        <v>79.533333333333346</v>
      </c>
      <c r="I230" s="279">
        <v>80.666666666666671</v>
      </c>
      <c r="J230" s="279">
        <v>81.283333333333346</v>
      </c>
      <c r="K230" s="277">
        <v>80.05</v>
      </c>
      <c r="L230" s="277">
        <v>78.3</v>
      </c>
      <c r="M230" s="277">
        <v>10.78984</v>
      </c>
    </row>
    <row r="231" spans="1:13">
      <c r="A231" s="268">
        <v>221</v>
      </c>
      <c r="B231" s="277" t="s">
        <v>412</v>
      </c>
      <c r="C231" s="278">
        <v>116.2</v>
      </c>
      <c r="D231" s="279">
        <v>117.91666666666667</v>
      </c>
      <c r="E231" s="279">
        <v>113.53333333333335</v>
      </c>
      <c r="F231" s="279">
        <v>110.86666666666667</v>
      </c>
      <c r="G231" s="279">
        <v>106.48333333333335</v>
      </c>
      <c r="H231" s="279">
        <v>120.58333333333334</v>
      </c>
      <c r="I231" s="279">
        <v>124.96666666666667</v>
      </c>
      <c r="J231" s="279">
        <v>127.63333333333334</v>
      </c>
      <c r="K231" s="277">
        <v>122.3</v>
      </c>
      <c r="L231" s="277">
        <v>115.25</v>
      </c>
      <c r="M231" s="277">
        <v>35.451790000000003</v>
      </c>
    </row>
    <row r="232" spans="1:13">
      <c r="A232" s="268">
        <v>222</v>
      </c>
      <c r="B232" s="277" t="s">
        <v>1616</v>
      </c>
      <c r="C232" s="278">
        <v>2442.35</v>
      </c>
      <c r="D232" s="279">
        <v>2449.1</v>
      </c>
      <c r="E232" s="279">
        <v>2413.25</v>
      </c>
      <c r="F232" s="279">
        <v>2384.15</v>
      </c>
      <c r="G232" s="279">
        <v>2348.3000000000002</v>
      </c>
      <c r="H232" s="279">
        <v>2478.1999999999998</v>
      </c>
      <c r="I232" s="279">
        <v>2514.0499999999993</v>
      </c>
      <c r="J232" s="279">
        <v>2543.1499999999996</v>
      </c>
      <c r="K232" s="277">
        <v>2484.9499999999998</v>
      </c>
      <c r="L232" s="277">
        <v>2420</v>
      </c>
      <c r="M232" s="277">
        <v>1.8768</v>
      </c>
    </row>
    <row r="233" spans="1:13">
      <c r="A233" s="268">
        <v>223</v>
      </c>
      <c r="B233" s="277" t="s">
        <v>259</v>
      </c>
      <c r="C233" s="278">
        <v>57.45</v>
      </c>
      <c r="D233" s="279">
        <v>58.20000000000001</v>
      </c>
      <c r="E233" s="279">
        <v>56.300000000000018</v>
      </c>
      <c r="F233" s="279">
        <v>55.150000000000006</v>
      </c>
      <c r="G233" s="279">
        <v>53.250000000000014</v>
      </c>
      <c r="H233" s="279">
        <v>59.350000000000023</v>
      </c>
      <c r="I233" s="279">
        <v>61.250000000000014</v>
      </c>
      <c r="J233" s="279">
        <v>62.400000000000027</v>
      </c>
      <c r="K233" s="277">
        <v>60.1</v>
      </c>
      <c r="L233" s="277">
        <v>57.05</v>
      </c>
      <c r="M233" s="277">
        <v>18.611470000000001</v>
      </c>
    </row>
    <row r="234" spans="1:13">
      <c r="A234" s="268">
        <v>224</v>
      </c>
      <c r="B234" s="277" t="s">
        <v>123</v>
      </c>
      <c r="C234" s="278">
        <v>902.4</v>
      </c>
      <c r="D234" s="279">
        <v>915.75</v>
      </c>
      <c r="E234" s="279">
        <v>885.05</v>
      </c>
      <c r="F234" s="279">
        <v>867.69999999999993</v>
      </c>
      <c r="G234" s="279">
        <v>836.99999999999989</v>
      </c>
      <c r="H234" s="279">
        <v>933.1</v>
      </c>
      <c r="I234" s="279">
        <v>963.80000000000007</v>
      </c>
      <c r="J234" s="279">
        <v>981.15000000000009</v>
      </c>
      <c r="K234" s="277">
        <v>946.45</v>
      </c>
      <c r="L234" s="277">
        <v>898.4</v>
      </c>
      <c r="M234" s="277">
        <v>24.56842</v>
      </c>
    </row>
    <row r="235" spans="1:13">
      <c r="A235" s="268">
        <v>225</v>
      </c>
      <c r="B235" s="277" t="s">
        <v>418</v>
      </c>
      <c r="C235" s="278">
        <v>260.89999999999998</v>
      </c>
      <c r="D235" s="279">
        <v>263.51666666666671</v>
      </c>
      <c r="E235" s="279">
        <v>257.48333333333341</v>
      </c>
      <c r="F235" s="279">
        <v>254.06666666666672</v>
      </c>
      <c r="G235" s="279">
        <v>248.03333333333342</v>
      </c>
      <c r="H235" s="279">
        <v>266.93333333333339</v>
      </c>
      <c r="I235" s="279">
        <v>272.9666666666667</v>
      </c>
      <c r="J235" s="279">
        <v>276.38333333333338</v>
      </c>
      <c r="K235" s="277">
        <v>269.55</v>
      </c>
      <c r="L235" s="277">
        <v>260.10000000000002</v>
      </c>
      <c r="M235" s="277">
        <v>9.0249999999999997E-2</v>
      </c>
    </row>
    <row r="236" spans="1:13">
      <c r="A236" s="268">
        <v>226</v>
      </c>
      <c r="B236" s="277" t="s">
        <v>124</v>
      </c>
      <c r="C236" s="278">
        <v>506.65</v>
      </c>
      <c r="D236" s="279">
        <v>511.83333333333331</v>
      </c>
      <c r="E236" s="279">
        <v>499.81666666666661</v>
      </c>
      <c r="F236" s="279">
        <v>492.98333333333329</v>
      </c>
      <c r="G236" s="279">
        <v>480.96666666666658</v>
      </c>
      <c r="H236" s="279">
        <v>518.66666666666663</v>
      </c>
      <c r="I236" s="279">
        <v>530.68333333333339</v>
      </c>
      <c r="J236" s="279">
        <v>537.51666666666665</v>
      </c>
      <c r="K236" s="277">
        <v>523.85</v>
      </c>
      <c r="L236" s="277">
        <v>505</v>
      </c>
      <c r="M236" s="277">
        <v>122.80579</v>
      </c>
    </row>
    <row r="237" spans="1:13">
      <c r="A237" s="268">
        <v>227</v>
      </c>
      <c r="B237" s="277" t="s">
        <v>419</v>
      </c>
      <c r="C237" s="278">
        <v>74.900000000000006</v>
      </c>
      <c r="D237" s="279">
        <v>74.05</v>
      </c>
      <c r="E237" s="279">
        <v>72.849999999999994</v>
      </c>
      <c r="F237" s="279">
        <v>70.8</v>
      </c>
      <c r="G237" s="279">
        <v>69.599999999999994</v>
      </c>
      <c r="H237" s="279">
        <v>76.099999999999994</v>
      </c>
      <c r="I237" s="279">
        <v>77.300000000000011</v>
      </c>
      <c r="J237" s="279">
        <v>79.349999999999994</v>
      </c>
      <c r="K237" s="277">
        <v>75.25</v>
      </c>
      <c r="L237" s="277">
        <v>72</v>
      </c>
      <c r="M237" s="277">
        <v>40.354790000000001</v>
      </c>
    </row>
    <row r="238" spans="1:13">
      <c r="A238" s="268">
        <v>228</v>
      </c>
      <c r="B238" s="277" t="s">
        <v>125</v>
      </c>
      <c r="C238" s="278">
        <v>194.25</v>
      </c>
      <c r="D238" s="279">
        <v>194.16666666666666</v>
      </c>
      <c r="E238" s="279">
        <v>191.08333333333331</v>
      </c>
      <c r="F238" s="279">
        <v>187.91666666666666</v>
      </c>
      <c r="G238" s="279">
        <v>184.83333333333331</v>
      </c>
      <c r="H238" s="279">
        <v>197.33333333333331</v>
      </c>
      <c r="I238" s="279">
        <v>200.41666666666663</v>
      </c>
      <c r="J238" s="279">
        <v>203.58333333333331</v>
      </c>
      <c r="K238" s="277">
        <v>197.25</v>
      </c>
      <c r="L238" s="277">
        <v>191</v>
      </c>
      <c r="M238" s="277">
        <v>55.312919999999998</v>
      </c>
    </row>
    <row r="239" spans="1:13">
      <c r="A239" s="268">
        <v>229</v>
      </c>
      <c r="B239" s="277" t="s">
        <v>126</v>
      </c>
      <c r="C239" s="278">
        <v>948.45</v>
      </c>
      <c r="D239" s="279">
        <v>939.9666666666667</v>
      </c>
      <c r="E239" s="279">
        <v>927.13333333333344</v>
      </c>
      <c r="F239" s="279">
        <v>905.81666666666672</v>
      </c>
      <c r="G239" s="279">
        <v>892.98333333333346</v>
      </c>
      <c r="H239" s="279">
        <v>961.28333333333342</v>
      </c>
      <c r="I239" s="279">
        <v>974.11666666666667</v>
      </c>
      <c r="J239" s="279">
        <v>995.43333333333339</v>
      </c>
      <c r="K239" s="277">
        <v>952.8</v>
      </c>
      <c r="L239" s="277">
        <v>918.65</v>
      </c>
      <c r="M239" s="277">
        <v>168.28218000000001</v>
      </c>
    </row>
    <row r="240" spans="1:13">
      <c r="A240" s="268">
        <v>230</v>
      </c>
      <c r="B240" s="277" t="s">
        <v>420</v>
      </c>
      <c r="C240" s="278">
        <v>253.7</v>
      </c>
      <c r="D240" s="279">
        <v>257.14999999999998</v>
      </c>
      <c r="E240" s="279">
        <v>246.64999999999998</v>
      </c>
      <c r="F240" s="279">
        <v>239.6</v>
      </c>
      <c r="G240" s="279">
        <v>229.1</v>
      </c>
      <c r="H240" s="279">
        <v>264.19999999999993</v>
      </c>
      <c r="I240" s="279">
        <v>274.69999999999993</v>
      </c>
      <c r="J240" s="279">
        <v>281.74999999999994</v>
      </c>
      <c r="K240" s="277">
        <v>267.64999999999998</v>
      </c>
      <c r="L240" s="277">
        <v>250.1</v>
      </c>
      <c r="M240" s="277">
        <v>32.173839999999998</v>
      </c>
    </row>
    <row r="241" spans="1:13">
      <c r="A241" s="268">
        <v>231</v>
      </c>
      <c r="B241" s="277" t="s">
        <v>421</v>
      </c>
      <c r="C241" s="278">
        <v>142.5</v>
      </c>
      <c r="D241" s="279">
        <v>144.48333333333332</v>
      </c>
      <c r="E241" s="279">
        <v>140.51666666666665</v>
      </c>
      <c r="F241" s="279">
        <v>138.53333333333333</v>
      </c>
      <c r="G241" s="279">
        <v>134.56666666666666</v>
      </c>
      <c r="H241" s="279">
        <v>146.46666666666664</v>
      </c>
      <c r="I241" s="279">
        <v>150.43333333333328</v>
      </c>
      <c r="J241" s="279">
        <v>152.41666666666663</v>
      </c>
      <c r="K241" s="277">
        <v>148.44999999999999</v>
      </c>
      <c r="L241" s="277">
        <v>142.5</v>
      </c>
      <c r="M241" s="277">
        <v>1.50508</v>
      </c>
    </row>
    <row r="242" spans="1:13">
      <c r="A242" s="268">
        <v>232</v>
      </c>
      <c r="B242" s="277" t="s">
        <v>417</v>
      </c>
      <c r="C242" s="278">
        <v>10.35</v>
      </c>
      <c r="D242" s="279">
        <v>10.5</v>
      </c>
      <c r="E242" s="279">
        <v>10.15</v>
      </c>
      <c r="F242" s="279">
        <v>9.9500000000000011</v>
      </c>
      <c r="G242" s="279">
        <v>9.6000000000000014</v>
      </c>
      <c r="H242" s="279">
        <v>10.7</v>
      </c>
      <c r="I242" s="279">
        <v>11.05</v>
      </c>
      <c r="J242" s="279">
        <v>11.249999999999998</v>
      </c>
      <c r="K242" s="277">
        <v>10.85</v>
      </c>
      <c r="L242" s="277">
        <v>10.3</v>
      </c>
      <c r="M242" s="277">
        <v>23.042729999999999</v>
      </c>
    </row>
    <row r="243" spans="1:13">
      <c r="A243" s="268">
        <v>233</v>
      </c>
      <c r="B243" s="277" t="s">
        <v>127</v>
      </c>
      <c r="C243" s="278">
        <v>93.75</v>
      </c>
      <c r="D243" s="279">
        <v>93.600000000000009</v>
      </c>
      <c r="E243" s="279">
        <v>91.550000000000011</v>
      </c>
      <c r="F243" s="279">
        <v>89.350000000000009</v>
      </c>
      <c r="G243" s="279">
        <v>87.300000000000011</v>
      </c>
      <c r="H243" s="279">
        <v>95.800000000000011</v>
      </c>
      <c r="I243" s="279">
        <v>97.85</v>
      </c>
      <c r="J243" s="279">
        <v>100.05000000000001</v>
      </c>
      <c r="K243" s="277">
        <v>95.65</v>
      </c>
      <c r="L243" s="277">
        <v>91.4</v>
      </c>
      <c r="M243" s="277">
        <v>391.39215000000002</v>
      </c>
    </row>
    <row r="244" spans="1:13">
      <c r="A244" s="268">
        <v>234</v>
      </c>
      <c r="B244" s="277" t="s">
        <v>262</v>
      </c>
      <c r="C244" s="278">
        <v>1738.25</v>
      </c>
      <c r="D244" s="279">
        <v>1752.75</v>
      </c>
      <c r="E244" s="279">
        <v>1715.5</v>
      </c>
      <c r="F244" s="279">
        <v>1692.75</v>
      </c>
      <c r="G244" s="279">
        <v>1655.5</v>
      </c>
      <c r="H244" s="279">
        <v>1775.5</v>
      </c>
      <c r="I244" s="279">
        <v>1812.75</v>
      </c>
      <c r="J244" s="279">
        <v>1835.5</v>
      </c>
      <c r="K244" s="277">
        <v>1790</v>
      </c>
      <c r="L244" s="277">
        <v>1730</v>
      </c>
      <c r="M244" s="277">
        <v>1.6649700000000001</v>
      </c>
    </row>
    <row r="245" spans="1:13">
      <c r="A245" s="268">
        <v>235</v>
      </c>
      <c r="B245" s="277" t="s">
        <v>408</v>
      </c>
      <c r="C245" s="278">
        <v>121.95</v>
      </c>
      <c r="D245" s="279">
        <v>122.91666666666667</v>
      </c>
      <c r="E245" s="279">
        <v>120.53333333333335</v>
      </c>
      <c r="F245" s="279">
        <v>119.11666666666667</v>
      </c>
      <c r="G245" s="279">
        <v>116.73333333333335</v>
      </c>
      <c r="H245" s="279">
        <v>124.33333333333334</v>
      </c>
      <c r="I245" s="279">
        <v>126.71666666666667</v>
      </c>
      <c r="J245" s="279">
        <v>128.13333333333333</v>
      </c>
      <c r="K245" s="277">
        <v>125.3</v>
      </c>
      <c r="L245" s="277">
        <v>121.5</v>
      </c>
      <c r="M245" s="277">
        <v>21.609449999999999</v>
      </c>
    </row>
    <row r="246" spans="1:13">
      <c r="A246" s="268">
        <v>236</v>
      </c>
      <c r="B246" s="277" t="s">
        <v>409</v>
      </c>
      <c r="C246" s="278">
        <v>93.95</v>
      </c>
      <c r="D246" s="279">
        <v>94.45</v>
      </c>
      <c r="E246" s="279">
        <v>92.100000000000009</v>
      </c>
      <c r="F246" s="279">
        <v>90.25</v>
      </c>
      <c r="G246" s="279">
        <v>87.9</v>
      </c>
      <c r="H246" s="279">
        <v>96.300000000000011</v>
      </c>
      <c r="I246" s="279">
        <v>98.65</v>
      </c>
      <c r="J246" s="279">
        <v>100.50000000000001</v>
      </c>
      <c r="K246" s="277">
        <v>96.8</v>
      </c>
      <c r="L246" s="277">
        <v>92.6</v>
      </c>
      <c r="M246" s="277">
        <v>18.27121</v>
      </c>
    </row>
    <row r="247" spans="1:13">
      <c r="A247" s="268">
        <v>237</v>
      </c>
      <c r="B247" s="277" t="s">
        <v>402</v>
      </c>
      <c r="C247" s="278">
        <v>486.85</v>
      </c>
      <c r="D247" s="279">
        <v>503.25</v>
      </c>
      <c r="E247" s="279">
        <v>462.5</v>
      </c>
      <c r="F247" s="279">
        <v>438.15</v>
      </c>
      <c r="G247" s="279">
        <v>397.4</v>
      </c>
      <c r="H247" s="279">
        <v>527.6</v>
      </c>
      <c r="I247" s="279">
        <v>568.35</v>
      </c>
      <c r="J247" s="279">
        <v>592.70000000000005</v>
      </c>
      <c r="K247" s="277">
        <v>544</v>
      </c>
      <c r="L247" s="277">
        <v>478.9</v>
      </c>
      <c r="M247" s="277">
        <v>14.72208</v>
      </c>
    </row>
    <row r="248" spans="1:13">
      <c r="A248" s="268">
        <v>238</v>
      </c>
      <c r="B248" s="277" t="s">
        <v>128</v>
      </c>
      <c r="C248" s="278">
        <v>196.4</v>
      </c>
      <c r="D248" s="279">
        <v>197.35</v>
      </c>
      <c r="E248" s="279">
        <v>194.2</v>
      </c>
      <c r="F248" s="279">
        <v>192</v>
      </c>
      <c r="G248" s="279">
        <v>188.85</v>
      </c>
      <c r="H248" s="279">
        <v>199.54999999999998</v>
      </c>
      <c r="I248" s="279">
        <v>202.70000000000002</v>
      </c>
      <c r="J248" s="279">
        <v>204.89999999999998</v>
      </c>
      <c r="K248" s="277">
        <v>200.5</v>
      </c>
      <c r="L248" s="277">
        <v>195.15</v>
      </c>
      <c r="M248" s="277">
        <v>226.45708999999999</v>
      </c>
    </row>
    <row r="249" spans="1:13">
      <c r="A249" s="268">
        <v>239</v>
      </c>
      <c r="B249" s="277" t="s">
        <v>413</v>
      </c>
      <c r="C249" s="278">
        <v>217.7</v>
      </c>
      <c r="D249" s="279">
        <v>219.05000000000004</v>
      </c>
      <c r="E249" s="279">
        <v>213.70000000000007</v>
      </c>
      <c r="F249" s="279">
        <v>209.70000000000005</v>
      </c>
      <c r="G249" s="279">
        <v>204.35000000000008</v>
      </c>
      <c r="H249" s="279">
        <v>223.05000000000007</v>
      </c>
      <c r="I249" s="279">
        <v>228.40000000000003</v>
      </c>
      <c r="J249" s="279">
        <v>232.40000000000006</v>
      </c>
      <c r="K249" s="277">
        <v>224.4</v>
      </c>
      <c r="L249" s="277">
        <v>215.05</v>
      </c>
      <c r="M249" s="277">
        <v>0.21238000000000001</v>
      </c>
    </row>
    <row r="250" spans="1:13">
      <c r="A250" s="268">
        <v>240</v>
      </c>
      <c r="B250" s="277" t="s">
        <v>410</v>
      </c>
      <c r="C250" s="278">
        <v>44.35</v>
      </c>
      <c r="D250" s="279">
        <v>45.116666666666667</v>
      </c>
      <c r="E250" s="279">
        <v>43.133333333333333</v>
      </c>
      <c r="F250" s="279">
        <v>41.916666666666664</v>
      </c>
      <c r="G250" s="279">
        <v>39.93333333333333</v>
      </c>
      <c r="H250" s="279">
        <v>46.333333333333336</v>
      </c>
      <c r="I250" s="279">
        <v>48.31666666666667</v>
      </c>
      <c r="J250" s="279">
        <v>49.533333333333339</v>
      </c>
      <c r="K250" s="277">
        <v>47.1</v>
      </c>
      <c r="L250" s="277">
        <v>43.9</v>
      </c>
      <c r="M250" s="277">
        <v>2.5721799999999999</v>
      </c>
    </row>
    <row r="251" spans="1:13">
      <c r="A251" s="268">
        <v>241</v>
      </c>
      <c r="B251" s="277" t="s">
        <v>411</v>
      </c>
      <c r="C251" s="278">
        <v>135.75</v>
      </c>
      <c r="D251" s="279">
        <v>136.36666666666667</v>
      </c>
      <c r="E251" s="279">
        <v>130.48333333333335</v>
      </c>
      <c r="F251" s="279">
        <v>125.21666666666667</v>
      </c>
      <c r="G251" s="279">
        <v>119.33333333333334</v>
      </c>
      <c r="H251" s="279">
        <v>141.63333333333335</v>
      </c>
      <c r="I251" s="279">
        <v>147.51666666666668</v>
      </c>
      <c r="J251" s="279">
        <v>152.78333333333336</v>
      </c>
      <c r="K251" s="277">
        <v>142.25</v>
      </c>
      <c r="L251" s="277">
        <v>131.1</v>
      </c>
      <c r="M251" s="277">
        <v>62.912579999999998</v>
      </c>
    </row>
    <row r="252" spans="1:13">
      <c r="A252" s="268">
        <v>242</v>
      </c>
      <c r="B252" s="277" t="s">
        <v>431</v>
      </c>
      <c r="C252" s="278">
        <v>16.05</v>
      </c>
      <c r="D252" s="279">
        <v>16.233333333333331</v>
      </c>
      <c r="E252" s="279">
        <v>15.716666666666661</v>
      </c>
      <c r="F252" s="279">
        <v>15.383333333333331</v>
      </c>
      <c r="G252" s="279">
        <v>14.866666666666662</v>
      </c>
      <c r="H252" s="279">
        <v>16.566666666666663</v>
      </c>
      <c r="I252" s="279">
        <v>17.083333333333336</v>
      </c>
      <c r="J252" s="279">
        <v>17.416666666666661</v>
      </c>
      <c r="K252" s="277">
        <v>16.75</v>
      </c>
      <c r="L252" s="277">
        <v>15.9</v>
      </c>
      <c r="M252" s="277">
        <v>14.7384</v>
      </c>
    </row>
    <row r="253" spans="1:13">
      <c r="A253" s="268">
        <v>243</v>
      </c>
      <c r="B253" s="277" t="s">
        <v>428</v>
      </c>
      <c r="C253" s="278">
        <v>38.9</v>
      </c>
      <c r="D253" s="279">
        <v>39.083333333333336</v>
      </c>
      <c r="E253" s="279">
        <v>38.666666666666671</v>
      </c>
      <c r="F253" s="279">
        <v>38.433333333333337</v>
      </c>
      <c r="G253" s="279">
        <v>38.016666666666673</v>
      </c>
      <c r="H253" s="279">
        <v>39.31666666666667</v>
      </c>
      <c r="I253" s="279">
        <v>39.733333333333341</v>
      </c>
      <c r="J253" s="279">
        <v>39.966666666666669</v>
      </c>
      <c r="K253" s="277">
        <v>39.5</v>
      </c>
      <c r="L253" s="277">
        <v>38.85</v>
      </c>
      <c r="M253" s="277">
        <v>2.4425500000000002</v>
      </c>
    </row>
    <row r="254" spans="1:13">
      <c r="A254" s="268">
        <v>244</v>
      </c>
      <c r="B254" s="277" t="s">
        <v>429</v>
      </c>
      <c r="C254" s="278">
        <v>89.35</v>
      </c>
      <c r="D254" s="279">
        <v>90.433333333333337</v>
      </c>
      <c r="E254" s="279">
        <v>87.616666666666674</v>
      </c>
      <c r="F254" s="279">
        <v>85.88333333333334</v>
      </c>
      <c r="G254" s="279">
        <v>83.066666666666677</v>
      </c>
      <c r="H254" s="279">
        <v>92.166666666666671</v>
      </c>
      <c r="I254" s="279">
        <v>94.983333333333334</v>
      </c>
      <c r="J254" s="279">
        <v>96.716666666666669</v>
      </c>
      <c r="K254" s="277">
        <v>93.25</v>
      </c>
      <c r="L254" s="277">
        <v>88.7</v>
      </c>
      <c r="M254" s="277">
        <v>12.24929</v>
      </c>
    </row>
    <row r="255" spans="1:13">
      <c r="A255" s="268">
        <v>245</v>
      </c>
      <c r="B255" s="277" t="s">
        <v>432</v>
      </c>
      <c r="C255" s="278">
        <v>29.3</v>
      </c>
      <c r="D255" s="279">
        <v>29.616666666666664</v>
      </c>
      <c r="E255" s="279">
        <v>28.833333333333329</v>
      </c>
      <c r="F255" s="279">
        <v>28.366666666666664</v>
      </c>
      <c r="G255" s="279">
        <v>27.583333333333329</v>
      </c>
      <c r="H255" s="279">
        <v>30.083333333333329</v>
      </c>
      <c r="I255" s="279">
        <v>30.866666666666667</v>
      </c>
      <c r="J255" s="279">
        <v>31.333333333333329</v>
      </c>
      <c r="K255" s="277">
        <v>30.4</v>
      </c>
      <c r="L255" s="277">
        <v>29.15</v>
      </c>
      <c r="M255" s="277">
        <v>5.3889699999999996</v>
      </c>
    </row>
    <row r="256" spans="1:13">
      <c r="A256" s="268">
        <v>246</v>
      </c>
      <c r="B256" s="277" t="s">
        <v>422</v>
      </c>
      <c r="C256" s="278">
        <v>720.95</v>
      </c>
      <c r="D256" s="279">
        <v>726.79999999999984</v>
      </c>
      <c r="E256" s="279">
        <v>713.1999999999997</v>
      </c>
      <c r="F256" s="279">
        <v>705.44999999999982</v>
      </c>
      <c r="G256" s="279">
        <v>691.84999999999968</v>
      </c>
      <c r="H256" s="279">
        <v>734.54999999999973</v>
      </c>
      <c r="I256" s="279">
        <v>748.14999999999986</v>
      </c>
      <c r="J256" s="279">
        <v>755.89999999999975</v>
      </c>
      <c r="K256" s="277">
        <v>740.4</v>
      </c>
      <c r="L256" s="277">
        <v>719.05</v>
      </c>
      <c r="M256" s="277">
        <v>1.2375</v>
      </c>
    </row>
    <row r="257" spans="1:13">
      <c r="A257" s="268">
        <v>247</v>
      </c>
      <c r="B257" s="277" t="s">
        <v>436</v>
      </c>
      <c r="C257" s="278">
        <v>2082.85</v>
      </c>
      <c r="D257" s="279">
        <v>2093.3666666666668</v>
      </c>
      <c r="E257" s="279">
        <v>2065.0833333333335</v>
      </c>
      <c r="F257" s="279">
        <v>2047.3166666666666</v>
      </c>
      <c r="G257" s="279">
        <v>2019.0333333333333</v>
      </c>
      <c r="H257" s="279">
        <v>2111.1333333333337</v>
      </c>
      <c r="I257" s="279">
        <v>2139.4166666666665</v>
      </c>
      <c r="J257" s="279">
        <v>2157.1833333333338</v>
      </c>
      <c r="K257" s="277">
        <v>2121.65</v>
      </c>
      <c r="L257" s="277">
        <v>2075.6</v>
      </c>
      <c r="M257" s="277">
        <v>3.6600000000000001E-2</v>
      </c>
    </row>
    <row r="258" spans="1:13">
      <c r="A258" s="268">
        <v>248</v>
      </c>
      <c r="B258" s="277" t="s">
        <v>433</v>
      </c>
      <c r="C258" s="278">
        <v>55.4</v>
      </c>
      <c r="D258" s="279">
        <v>55.9</v>
      </c>
      <c r="E258" s="279">
        <v>54.699999999999996</v>
      </c>
      <c r="F258" s="279">
        <v>54</v>
      </c>
      <c r="G258" s="279">
        <v>52.8</v>
      </c>
      <c r="H258" s="279">
        <v>56.599999999999994</v>
      </c>
      <c r="I258" s="279">
        <v>57.8</v>
      </c>
      <c r="J258" s="279">
        <v>58.499999999999993</v>
      </c>
      <c r="K258" s="277">
        <v>57.1</v>
      </c>
      <c r="L258" s="277">
        <v>55.2</v>
      </c>
      <c r="M258" s="277">
        <v>5.6054399999999998</v>
      </c>
    </row>
    <row r="259" spans="1:13">
      <c r="A259" s="268">
        <v>249</v>
      </c>
      <c r="B259" s="277" t="s">
        <v>129</v>
      </c>
      <c r="C259" s="278">
        <v>176.95</v>
      </c>
      <c r="D259" s="279">
        <v>174.55000000000004</v>
      </c>
      <c r="E259" s="279">
        <v>170.70000000000007</v>
      </c>
      <c r="F259" s="279">
        <v>164.45000000000005</v>
      </c>
      <c r="G259" s="279">
        <v>160.60000000000008</v>
      </c>
      <c r="H259" s="279">
        <v>180.80000000000007</v>
      </c>
      <c r="I259" s="279">
        <v>184.65000000000003</v>
      </c>
      <c r="J259" s="279">
        <v>190.90000000000006</v>
      </c>
      <c r="K259" s="277">
        <v>178.4</v>
      </c>
      <c r="L259" s="277">
        <v>168.3</v>
      </c>
      <c r="M259" s="277">
        <v>205.64283</v>
      </c>
    </row>
    <row r="260" spans="1:13">
      <c r="A260" s="268">
        <v>250</v>
      </c>
      <c r="B260" s="277" t="s">
        <v>430</v>
      </c>
      <c r="C260" s="278">
        <v>10.55</v>
      </c>
      <c r="D260" s="279">
        <v>10.55</v>
      </c>
      <c r="E260" s="279">
        <v>10.3</v>
      </c>
      <c r="F260" s="279">
        <v>10.050000000000001</v>
      </c>
      <c r="G260" s="279">
        <v>9.8000000000000007</v>
      </c>
      <c r="H260" s="279">
        <v>10.8</v>
      </c>
      <c r="I260" s="279">
        <v>11.05</v>
      </c>
      <c r="J260" s="279">
        <v>11.3</v>
      </c>
      <c r="K260" s="277">
        <v>10.8</v>
      </c>
      <c r="L260" s="277">
        <v>10.3</v>
      </c>
      <c r="M260" s="277">
        <v>11.159979999999999</v>
      </c>
    </row>
    <row r="261" spans="1:13">
      <c r="A261" s="268">
        <v>251</v>
      </c>
      <c r="B261" s="277" t="s">
        <v>423</v>
      </c>
      <c r="C261" s="278">
        <v>1483.8</v>
      </c>
      <c r="D261" s="279">
        <v>1495.8</v>
      </c>
      <c r="E261" s="279">
        <v>1469.1499999999999</v>
      </c>
      <c r="F261" s="279">
        <v>1454.5</v>
      </c>
      <c r="G261" s="279">
        <v>1427.85</v>
      </c>
      <c r="H261" s="279">
        <v>1510.4499999999998</v>
      </c>
      <c r="I261" s="279">
        <v>1537.1</v>
      </c>
      <c r="J261" s="279">
        <v>1551.7499999999998</v>
      </c>
      <c r="K261" s="277">
        <v>1522.45</v>
      </c>
      <c r="L261" s="277">
        <v>1481.15</v>
      </c>
      <c r="M261" s="277">
        <v>1.03409</v>
      </c>
    </row>
    <row r="262" spans="1:13">
      <c r="A262" s="268">
        <v>252</v>
      </c>
      <c r="B262" s="277" t="s">
        <v>424</v>
      </c>
      <c r="C262" s="278">
        <v>282.60000000000002</v>
      </c>
      <c r="D262" s="279">
        <v>281.21666666666664</v>
      </c>
      <c r="E262" s="279">
        <v>277.48333333333329</v>
      </c>
      <c r="F262" s="279">
        <v>272.36666666666667</v>
      </c>
      <c r="G262" s="279">
        <v>268.63333333333333</v>
      </c>
      <c r="H262" s="279">
        <v>286.33333333333326</v>
      </c>
      <c r="I262" s="279">
        <v>290.06666666666661</v>
      </c>
      <c r="J262" s="279">
        <v>295.18333333333322</v>
      </c>
      <c r="K262" s="277">
        <v>284.95</v>
      </c>
      <c r="L262" s="277">
        <v>276.10000000000002</v>
      </c>
      <c r="M262" s="277">
        <v>1.46824</v>
      </c>
    </row>
    <row r="263" spans="1:13">
      <c r="A263" s="268">
        <v>253</v>
      </c>
      <c r="B263" s="277" t="s">
        <v>425</v>
      </c>
      <c r="C263" s="278">
        <v>97.45</v>
      </c>
      <c r="D263" s="279">
        <v>98.05</v>
      </c>
      <c r="E263" s="279">
        <v>96.6</v>
      </c>
      <c r="F263" s="279">
        <v>95.75</v>
      </c>
      <c r="G263" s="279">
        <v>94.3</v>
      </c>
      <c r="H263" s="279">
        <v>98.899999999999991</v>
      </c>
      <c r="I263" s="279">
        <v>100.35000000000001</v>
      </c>
      <c r="J263" s="279">
        <v>101.19999999999999</v>
      </c>
      <c r="K263" s="277">
        <v>99.5</v>
      </c>
      <c r="L263" s="277">
        <v>97.2</v>
      </c>
      <c r="M263" s="277">
        <v>6.4278300000000002</v>
      </c>
    </row>
    <row r="264" spans="1:13">
      <c r="A264" s="268">
        <v>254</v>
      </c>
      <c r="B264" s="277" t="s">
        <v>426</v>
      </c>
      <c r="C264" s="278">
        <v>64.95</v>
      </c>
      <c r="D264" s="279">
        <v>64.683333333333323</v>
      </c>
      <c r="E264" s="279">
        <v>63.366666666666646</v>
      </c>
      <c r="F264" s="279">
        <v>61.783333333333324</v>
      </c>
      <c r="G264" s="279">
        <v>60.466666666666647</v>
      </c>
      <c r="H264" s="279">
        <v>66.266666666666652</v>
      </c>
      <c r="I264" s="279">
        <v>67.583333333333343</v>
      </c>
      <c r="J264" s="279">
        <v>69.166666666666643</v>
      </c>
      <c r="K264" s="277">
        <v>66</v>
      </c>
      <c r="L264" s="277">
        <v>63.1</v>
      </c>
      <c r="M264" s="277">
        <v>5.0577800000000002</v>
      </c>
    </row>
    <row r="265" spans="1:13">
      <c r="A265" s="268">
        <v>255</v>
      </c>
      <c r="B265" s="277" t="s">
        <v>427</v>
      </c>
      <c r="C265" s="278">
        <v>78.650000000000006</v>
      </c>
      <c r="D265" s="279">
        <v>78.500000000000014</v>
      </c>
      <c r="E265" s="279">
        <v>77.300000000000026</v>
      </c>
      <c r="F265" s="279">
        <v>75.950000000000017</v>
      </c>
      <c r="G265" s="279">
        <v>74.750000000000028</v>
      </c>
      <c r="H265" s="279">
        <v>79.850000000000023</v>
      </c>
      <c r="I265" s="279">
        <v>81.050000000000011</v>
      </c>
      <c r="J265" s="279">
        <v>82.40000000000002</v>
      </c>
      <c r="K265" s="277">
        <v>79.7</v>
      </c>
      <c r="L265" s="277">
        <v>77.150000000000006</v>
      </c>
      <c r="M265" s="277">
        <v>12.23931</v>
      </c>
    </row>
    <row r="266" spans="1:13">
      <c r="A266" s="268">
        <v>256</v>
      </c>
      <c r="B266" s="277" t="s">
        <v>435</v>
      </c>
      <c r="C266" s="278">
        <v>36.299999999999997</v>
      </c>
      <c r="D266" s="279">
        <v>36.550000000000004</v>
      </c>
      <c r="E266" s="279">
        <v>35.150000000000006</v>
      </c>
      <c r="F266" s="279">
        <v>34</v>
      </c>
      <c r="G266" s="279">
        <v>32.6</v>
      </c>
      <c r="H266" s="279">
        <v>37.70000000000001</v>
      </c>
      <c r="I266" s="279">
        <v>39.1</v>
      </c>
      <c r="J266" s="279">
        <v>40.250000000000014</v>
      </c>
      <c r="K266" s="277">
        <v>37.950000000000003</v>
      </c>
      <c r="L266" s="277">
        <v>35.4</v>
      </c>
      <c r="M266" s="277">
        <v>2.16065</v>
      </c>
    </row>
    <row r="267" spans="1:13">
      <c r="A267" s="268">
        <v>257</v>
      </c>
      <c r="B267" s="277" t="s">
        <v>434</v>
      </c>
      <c r="C267" s="278">
        <v>68.7</v>
      </c>
      <c r="D267" s="279">
        <v>69.966666666666669</v>
      </c>
      <c r="E267" s="279">
        <v>67.13333333333334</v>
      </c>
      <c r="F267" s="279">
        <v>65.566666666666677</v>
      </c>
      <c r="G267" s="279">
        <v>62.733333333333348</v>
      </c>
      <c r="H267" s="279">
        <v>71.533333333333331</v>
      </c>
      <c r="I267" s="279">
        <v>74.366666666666646</v>
      </c>
      <c r="J267" s="279">
        <v>75.933333333333323</v>
      </c>
      <c r="K267" s="277">
        <v>72.8</v>
      </c>
      <c r="L267" s="277">
        <v>68.400000000000006</v>
      </c>
      <c r="M267" s="277">
        <v>1.92482</v>
      </c>
    </row>
    <row r="268" spans="1:13">
      <c r="A268" s="268">
        <v>258</v>
      </c>
      <c r="B268" s="277" t="s">
        <v>263</v>
      </c>
      <c r="C268" s="278">
        <v>45.05</v>
      </c>
      <c r="D268" s="279">
        <v>45.25</v>
      </c>
      <c r="E268" s="279">
        <v>44.7</v>
      </c>
      <c r="F268" s="279">
        <v>44.35</v>
      </c>
      <c r="G268" s="279">
        <v>43.800000000000004</v>
      </c>
      <c r="H268" s="279">
        <v>45.6</v>
      </c>
      <c r="I268" s="279">
        <v>46.15</v>
      </c>
      <c r="J268" s="279">
        <v>46.5</v>
      </c>
      <c r="K268" s="277">
        <v>45.8</v>
      </c>
      <c r="L268" s="277">
        <v>44.9</v>
      </c>
      <c r="M268" s="277">
        <v>3.3976999999999999</v>
      </c>
    </row>
    <row r="269" spans="1:13">
      <c r="A269" s="268">
        <v>259</v>
      </c>
      <c r="B269" s="277" t="s">
        <v>130</v>
      </c>
      <c r="C269" s="278">
        <v>206.95</v>
      </c>
      <c r="D269" s="279">
        <v>205.18333333333331</v>
      </c>
      <c r="E269" s="279">
        <v>201.86666666666662</v>
      </c>
      <c r="F269" s="279">
        <v>196.7833333333333</v>
      </c>
      <c r="G269" s="279">
        <v>193.46666666666661</v>
      </c>
      <c r="H269" s="279">
        <v>210.26666666666662</v>
      </c>
      <c r="I269" s="279">
        <v>213.58333333333329</v>
      </c>
      <c r="J269" s="279">
        <v>218.66666666666663</v>
      </c>
      <c r="K269" s="277">
        <v>208.5</v>
      </c>
      <c r="L269" s="277">
        <v>200.1</v>
      </c>
      <c r="M269" s="277">
        <v>105.48105</v>
      </c>
    </row>
    <row r="270" spans="1:13">
      <c r="A270" s="268">
        <v>260</v>
      </c>
      <c r="B270" s="277" t="s">
        <v>264</v>
      </c>
      <c r="C270" s="278">
        <v>736.8</v>
      </c>
      <c r="D270" s="279">
        <v>741.93333333333339</v>
      </c>
      <c r="E270" s="279">
        <v>727.86666666666679</v>
      </c>
      <c r="F270" s="279">
        <v>718.93333333333339</v>
      </c>
      <c r="G270" s="279">
        <v>704.86666666666679</v>
      </c>
      <c r="H270" s="279">
        <v>750.86666666666679</v>
      </c>
      <c r="I270" s="279">
        <v>764.93333333333339</v>
      </c>
      <c r="J270" s="279">
        <v>773.86666666666679</v>
      </c>
      <c r="K270" s="277">
        <v>756</v>
      </c>
      <c r="L270" s="277">
        <v>733</v>
      </c>
      <c r="M270" s="277">
        <v>4.1952199999999999</v>
      </c>
    </row>
    <row r="271" spans="1:13">
      <c r="A271" s="268">
        <v>261</v>
      </c>
      <c r="B271" s="277" t="s">
        <v>131</v>
      </c>
      <c r="C271" s="278">
        <v>1686.45</v>
      </c>
      <c r="D271" s="279">
        <v>1690.5</v>
      </c>
      <c r="E271" s="279">
        <v>1651.1</v>
      </c>
      <c r="F271" s="279">
        <v>1615.75</v>
      </c>
      <c r="G271" s="279">
        <v>1576.35</v>
      </c>
      <c r="H271" s="279">
        <v>1725.85</v>
      </c>
      <c r="I271" s="279">
        <v>1765.25</v>
      </c>
      <c r="J271" s="279">
        <v>1800.6</v>
      </c>
      <c r="K271" s="277">
        <v>1729.9</v>
      </c>
      <c r="L271" s="277">
        <v>1655.15</v>
      </c>
      <c r="M271" s="277">
        <v>6.6632199999999999</v>
      </c>
    </row>
    <row r="272" spans="1:13">
      <c r="A272" s="268">
        <v>262</v>
      </c>
      <c r="B272" s="277" t="s">
        <v>132</v>
      </c>
      <c r="C272" s="278">
        <v>369.85</v>
      </c>
      <c r="D272" s="279">
        <v>369.7</v>
      </c>
      <c r="E272" s="279">
        <v>363.4</v>
      </c>
      <c r="F272" s="279">
        <v>356.95</v>
      </c>
      <c r="G272" s="279">
        <v>350.65</v>
      </c>
      <c r="H272" s="279">
        <v>376.15</v>
      </c>
      <c r="I272" s="279">
        <v>382.45000000000005</v>
      </c>
      <c r="J272" s="279">
        <v>388.9</v>
      </c>
      <c r="K272" s="277">
        <v>376</v>
      </c>
      <c r="L272" s="277">
        <v>363.25</v>
      </c>
      <c r="M272" s="277">
        <v>17.112749999999998</v>
      </c>
    </row>
    <row r="273" spans="1:13">
      <c r="A273" s="268">
        <v>263</v>
      </c>
      <c r="B273" s="277" t="s">
        <v>437</v>
      </c>
      <c r="C273" s="278">
        <v>121.55</v>
      </c>
      <c r="D273" s="279">
        <v>122.31666666666668</v>
      </c>
      <c r="E273" s="279">
        <v>120.13333333333335</v>
      </c>
      <c r="F273" s="279">
        <v>118.71666666666668</v>
      </c>
      <c r="G273" s="279">
        <v>116.53333333333336</v>
      </c>
      <c r="H273" s="279">
        <v>123.73333333333335</v>
      </c>
      <c r="I273" s="279">
        <v>125.91666666666666</v>
      </c>
      <c r="J273" s="279">
        <v>127.33333333333334</v>
      </c>
      <c r="K273" s="277">
        <v>124.5</v>
      </c>
      <c r="L273" s="277">
        <v>120.9</v>
      </c>
      <c r="M273" s="277">
        <v>6.1193299999999997</v>
      </c>
    </row>
    <row r="274" spans="1:13">
      <c r="A274" s="268">
        <v>264</v>
      </c>
      <c r="B274" s="277" t="s">
        <v>443</v>
      </c>
      <c r="C274" s="278">
        <v>424.75</v>
      </c>
      <c r="D274" s="279">
        <v>417.25</v>
      </c>
      <c r="E274" s="279">
        <v>407.6</v>
      </c>
      <c r="F274" s="279">
        <v>390.45000000000005</v>
      </c>
      <c r="G274" s="279">
        <v>380.80000000000007</v>
      </c>
      <c r="H274" s="279">
        <v>434.4</v>
      </c>
      <c r="I274" s="279">
        <v>444.04999999999995</v>
      </c>
      <c r="J274" s="279">
        <v>461.19999999999993</v>
      </c>
      <c r="K274" s="277">
        <v>426.9</v>
      </c>
      <c r="L274" s="277">
        <v>400.1</v>
      </c>
      <c r="M274" s="277">
        <v>8.9457599999999999</v>
      </c>
    </row>
    <row r="275" spans="1:13">
      <c r="A275" s="268">
        <v>265</v>
      </c>
      <c r="B275" s="277" t="s">
        <v>444</v>
      </c>
      <c r="C275" s="278">
        <v>245.85</v>
      </c>
      <c r="D275" s="279">
        <v>247.38333333333335</v>
      </c>
      <c r="E275" s="279">
        <v>242.51666666666671</v>
      </c>
      <c r="F275" s="279">
        <v>239.18333333333337</v>
      </c>
      <c r="G275" s="279">
        <v>234.31666666666672</v>
      </c>
      <c r="H275" s="279">
        <v>250.7166666666667</v>
      </c>
      <c r="I275" s="279">
        <v>255.58333333333331</v>
      </c>
      <c r="J275" s="279">
        <v>258.91666666666669</v>
      </c>
      <c r="K275" s="277">
        <v>252.25</v>
      </c>
      <c r="L275" s="277">
        <v>244.05</v>
      </c>
      <c r="M275" s="277">
        <v>0.87382000000000004</v>
      </c>
    </row>
    <row r="276" spans="1:13">
      <c r="A276" s="268">
        <v>266</v>
      </c>
      <c r="B276" s="277" t="s">
        <v>445</v>
      </c>
      <c r="C276" s="278">
        <v>440</v>
      </c>
      <c r="D276" s="279">
        <v>437.25</v>
      </c>
      <c r="E276" s="279">
        <v>430.75</v>
      </c>
      <c r="F276" s="279">
        <v>421.5</v>
      </c>
      <c r="G276" s="279">
        <v>415</v>
      </c>
      <c r="H276" s="279">
        <v>446.5</v>
      </c>
      <c r="I276" s="279">
        <v>453</v>
      </c>
      <c r="J276" s="279">
        <v>462.25</v>
      </c>
      <c r="K276" s="277">
        <v>443.75</v>
      </c>
      <c r="L276" s="277">
        <v>428</v>
      </c>
      <c r="M276" s="277">
        <v>1.7341800000000001</v>
      </c>
    </row>
    <row r="277" spans="1:13">
      <c r="A277" s="268">
        <v>267</v>
      </c>
      <c r="B277" s="277" t="s">
        <v>447</v>
      </c>
      <c r="C277" s="278">
        <v>30.35</v>
      </c>
      <c r="D277" s="279">
        <v>30.833333333333332</v>
      </c>
      <c r="E277" s="279">
        <v>29.766666666666666</v>
      </c>
      <c r="F277" s="279">
        <v>29.183333333333334</v>
      </c>
      <c r="G277" s="279">
        <v>28.116666666666667</v>
      </c>
      <c r="H277" s="279">
        <v>31.416666666666664</v>
      </c>
      <c r="I277" s="279">
        <v>32.483333333333334</v>
      </c>
      <c r="J277" s="279">
        <v>33.066666666666663</v>
      </c>
      <c r="K277" s="277">
        <v>31.9</v>
      </c>
      <c r="L277" s="277">
        <v>30.25</v>
      </c>
      <c r="M277" s="277">
        <v>23.323530000000002</v>
      </c>
    </row>
    <row r="278" spans="1:13">
      <c r="A278" s="268">
        <v>268</v>
      </c>
      <c r="B278" s="277" t="s">
        <v>449</v>
      </c>
      <c r="C278" s="278">
        <v>262.14999999999998</v>
      </c>
      <c r="D278" s="279">
        <v>262.5333333333333</v>
      </c>
      <c r="E278" s="279">
        <v>258.61666666666662</v>
      </c>
      <c r="F278" s="279">
        <v>255.08333333333331</v>
      </c>
      <c r="G278" s="279">
        <v>251.16666666666663</v>
      </c>
      <c r="H278" s="279">
        <v>266.06666666666661</v>
      </c>
      <c r="I278" s="279">
        <v>269.98333333333335</v>
      </c>
      <c r="J278" s="279">
        <v>273.51666666666659</v>
      </c>
      <c r="K278" s="277">
        <v>266.45</v>
      </c>
      <c r="L278" s="277">
        <v>259</v>
      </c>
      <c r="M278" s="277">
        <v>1.44346</v>
      </c>
    </row>
    <row r="279" spans="1:13">
      <c r="A279" s="268">
        <v>269</v>
      </c>
      <c r="B279" s="277" t="s">
        <v>439</v>
      </c>
      <c r="C279" s="278">
        <v>348.8</v>
      </c>
      <c r="D279" s="279">
        <v>353.2</v>
      </c>
      <c r="E279" s="279">
        <v>341.9</v>
      </c>
      <c r="F279" s="279">
        <v>335</v>
      </c>
      <c r="G279" s="279">
        <v>323.7</v>
      </c>
      <c r="H279" s="279">
        <v>360.09999999999997</v>
      </c>
      <c r="I279" s="279">
        <v>371.40000000000003</v>
      </c>
      <c r="J279" s="279">
        <v>378.29999999999995</v>
      </c>
      <c r="K279" s="277">
        <v>364.5</v>
      </c>
      <c r="L279" s="277">
        <v>346.3</v>
      </c>
      <c r="M279" s="277">
        <v>2.86354</v>
      </c>
    </row>
    <row r="280" spans="1:13">
      <c r="A280" s="268">
        <v>270</v>
      </c>
      <c r="B280" s="277" t="s">
        <v>1780</v>
      </c>
      <c r="C280" s="278">
        <v>728.65</v>
      </c>
      <c r="D280" s="279">
        <v>733.91666666666663</v>
      </c>
      <c r="E280" s="279">
        <v>712.7833333333333</v>
      </c>
      <c r="F280" s="279">
        <v>696.91666666666663</v>
      </c>
      <c r="G280" s="279">
        <v>675.7833333333333</v>
      </c>
      <c r="H280" s="279">
        <v>749.7833333333333</v>
      </c>
      <c r="I280" s="279">
        <v>770.91666666666674</v>
      </c>
      <c r="J280" s="279">
        <v>786.7833333333333</v>
      </c>
      <c r="K280" s="277">
        <v>755.05</v>
      </c>
      <c r="L280" s="277">
        <v>718.05</v>
      </c>
      <c r="M280" s="277">
        <v>2.1170000000000001E-2</v>
      </c>
    </row>
    <row r="281" spans="1:13">
      <c r="A281" s="268">
        <v>271</v>
      </c>
      <c r="B281" s="277" t="s">
        <v>450</v>
      </c>
      <c r="C281" s="278">
        <v>108.65</v>
      </c>
      <c r="D281" s="279">
        <v>109.88333333333333</v>
      </c>
      <c r="E281" s="279">
        <v>106.76666666666665</v>
      </c>
      <c r="F281" s="279">
        <v>104.88333333333333</v>
      </c>
      <c r="G281" s="279">
        <v>101.76666666666665</v>
      </c>
      <c r="H281" s="279">
        <v>111.76666666666665</v>
      </c>
      <c r="I281" s="279">
        <v>114.88333333333333</v>
      </c>
      <c r="J281" s="279">
        <v>116.76666666666665</v>
      </c>
      <c r="K281" s="277">
        <v>113</v>
      </c>
      <c r="L281" s="277">
        <v>108</v>
      </c>
      <c r="M281" s="277">
        <v>0.57864000000000004</v>
      </c>
    </row>
    <row r="282" spans="1:13">
      <c r="A282" s="268">
        <v>272</v>
      </c>
      <c r="B282" s="277" t="s">
        <v>440</v>
      </c>
      <c r="C282" s="278">
        <v>203.85</v>
      </c>
      <c r="D282" s="279">
        <v>206.95000000000002</v>
      </c>
      <c r="E282" s="279">
        <v>199.90000000000003</v>
      </c>
      <c r="F282" s="279">
        <v>195.95000000000002</v>
      </c>
      <c r="G282" s="279">
        <v>188.90000000000003</v>
      </c>
      <c r="H282" s="279">
        <v>210.90000000000003</v>
      </c>
      <c r="I282" s="279">
        <v>217.95000000000005</v>
      </c>
      <c r="J282" s="279">
        <v>221.90000000000003</v>
      </c>
      <c r="K282" s="277">
        <v>214</v>
      </c>
      <c r="L282" s="277">
        <v>203</v>
      </c>
      <c r="M282" s="277">
        <v>1.2100900000000001</v>
      </c>
    </row>
    <row r="283" spans="1:13">
      <c r="A283" s="268">
        <v>273</v>
      </c>
      <c r="B283" s="277" t="s">
        <v>451</v>
      </c>
      <c r="C283" s="278">
        <v>141.25</v>
      </c>
      <c r="D283" s="279">
        <v>142.76666666666668</v>
      </c>
      <c r="E283" s="279">
        <v>139.28333333333336</v>
      </c>
      <c r="F283" s="279">
        <v>137.31666666666669</v>
      </c>
      <c r="G283" s="279">
        <v>133.83333333333337</v>
      </c>
      <c r="H283" s="279">
        <v>144.73333333333335</v>
      </c>
      <c r="I283" s="279">
        <v>148.21666666666664</v>
      </c>
      <c r="J283" s="279">
        <v>150.18333333333334</v>
      </c>
      <c r="K283" s="277">
        <v>146.25</v>
      </c>
      <c r="L283" s="277">
        <v>140.80000000000001</v>
      </c>
      <c r="M283" s="277">
        <v>0.41194999999999998</v>
      </c>
    </row>
    <row r="284" spans="1:13">
      <c r="A284" s="268">
        <v>274</v>
      </c>
      <c r="B284" s="277" t="s">
        <v>133</v>
      </c>
      <c r="C284" s="278">
        <v>1322.6</v>
      </c>
      <c r="D284" s="279">
        <v>1337.4166666666667</v>
      </c>
      <c r="E284" s="279">
        <v>1295.3333333333335</v>
      </c>
      <c r="F284" s="279">
        <v>1268.0666666666668</v>
      </c>
      <c r="G284" s="279">
        <v>1225.9833333333336</v>
      </c>
      <c r="H284" s="279">
        <v>1364.6833333333334</v>
      </c>
      <c r="I284" s="279">
        <v>1406.7666666666669</v>
      </c>
      <c r="J284" s="279">
        <v>1434.0333333333333</v>
      </c>
      <c r="K284" s="277">
        <v>1379.5</v>
      </c>
      <c r="L284" s="277">
        <v>1310.1500000000001</v>
      </c>
      <c r="M284" s="277">
        <v>75.609049999999996</v>
      </c>
    </row>
    <row r="285" spans="1:13">
      <c r="A285" s="268">
        <v>275</v>
      </c>
      <c r="B285" s="277" t="s">
        <v>441</v>
      </c>
      <c r="C285" s="278">
        <v>66.95</v>
      </c>
      <c r="D285" s="279">
        <v>67.283333333333331</v>
      </c>
      <c r="E285" s="279">
        <v>65.766666666666666</v>
      </c>
      <c r="F285" s="279">
        <v>64.583333333333329</v>
      </c>
      <c r="G285" s="279">
        <v>63.066666666666663</v>
      </c>
      <c r="H285" s="279">
        <v>68.466666666666669</v>
      </c>
      <c r="I285" s="279">
        <v>69.98333333333332</v>
      </c>
      <c r="J285" s="279">
        <v>71.166666666666671</v>
      </c>
      <c r="K285" s="277">
        <v>68.8</v>
      </c>
      <c r="L285" s="277">
        <v>66.099999999999994</v>
      </c>
      <c r="M285" s="277">
        <v>5.8878599999999999</v>
      </c>
    </row>
    <row r="286" spans="1:13">
      <c r="A286" s="268">
        <v>276</v>
      </c>
      <c r="B286" s="277" t="s">
        <v>438</v>
      </c>
      <c r="C286" s="278">
        <v>432</v>
      </c>
      <c r="D286" s="279">
        <v>435.26666666666665</v>
      </c>
      <c r="E286" s="279">
        <v>425.38333333333333</v>
      </c>
      <c r="F286" s="279">
        <v>418.76666666666665</v>
      </c>
      <c r="G286" s="279">
        <v>408.88333333333333</v>
      </c>
      <c r="H286" s="279">
        <v>441.88333333333333</v>
      </c>
      <c r="I286" s="279">
        <v>451.76666666666665</v>
      </c>
      <c r="J286" s="279">
        <v>458.38333333333333</v>
      </c>
      <c r="K286" s="277">
        <v>445.15</v>
      </c>
      <c r="L286" s="277">
        <v>428.65</v>
      </c>
      <c r="M286" s="277">
        <v>7.3410000000000003E-2</v>
      </c>
    </row>
    <row r="287" spans="1:13">
      <c r="A287" s="268">
        <v>277</v>
      </c>
      <c r="B287" s="277" t="s">
        <v>442</v>
      </c>
      <c r="C287" s="278">
        <v>247.95</v>
      </c>
      <c r="D287" s="279">
        <v>249.16666666666666</v>
      </c>
      <c r="E287" s="279">
        <v>243.98333333333332</v>
      </c>
      <c r="F287" s="279">
        <v>240.01666666666665</v>
      </c>
      <c r="G287" s="279">
        <v>234.83333333333331</v>
      </c>
      <c r="H287" s="279">
        <v>253.13333333333333</v>
      </c>
      <c r="I287" s="279">
        <v>258.31666666666666</v>
      </c>
      <c r="J287" s="279">
        <v>262.2833333333333</v>
      </c>
      <c r="K287" s="277">
        <v>254.35</v>
      </c>
      <c r="L287" s="277">
        <v>245.2</v>
      </c>
      <c r="M287" s="277">
        <v>1.2715000000000001</v>
      </c>
    </row>
    <row r="288" spans="1:13">
      <c r="A288" s="268">
        <v>278</v>
      </c>
      <c r="B288" s="277" t="s">
        <v>448</v>
      </c>
      <c r="C288" s="278">
        <v>571.70000000000005</v>
      </c>
      <c r="D288" s="279">
        <v>577.56666666666672</v>
      </c>
      <c r="E288" s="279">
        <v>560.33333333333348</v>
      </c>
      <c r="F288" s="279">
        <v>548.96666666666681</v>
      </c>
      <c r="G288" s="279">
        <v>531.73333333333358</v>
      </c>
      <c r="H288" s="279">
        <v>588.93333333333339</v>
      </c>
      <c r="I288" s="279">
        <v>606.16666666666674</v>
      </c>
      <c r="J288" s="279">
        <v>617.5333333333333</v>
      </c>
      <c r="K288" s="277">
        <v>594.79999999999995</v>
      </c>
      <c r="L288" s="277">
        <v>566.20000000000005</v>
      </c>
      <c r="M288" s="277">
        <v>1.9520900000000001</v>
      </c>
    </row>
    <row r="289" spans="1:13">
      <c r="A289" s="268">
        <v>279</v>
      </c>
      <c r="B289" s="277" t="s">
        <v>446</v>
      </c>
      <c r="C289" s="278">
        <v>43.05</v>
      </c>
      <c r="D289" s="279">
        <v>43.583333333333336</v>
      </c>
      <c r="E289" s="279">
        <v>42.466666666666669</v>
      </c>
      <c r="F289" s="279">
        <v>41.883333333333333</v>
      </c>
      <c r="G289" s="279">
        <v>40.766666666666666</v>
      </c>
      <c r="H289" s="279">
        <v>44.166666666666671</v>
      </c>
      <c r="I289" s="279">
        <v>45.283333333333331</v>
      </c>
      <c r="J289" s="279">
        <v>45.866666666666674</v>
      </c>
      <c r="K289" s="277">
        <v>44.7</v>
      </c>
      <c r="L289" s="277">
        <v>43</v>
      </c>
      <c r="M289" s="277">
        <v>15.577120000000001</v>
      </c>
    </row>
    <row r="290" spans="1:13">
      <c r="A290" s="268">
        <v>280</v>
      </c>
      <c r="B290" s="277" t="s">
        <v>134</v>
      </c>
      <c r="C290" s="278">
        <v>59.15</v>
      </c>
      <c r="D290" s="279">
        <v>59.816666666666663</v>
      </c>
      <c r="E290" s="279">
        <v>58.033333333333324</v>
      </c>
      <c r="F290" s="279">
        <v>56.916666666666664</v>
      </c>
      <c r="G290" s="279">
        <v>55.133333333333326</v>
      </c>
      <c r="H290" s="279">
        <v>60.933333333333323</v>
      </c>
      <c r="I290" s="279">
        <v>62.716666666666654</v>
      </c>
      <c r="J290" s="279">
        <v>63.833333333333321</v>
      </c>
      <c r="K290" s="277">
        <v>61.6</v>
      </c>
      <c r="L290" s="277">
        <v>58.7</v>
      </c>
      <c r="M290" s="277">
        <v>133.48868999999999</v>
      </c>
    </row>
    <row r="291" spans="1:13">
      <c r="A291" s="268">
        <v>281</v>
      </c>
      <c r="B291" s="277" t="s">
        <v>453</v>
      </c>
      <c r="C291" s="278">
        <v>19.3</v>
      </c>
      <c r="D291" s="279">
        <v>19.683333333333334</v>
      </c>
      <c r="E291" s="279">
        <v>18.916666666666668</v>
      </c>
      <c r="F291" s="279">
        <v>18.533333333333335</v>
      </c>
      <c r="G291" s="279">
        <v>17.766666666666669</v>
      </c>
      <c r="H291" s="279">
        <v>20.066666666666666</v>
      </c>
      <c r="I291" s="279">
        <v>20.833333333333332</v>
      </c>
      <c r="J291" s="279">
        <v>21.216666666666665</v>
      </c>
      <c r="K291" s="277">
        <v>20.45</v>
      </c>
      <c r="L291" s="277">
        <v>19.3</v>
      </c>
      <c r="M291" s="277">
        <v>7.7155399999999998</v>
      </c>
    </row>
    <row r="292" spans="1:13">
      <c r="A292" s="268">
        <v>282</v>
      </c>
      <c r="B292" s="277" t="s">
        <v>358</v>
      </c>
      <c r="C292" s="278">
        <v>1952</v>
      </c>
      <c r="D292" s="279">
        <v>1953.9833333333333</v>
      </c>
      <c r="E292" s="279">
        <v>1924.0166666666667</v>
      </c>
      <c r="F292" s="279">
        <v>1896.0333333333333</v>
      </c>
      <c r="G292" s="279">
        <v>1866.0666666666666</v>
      </c>
      <c r="H292" s="279">
        <v>1981.9666666666667</v>
      </c>
      <c r="I292" s="279">
        <v>2011.9333333333334</v>
      </c>
      <c r="J292" s="279">
        <v>2039.9166666666667</v>
      </c>
      <c r="K292" s="277">
        <v>1983.95</v>
      </c>
      <c r="L292" s="277">
        <v>1926</v>
      </c>
      <c r="M292" s="277">
        <v>0.74702000000000002</v>
      </c>
    </row>
    <row r="293" spans="1:13">
      <c r="A293" s="268">
        <v>283</v>
      </c>
      <c r="B293" s="277" t="s">
        <v>454</v>
      </c>
      <c r="C293" s="278">
        <v>724.4</v>
      </c>
      <c r="D293" s="279">
        <v>723.73333333333323</v>
      </c>
      <c r="E293" s="279">
        <v>712.86666666666645</v>
      </c>
      <c r="F293" s="279">
        <v>701.33333333333326</v>
      </c>
      <c r="G293" s="279">
        <v>690.46666666666647</v>
      </c>
      <c r="H293" s="279">
        <v>735.26666666666642</v>
      </c>
      <c r="I293" s="279">
        <v>746.13333333333321</v>
      </c>
      <c r="J293" s="279">
        <v>757.6666666666664</v>
      </c>
      <c r="K293" s="277">
        <v>734.6</v>
      </c>
      <c r="L293" s="277">
        <v>712.2</v>
      </c>
      <c r="M293" s="277">
        <v>11.545310000000001</v>
      </c>
    </row>
    <row r="294" spans="1:13">
      <c r="A294" s="268">
        <v>284</v>
      </c>
      <c r="B294" s="277" t="s">
        <v>452</v>
      </c>
      <c r="C294" s="278">
        <v>2906.45</v>
      </c>
      <c r="D294" s="279">
        <v>2888.8166666666671</v>
      </c>
      <c r="E294" s="279">
        <v>2802.6833333333343</v>
      </c>
      <c r="F294" s="279">
        <v>2698.9166666666674</v>
      </c>
      <c r="G294" s="279">
        <v>2612.7833333333347</v>
      </c>
      <c r="H294" s="279">
        <v>2992.5833333333339</v>
      </c>
      <c r="I294" s="279">
        <v>3078.7166666666662</v>
      </c>
      <c r="J294" s="279">
        <v>3182.4833333333336</v>
      </c>
      <c r="K294" s="277">
        <v>2974.95</v>
      </c>
      <c r="L294" s="277">
        <v>2785.05</v>
      </c>
      <c r="M294" s="277">
        <v>0.79403000000000001</v>
      </c>
    </row>
    <row r="295" spans="1:13">
      <c r="A295" s="268">
        <v>285</v>
      </c>
      <c r="B295" s="277" t="s">
        <v>455</v>
      </c>
      <c r="C295" s="278">
        <v>23.55</v>
      </c>
      <c r="D295" s="279">
        <v>23.683333333333334</v>
      </c>
      <c r="E295" s="279">
        <v>23.066666666666666</v>
      </c>
      <c r="F295" s="279">
        <v>22.583333333333332</v>
      </c>
      <c r="G295" s="279">
        <v>21.966666666666665</v>
      </c>
      <c r="H295" s="279">
        <v>24.166666666666668</v>
      </c>
      <c r="I295" s="279">
        <v>24.783333333333335</v>
      </c>
      <c r="J295" s="279">
        <v>25.266666666666669</v>
      </c>
      <c r="K295" s="277">
        <v>24.3</v>
      </c>
      <c r="L295" s="277">
        <v>23.2</v>
      </c>
      <c r="M295" s="277">
        <v>7.8845099999999997</v>
      </c>
    </row>
    <row r="296" spans="1:13">
      <c r="A296" s="268">
        <v>286</v>
      </c>
      <c r="B296" s="277" t="s">
        <v>135</v>
      </c>
      <c r="C296" s="278">
        <v>266.75</v>
      </c>
      <c r="D296" s="279">
        <v>268.16666666666669</v>
      </c>
      <c r="E296" s="279">
        <v>262.63333333333338</v>
      </c>
      <c r="F296" s="279">
        <v>258.51666666666671</v>
      </c>
      <c r="G296" s="279">
        <v>252.98333333333341</v>
      </c>
      <c r="H296" s="279">
        <v>272.28333333333336</v>
      </c>
      <c r="I296" s="279">
        <v>277.81666666666666</v>
      </c>
      <c r="J296" s="279">
        <v>281.93333333333334</v>
      </c>
      <c r="K296" s="277">
        <v>273.7</v>
      </c>
      <c r="L296" s="277">
        <v>264.05</v>
      </c>
      <c r="M296" s="277">
        <v>32.437739999999998</v>
      </c>
    </row>
    <row r="297" spans="1:13">
      <c r="A297" s="268">
        <v>287</v>
      </c>
      <c r="B297" s="277" t="s">
        <v>456</v>
      </c>
      <c r="C297" s="278">
        <v>639.29999999999995</v>
      </c>
      <c r="D297" s="279">
        <v>645.85</v>
      </c>
      <c r="E297" s="279">
        <v>630.70000000000005</v>
      </c>
      <c r="F297" s="279">
        <v>622.1</v>
      </c>
      <c r="G297" s="279">
        <v>606.95000000000005</v>
      </c>
      <c r="H297" s="279">
        <v>654.45000000000005</v>
      </c>
      <c r="I297" s="279">
        <v>669.59999999999991</v>
      </c>
      <c r="J297" s="279">
        <v>678.2</v>
      </c>
      <c r="K297" s="277">
        <v>661</v>
      </c>
      <c r="L297" s="277">
        <v>637.25</v>
      </c>
      <c r="M297" s="277">
        <v>0.37808000000000003</v>
      </c>
    </row>
    <row r="298" spans="1:13">
      <c r="A298" s="268">
        <v>288</v>
      </c>
      <c r="B298" s="277" t="s">
        <v>136</v>
      </c>
      <c r="C298" s="278">
        <v>903.8</v>
      </c>
      <c r="D298" s="279">
        <v>905.0333333333333</v>
      </c>
      <c r="E298" s="279">
        <v>895.06666666666661</v>
      </c>
      <c r="F298" s="279">
        <v>886.33333333333326</v>
      </c>
      <c r="G298" s="279">
        <v>876.36666666666656</v>
      </c>
      <c r="H298" s="279">
        <v>913.76666666666665</v>
      </c>
      <c r="I298" s="279">
        <v>923.73333333333335</v>
      </c>
      <c r="J298" s="279">
        <v>932.4666666666667</v>
      </c>
      <c r="K298" s="277">
        <v>915</v>
      </c>
      <c r="L298" s="277">
        <v>896.3</v>
      </c>
      <c r="M298" s="277">
        <v>36.159799999999997</v>
      </c>
    </row>
    <row r="299" spans="1:13">
      <c r="A299" s="268">
        <v>289</v>
      </c>
      <c r="B299" s="277" t="s">
        <v>266</v>
      </c>
      <c r="C299" s="278">
        <v>2427</v>
      </c>
      <c r="D299" s="279">
        <v>2392.3333333333335</v>
      </c>
      <c r="E299" s="279">
        <v>2295.666666666667</v>
      </c>
      <c r="F299" s="279">
        <v>2164.3333333333335</v>
      </c>
      <c r="G299" s="279">
        <v>2067.666666666667</v>
      </c>
      <c r="H299" s="279">
        <v>2523.666666666667</v>
      </c>
      <c r="I299" s="279">
        <v>2620.3333333333339</v>
      </c>
      <c r="J299" s="279">
        <v>2751.666666666667</v>
      </c>
      <c r="K299" s="277">
        <v>2489</v>
      </c>
      <c r="L299" s="277">
        <v>2261</v>
      </c>
      <c r="M299" s="277">
        <v>5.0014399999999997</v>
      </c>
    </row>
    <row r="300" spans="1:13">
      <c r="A300" s="268">
        <v>290</v>
      </c>
      <c r="B300" s="277" t="s">
        <v>265</v>
      </c>
      <c r="C300" s="278">
        <v>1432.85</v>
      </c>
      <c r="D300" s="279">
        <v>1431.8999999999999</v>
      </c>
      <c r="E300" s="279">
        <v>1405.9499999999998</v>
      </c>
      <c r="F300" s="279">
        <v>1379.05</v>
      </c>
      <c r="G300" s="279">
        <v>1353.1</v>
      </c>
      <c r="H300" s="279">
        <v>1458.7999999999997</v>
      </c>
      <c r="I300" s="279">
        <v>1484.75</v>
      </c>
      <c r="J300" s="279">
        <v>1511.6499999999996</v>
      </c>
      <c r="K300" s="277">
        <v>1457.85</v>
      </c>
      <c r="L300" s="277">
        <v>1405</v>
      </c>
      <c r="M300" s="277">
        <v>1.68367</v>
      </c>
    </row>
    <row r="301" spans="1:13">
      <c r="A301" s="268">
        <v>291</v>
      </c>
      <c r="B301" s="277" t="s">
        <v>137</v>
      </c>
      <c r="C301" s="278">
        <v>845.4</v>
      </c>
      <c r="D301" s="279">
        <v>842.41666666666663</v>
      </c>
      <c r="E301" s="279">
        <v>831.38333333333321</v>
      </c>
      <c r="F301" s="279">
        <v>817.36666666666656</v>
      </c>
      <c r="G301" s="279">
        <v>806.33333333333314</v>
      </c>
      <c r="H301" s="279">
        <v>856.43333333333328</v>
      </c>
      <c r="I301" s="279">
        <v>867.46666666666681</v>
      </c>
      <c r="J301" s="279">
        <v>881.48333333333335</v>
      </c>
      <c r="K301" s="277">
        <v>853.45</v>
      </c>
      <c r="L301" s="277">
        <v>828.4</v>
      </c>
      <c r="M301" s="277">
        <v>19.046309999999998</v>
      </c>
    </row>
    <row r="302" spans="1:13">
      <c r="A302" s="268">
        <v>292</v>
      </c>
      <c r="B302" s="277" t="s">
        <v>457</v>
      </c>
      <c r="C302" s="278">
        <v>1129.5999999999999</v>
      </c>
      <c r="D302" s="279">
        <v>1146.1833333333334</v>
      </c>
      <c r="E302" s="279">
        <v>1109.3666666666668</v>
      </c>
      <c r="F302" s="279">
        <v>1089.1333333333334</v>
      </c>
      <c r="G302" s="279">
        <v>1052.3166666666668</v>
      </c>
      <c r="H302" s="279">
        <v>1166.4166666666667</v>
      </c>
      <c r="I302" s="279">
        <v>1203.2333333333333</v>
      </c>
      <c r="J302" s="279">
        <v>1223.4666666666667</v>
      </c>
      <c r="K302" s="277">
        <v>1183</v>
      </c>
      <c r="L302" s="277">
        <v>1125.95</v>
      </c>
      <c r="M302" s="277">
        <v>0.39322000000000001</v>
      </c>
    </row>
    <row r="303" spans="1:13">
      <c r="A303" s="268">
        <v>293</v>
      </c>
      <c r="B303" s="277" t="s">
        <v>138</v>
      </c>
      <c r="C303" s="278">
        <v>594.4</v>
      </c>
      <c r="D303" s="279">
        <v>594.13333333333333</v>
      </c>
      <c r="E303" s="279">
        <v>588.26666666666665</v>
      </c>
      <c r="F303" s="279">
        <v>582.13333333333333</v>
      </c>
      <c r="G303" s="279">
        <v>576.26666666666665</v>
      </c>
      <c r="H303" s="279">
        <v>600.26666666666665</v>
      </c>
      <c r="I303" s="279">
        <v>606.13333333333321</v>
      </c>
      <c r="J303" s="279">
        <v>612.26666666666665</v>
      </c>
      <c r="K303" s="277">
        <v>600</v>
      </c>
      <c r="L303" s="277">
        <v>588</v>
      </c>
      <c r="M303" s="277">
        <v>33.452069999999999</v>
      </c>
    </row>
    <row r="304" spans="1:13">
      <c r="A304" s="268">
        <v>294</v>
      </c>
      <c r="B304" s="277" t="s">
        <v>139</v>
      </c>
      <c r="C304" s="278">
        <v>128.80000000000001</v>
      </c>
      <c r="D304" s="279">
        <v>133.15</v>
      </c>
      <c r="E304" s="279">
        <v>123.70000000000002</v>
      </c>
      <c r="F304" s="279">
        <v>118.60000000000002</v>
      </c>
      <c r="G304" s="279">
        <v>109.15000000000003</v>
      </c>
      <c r="H304" s="279">
        <v>138.25</v>
      </c>
      <c r="I304" s="279">
        <v>147.69999999999999</v>
      </c>
      <c r="J304" s="279">
        <v>152.79999999999998</v>
      </c>
      <c r="K304" s="277">
        <v>142.6</v>
      </c>
      <c r="L304" s="277">
        <v>128.05000000000001</v>
      </c>
      <c r="M304" s="277">
        <v>251.00945999999999</v>
      </c>
    </row>
    <row r="305" spans="1:13">
      <c r="A305" s="268">
        <v>295</v>
      </c>
      <c r="B305" s="277" t="s">
        <v>461</v>
      </c>
      <c r="C305" s="278">
        <v>25.75</v>
      </c>
      <c r="D305" s="279">
        <v>26.083333333333332</v>
      </c>
      <c r="E305" s="279">
        <v>25.266666666666666</v>
      </c>
      <c r="F305" s="279">
        <v>24.783333333333335</v>
      </c>
      <c r="G305" s="279">
        <v>23.966666666666669</v>
      </c>
      <c r="H305" s="279">
        <v>26.566666666666663</v>
      </c>
      <c r="I305" s="279">
        <v>27.383333333333333</v>
      </c>
      <c r="J305" s="279">
        <v>27.86666666666666</v>
      </c>
      <c r="K305" s="277">
        <v>26.9</v>
      </c>
      <c r="L305" s="277">
        <v>25.6</v>
      </c>
      <c r="M305" s="277">
        <v>13.959339999999999</v>
      </c>
    </row>
    <row r="306" spans="1:13">
      <c r="A306" s="268">
        <v>296</v>
      </c>
      <c r="B306" s="277" t="s">
        <v>319</v>
      </c>
      <c r="C306" s="278">
        <v>11.7</v>
      </c>
      <c r="D306" s="279">
        <v>11.883333333333333</v>
      </c>
      <c r="E306" s="279">
        <v>11.416666666666666</v>
      </c>
      <c r="F306" s="279">
        <v>11.133333333333333</v>
      </c>
      <c r="G306" s="279">
        <v>10.666666666666666</v>
      </c>
      <c r="H306" s="279">
        <v>12.166666666666666</v>
      </c>
      <c r="I306" s="279">
        <v>12.633333333333335</v>
      </c>
      <c r="J306" s="279">
        <v>12.916666666666666</v>
      </c>
      <c r="K306" s="277">
        <v>12.35</v>
      </c>
      <c r="L306" s="277">
        <v>11.6</v>
      </c>
      <c r="M306" s="277">
        <v>34.061810000000001</v>
      </c>
    </row>
    <row r="307" spans="1:13">
      <c r="A307" s="268">
        <v>297</v>
      </c>
      <c r="B307" s="277" t="s">
        <v>464</v>
      </c>
      <c r="C307" s="278">
        <v>102.55</v>
      </c>
      <c r="D307" s="279">
        <v>104.05</v>
      </c>
      <c r="E307" s="279">
        <v>100.5</v>
      </c>
      <c r="F307" s="279">
        <v>98.45</v>
      </c>
      <c r="G307" s="279">
        <v>94.9</v>
      </c>
      <c r="H307" s="279">
        <v>106.1</v>
      </c>
      <c r="I307" s="279">
        <v>109.64999999999998</v>
      </c>
      <c r="J307" s="279">
        <v>111.69999999999999</v>
      </c>
      <c r="K307" s="277">
        <v>107.6</v>
      </c>
      <c r="L307" s="277">
        <v>102</v>
      </c>
      <c r="M307" s="277">
        <v>0.85589000000000004</v>
      </c>
    </row>
    <row r="308" spans="1:13">
      <c r="A308" s="268">
        <v>298</v>
      </c>
      <c r="B308" s="277" t="s">
        <v>466</v>
      </c>
      <c r="C308" s="278">
        <v>292.14999999999998</v>
      </c>
      <c r="D308" s="279">
        <v>298.58333333333331</v>
      </c>
      <c r="E308" s="279">
        <v>282.16666666666663</v>
      </c>
      <c r="F308" s="279">
        <v>272.18333333333334</v>
      </c>
      <c r="G308" s="279">
        <v>255.76666666666665</v>
      </c>
      <c r="H308" s="279">
        <v>308.56666666666661</v>
      </c>
      <c r="I308" s="279">
        <v>324.98333333333323</v>
      </c>
      <c r="J308" s="279">
        <v>334.96666666666658</v>
      </c>
      <c r="K308" s="277">
        <v>315</v>
      </c>
      <c r="L308" s="277">
        <v>288.60000000000002</v>
      </c>
      <c r="M308" s="277">
        <v>0.61670000000000003</v>
      </c>
    </row>
    <row r="309" spans="1:13">
      <c r="A309" s="268">
        <v>299</v>
      </c>
      <c r="B309" s="277" t="s">
        <v>462</v>
      </c>
      <c r="C309" s="278">
        <v>3056.4</v>
      </c>
      <c r="D309" s="279">
        <v>3073.7999999999997</v>
      </c>
      <c r="E309" s="279">
        <v>3007.5999999999995</v>
      </c>
      <c r="F309" s="279">
        <v>2958.7999999999997</v>
      </c>
      <c r="G309" s="279">
        <v>2892.5999999999995</v>
      </c>
      <c r="H309" s="279">
        <v>3122.5999999999995</v>
      </c>
      <c r="I309" s="279">
        <v>3188.7999999999993</v>
      </c>
      <c r="J309" s="279">
        <v>3237.5999999999995</v>
      </c>
      <c r="K309" s="277">
        <v>3140</v>
      </c>
      <c r="L309" s="277">
        <v>3025</v>
      </c>
      <c r="M309" s="277">
        <v>0.12006</v>
      </c>
    </row>
    <row r="310" spans="1:13">
      <c r="A310" s="268">
        <v>300</v>
      </c>
      <c r="B310" s="277" t="s">
        <v>463</v>
      </c>
      <c r="C310" s="278">
        <v>222.8</v>
      </c>
      <c r="D310" s="279">
        <v>224.35</v>
      </c>
      <c r="E310" s="279">
        <v>220.25</v>
      </c>
      <c r="F310" s="279">
        <v>217.70000000000002</v>
      </c>
      <c r="G310" s="279">
        <v>213.60000000000002</v>
      </c>
      <c r="H310" s="279">
        <v>226.89999999999998</v>
      </c>
      <c r="I310" s="279">
        <v>230.99999999999994</v>
      </c>
      <c r="J310" s="279">
        <v>233.54999999999995</v>
      </c>
      <c r="K310" s="277">
        <v>228.45</v>
      </c>
      <c r="L310" s="277">
        <v>221.8</v>
      </c>
      <c r="M310" s="277">
        <v>0.76027</v>
      </c>
    </row>
    <row r="311" spans="1:13">
      <c r="A311" s="268">
        <v>301</v>
      </c>
      <c r="B311" s="277" t="s">
        <v>140</v>
      </c>
      <c r="C311" s="278">
        <v>182.55</v>
      </c>
      <c r="D311" s="279">
        <v>180.85</v>
      </c>
      <c r="E311" s="279">
        <v>176.95</v>
      </c>
      <c r="F311" s="279">
        <v>171.35</v>
      </c>
      <c r="G311" s="279">
        <v>167.45</v>
      </c>
      <c r="H311" s="279">
        <v>186.45</v>
      </c>
      <c r="I311" s="279">
        <v>190.35000000000002</v>
      </c>
      <c r="J311" s="279">
        <v>195.95</v>
      </c>
      <c r="K311" s="277">
        <v>184.75</v>
      </c>
      <c r="L311" s="277">
        <v>175.25</v>
      </c>
      <c r="M311" s="277">
        <v>115.85268000000001</v>
      </c>
    </row>
    <row r="312" spans="1:13">
      <c r="A312" s="268">
        <v>302</v>
      </c>
      <c r="B312" s="277" t="s">
        <v>141</v>
      </c>
      <c r="C312" s="278">
        <v>350.45</v>
      </c>
      <c r="D312" s="279">
        <v>352.8</v>
      </c>
      <c r="E312" s="279">
        <v>345</v>
      </c>
      <c r="F312" s="279">
        <v>339.55</v>
      </c>
      <c r="G312" s="279">
        <v>331.75</v>
      </c>
      <c r="H312" s="279">
        <v>358.25</v>
      </c>
      <c r="I312" s="279">
        <v>366.05000000000007</v>
      </c>
      <c r="J312" s="279">
        <v>371.5</v>
      </c>
      <c r="K312" s="277">
        <v>360.6</v>
      </c>
      <c r="L312" s="277">
        <v>347.35</v>
      </c>
      <c r="M312" s="277">
        <v>53.328589999999998</v>
      </c>
    </row>
    <row r="313" spans="1:13">
      <c r="A313" s="268">
        <v>303</v>
      </c>
      <c r="B313" s="277" t="s">
        <v>142</v>
      </c>
      <c r="C313" s="278">
        <v>6043.3</v>
      </c>
      <c r="D313" s="279">
        <v>6011.4000000000005</v>
      </c>
      <c r="E313" s="279">
        <v>5959.9500000000007</v>
      </c>
      <c r="F313" s="279">
        <v>5876.6</v>
      </c>
      <c r="G313" s="279">
        <v>5825.1500000000005</v>
      </c>
      <c r="H313" s="279">
        <v>6094.7500000000009</v>
      </c>
      <c r="I313" s="279">
        <v>6146.2</v>
      </c>
      <c r="J313" s="279">
        <v>6229.5500000000011</v>
      </c>
      <c r="K313" s="277">
        <v>6062.85</v>
      </c>
      <c r="L313" s="277">
        <v>5928.05</v>
      </c>
      <c r="M313" s="277">
        <v>9.0259699999999992</v>
      </c>
    </row>
    <row r="314" spans="1:13">
      <c r="A314" s="268">
        <v>304</v>
      </c>
      <c r="B314" s="277" t="s">
        <v>458</v>
      </c>
      <c r="C314" s="278">
        <v>656.9</v>
      </c>
      <c r="D314" s="279">
        <v>662.30000000000007</v>
      </c>
      <c r="E314" s="279">
        <v>649.60000000000014</v>
      </c>
      <c r="F314" s="279">
        <v>642.30000000000007</v>
      </c>
      <c r="G314" s="279">
        <v>629.60000000000014</v>
      </c>
      <c r="H314" s="279">
        <v>669.60000000000014</v>
      </c>
      <c r="I314" s="279">
        <v>682.30000000000018</v>
      </c>
      <c r="J314" s="279">
        <v>689.60000000000014</v>
      </c>
      <c r="K314" s="277">
        <v>675</v>
      </c>
      <c r="L314" s="277">
        <v>655</v>
      </c>
      <c r="M314" s="277">
        <v>0.19539000000000001</v>
      </c>
    </row>
    <row r="315" spans="1:13">
      <c r="A315" s="268">
        <v>305</v>
      </c>
      <c r="B315" s="277" t="s">
        <v>143</v>
      </c>
      <c r="C315" s="278">
        <v>590.79999999999995</v>
      </c>
      <c r="D315" s="279">
        <v>592.01666666666665</v>
      </c>
      <c r="E315" s="279">
        <v>583.0333333333333</v>
      </c>
      <c r="F315" s="279">
        <v>575.26666666666665</v>
      </c>
      <c r="G315" s="279">
        <v>566.2833333333333</v>
      </c>
      <c r="H315" s="279">
        <v>599.7833333333333</v>
      </c>
      <c r="I315" s="279">
        <v>608.76666666666665</v>
      </c>
      <c r="J315" s="279">
        <v>616.5333333333333</v>
      </c>
      <c r="K315" s="277">
        <v>601</v>
      </c>
      <c r="L315" s="277">
        <v>584.25</v>
      </c>
      <c r="M315" s="277">
        <v>22.751380000000001</v>
      </c>
    </row>
    <row r="316" spans="1:13">
      <c r="A316" s="268">
        <v>306</v>
      </c>
      <c r="B316" s="277" t="s">
        <v>472</v>
      </c>
      <c r="C316" s="278">
        <v>1561.35</v>
      </c>
      <c r="D316" s="279">
        <v>1559.1666666666667</v>
      </c>
      <c r="E316" s="279">
        <v>1477.3333333333335</v>
      </c>
      <c r="F316" s="279">
        <v>1393.3166666666668</v>
      </c>
      <c r="G316" s="279">
        <v>1311.4833333333336</v>
      </c>
      <c r="H316" s="279">
        <v>1643.1833333333334</v>
      </c>
      <c r="I316" s="279">
        <v>1725.0166666666669</v>
      </c>
      <c r="J316" s="279">
        <v>1809.0333333333333</v>
      </c>
      <c r="K316" s="277">
        <v>1641</v>
      </c>
      <c r="L316" s="277">
        <v>1475.15</v>
      </c>
      <c r="M316" s="277">
        <v>16.715959999999999</v>
      </c>
    </row>
    <row r="317" spans="1:13">
      <c r="A317" s="268">
        <v>307</v>
      </c>
      <c r="B317" s="277" t="s">
        <v>468</v>
      </c>
      <c r="C317" s="278">
        <v>1525.45</v>
      </c>
      <c r="D317" s="279">
        <v>1536.8333333333333</v>
      </c>
      <c r="E317" s="279">
        <v>1503.6666666666665</v>
      </c>
      <c r="F317" s="279">
        <v>1481.8833333333332</v>
      </c>
      <c r="G317" s="279">
        <v>1448.7166666666665</v>
      </c>
      <c r="H317" s="279">
        <v>1558.6166666666666</v>
      </c>
      <c r="I317" s="279">
        <v>1591.7833333333331</v>
      </c>
      <c r="J317" s="279">
        <v>1613.5666666666666</v>
      </c>
      <c r="K317" s="277">
        <v>1570</v>
      </c>
      <c r="L317" s="277">
        <v>1515.05</v>
      </c>
      <c r="M317" s="277">
        <v>0.38700000000000001</v>
      </c>
    </row>
    <row r="318" spans="1:13">
      <c r="A318" s="268">
        <v>308</v>
      </c>
      <c r="B318" s="277" t="s">
        <v>144</v>
      </c>
      <c r="C318" s="278">
        <v>554.04999999999995</v>
      </c>
      <c r="D318" s="279">
        <v>557.33333333333337</v>
      </c>
      <c r="E318" s="279">
        <v>545.81666666666672</v>
      </c>
      <c r="F318" s="279">
        <v>537.58333333333337</v>
      </c>
      <c r="G318" s="279">
        <v>526.06666666666672</v>
      </c>
      <c r="H318" s="279">
        <v>565.56666666666672</v>
      </c>
      <c r="I318" s="279">
        <v>577.08333333333337</v>
      </c>
      <c r="J318" s="279">
        <v>585.31666666666672</v>
      </c>
      <c r="K318" s="277">
        <v>568.85</v>
      </c>
      <c r="L318" s="277">
        <v>549.1</v>
      </c>
      <c r="M318" s="277">
        <v>7.9961399999999996</v>
      </c>
    </row>
    <row r="319" spans="1:13">
      <c r="A319" s="268">
        <v>309</v>
      </c>
      <c r="B319" s="277" t="s">
        <v>145</v>
      </c>
      <c r="C319" s="278">
        <v>1001.9</v>
      </c>
      <c r="D319" s="279">
        <v>1011.4</v>
      </c>
      <c r="E319" s="279">
        <v>990.3</v>
      </c>
      <c r="F319" s="279">
        <v>978.69999999999993</v>
      </c>
      <c r="G319" s="279">
        <v>957.59999999999991</v>
      </c>
      <c r="H319" s="279">
        <v>1023</v>
      </c>
      <c r="I319" s="279">
        <v>1044.1000000000001</v>
      </c>
      <c r="J319" s="279">
        <v>1055.7</v>
      </c>
      <c r="K319" s="277">
        <v>1032.5</v>
      </c>
      <c r="L319" s="277">
        <v>999.8</v>
      </c>
      <c r="M319" s="277">
        <v>5.3593900000000003</v>
      </c>
    </row>
    <row r="320" spans="1:13">
      <c r="A320" s="268">
        <v>310</v>
      </c>
      <c r="B320" s="277" t="s">
        <v>465</v>
      </c>
      <c r="C320" s="278">
        <v>158.55000000000001</v>
      </c>
      <c r="D320" s="279">
        <v>160.18333333333337</v>
      </c>
      <c r="E320" s="279">
        <v>156.46666666666673</v>
      </c>
      <c r="F320" s="279">
        <v>154.38333333333335</v>
      </c>
      <c r="G320" s="279">
        <v>150.66666666666671</v>
      </c>
      <c r="H320" s="279">
        <v>162.26666666666674</v>
      </c>
      <c r="I320" s="279">
        <v>165.98333333333338</v>
      </c>
      <c r="J320" s="279">
        <v>168.06666666666675</v>
      </c>
      <c r="K320" s="277">
        <v>163.9</v>
      </c>
      <c r="L320" s="277">
        <v>158.1</v>
      </c>
      <c r="M320" s="277">
        <v>0.25086000000000003</v>
      </c>
    </row>
    <row r="321" spans="1:13">
      <c r="A321" s="268">
        <v>311</v>
      </c>
      <c r="B321" s="277" t="s">
        <v>1976</v>
      </c>
      <c r="C321" s="278">
        <v>203.35</v>
      </c>
      <c r="D321" s="279">
        <v>205.45000000000002</v>
      </c>
      <c r="E321" s="279">
        <v>200.40000000000003</v>
      </c>
      <c r="F321" s="279">
        <v>197.45000000000002</v>
      </c>
      <c r="G321" s="279">
        <v>192.40000000000003</v>
      </c>
      <c r="H321" s="279">
        <v>208.40000000000003</v>
      </c>
      <c r="I321" s="279">
        <v>213.45000000000005</v>
      </c>
      <c r="J321" s="279">
        <v>216.40000000000003</v>
      </c>
      <c r="K321" s="277">
        <v>210.5</v>
      </c>
      <c r="L321" s="277">
        <v>202.5</v>
      </c>
      <c r="M321" s="277">
        <v>6.8171299999999997</v>
      </c>
    </row>
    <row r="322" spans="1:13">
      <c r="A322" s="268">
        <v>312</v>
      </c>
      <c r="B322" s="277" t="s">
        <v>469</v>
      </c>
      <c r="C322" s="278">
        <v>67.55</v>
      </c>
      <c r="D322" s="279">
        <v>68.466666666666654</v>
      </c>
      <c r="E322" s="279">
        <v>65.883333333333312</v>
      </c>
      <c r="F322" s="279">
        <v>64.216666666666654</v>
      </c>
      <c r="G322" s="279">
        <v>61.633333333333312</v>
      </c>
      <c r="H322" s="279">
        <v>70.133333333333312</v>
      </c>
      <c r="I322" s="279">
        <v>72.716666666666654</v>
      </c>
      <c r="J322" s="279">
        <v>74.383333333333312</v>
      </c>
      <c r="K322" s="277">
        <v>71.05</v>
      </c>
      <c r="L322" s="277">
        <v>66.8</v>
      </c>
      <c r="M322" s="277">
        <v>4.7898300000000003</v>
      </c>
    </row>
    <row r="323" spans="1:13">
      <c r="A323" s="268">
        <v>313</v>
      </c>
      <c r="B323" s="277" t="s">
        <v>470</v>
      </c>
      <c r="C323" s="278">
        <v>288</v>
      </c>
      <c r="D323" s="279">
        <v>292.31666666666666</v>
      </c>
      <c r="E323" s="279">
        <v>282.68333333333334</v>
      </c>
      <c r="F323" s="279">
        <v>277.36666666666667</v>
      </c>
      <c r="G323" s="279">
        <v>267.73333333333335</v>
      </c>
      <c r="H323" s="279">
        <v>297.63333333333333</v>
      </c>
      <c r="I323" s="279">
        <v>307.26666666666665</v>
      </c>
      <c r="J323" s="279">
        <v>312.58333333333331</v>
      </c>
      <c r="K323" s="277">
        <v>301.95</v>
      </c>
      <c r="L323" s="277">
        <v>287</v>
      </c>
      <c r="M323" s="277">
        <v>1.58331</v>
      </c>
    </row>
    <row r="324" spans="1:13">
      <c r="A324" s="268">
        <v>314</v>
      </c>
      <c r="B324" s="277" t="s">
        <v>146</v>
      </c>
      <c r="C324" s="278">
        <v>1050.0999999999999</v>
      </c>
      <c r="D324" s="279">
        <v>1040.8166666666666</v>
      </c>
      <c r="E324" s="279">
        <v>1029.6333333333332</v>
      </c>
      <c r="F324" s="279">
        <v>1009.1666666666666</v>
      </c>
      <c r="G324" s="279">
        <v>997.98333333333323</v>
      </c>
      <c r="H324" s="279">
        <v>1061.2833333333333</v>
      </c>
      <c r="I324" s="279">
        <v>1072.4666666666667</v>
      </c>
      <c r="J324" s="279">
        <v>1092.9333333333332</v>
      </c>
      <c r="K324" s="277">
        <v>1052</v>
      </c>
      <c r="L324" s="277">
        <v>1020.35</v>
      </c>
      <c r="M324" s="277">
        <v>19.914079999999998</v>
      </c>
    </row>
    <row r="325" spans="1:13">
      <c r="A325" s="268">
        <v>315</v>
      </c>
      <c r="B325" s="277" t="s">
        <v>459</v>
      </c>
      <c r="C325" s="278">
        <v>18.600000000000001</v>
      </c>
      <c r="D325" s="279">
        <v>18.75</v>
      </c>
      <c r="E325" s="279">
        <v>18.3</v>
      </c>
      <c r="F325" s="279">
        <v>18</v>
      </c>
      <c r="G325" s="279">
        <v>17.55</v>
      </c>
      <c r="H325" s="279">
        <v>19.05</v>
      </c>
      <c r="I325" s="279">
        <v>19.500000000000004</v>
      </c>
      <c r="J325" s="279">
        <v>19.8</v>
      </c>
      <c r="K325" s="277">
        <v>19.2</v>
      </c>
      <c r="L325" s="277">
        <v>18.45</v>
      </c>
      <c r="M325" s="277">
        <v>8.2765299999999993</v>
      </c>
    </row>
    <row r="326" spans="1:13">
      <c r="A326" s="268">
        <v>316</v>
      </c>
      <c r="B326" s="277" t="s">
        <v>460</v>
      </c>
      <c r="C326" s="278">
        <v>138</v>
      </c>
      <c r="D326" s="279">
        <v>137.85</v>
      </c>
      <c r="E326" s="279">
        <v>136.29999999999998</v>
      </c>
      <c r="F326" s="279">
        <v>134.6</v>
      </c>
      <c r="G326" s="279">
        <v>133.04999999999998</v>
      </c>
      <c r="H326" s="279">
        <v>139.54999999999998</v>
      </c>
      <c r="I326" s="279">
        <v>141.1</v>
      </c>
      <c r="J326" s="279">
        <v>142.79999999999998</v>
      </c>
      <c r="K326" s="277">
        <v>139.4</v>
      </c>
      <c r="L326" s="277">
        <v>136.15</v>
      </c>
      <c r="M326" s="277">
        <v>2.4950399999999999</v>
      </c>
    </row>
    <row r="327" spans="1:13">
      <c r="A327" s="268">
        <v>317</v>
      </c>
      <c r="B327" s="277" t="s">
        <v>147</v>
      </c>
      <c r="C327" s="278">
        <v>93.05</v>
      </c>
      <c r="D327" s="279">
        <v>93.766666666666666</v>
      </c>
      <c r="E327" s="279">
        <v>91.533333333333331</v>
      </c>
      <c r="F327" s="279">
        <v>90.016666666666666</v>
      </c>
      <c r="G327" s="279">
        <v>87.783333333333331</v>
      </c>
      <c r="H327" s="279">
        <v>95.283333333333331</v>
      </c>
      <c r="I327" s="279">
        <v>97.516666666666652</v>
      </c>
      <c r="J327" s="279">
        <v>99.033333333333331</v>
      </c>
      <c r="K327" s="277">
        <v>96</v>
      </c>
      <c r="L327" s="277">
        <v>92.25</v>
      </c>
      <c r="M327" s="277">
        <v>106.76362</v>
      </c>
    </row>
    <row r="328" spans="1:13">
      <c r="A328" s="268">
        <v>318</v>
      </c>
      <c r="B328" s="277" t="s">
        <v>471</v>
      </c>
      <c r="C328" s="278">
        <v>686.4</v>
      </c>
      <c r="D328" s="279">
        <v>693.5</v>
      </c>
      <c r="E328" s="279">
        <v>670</v>
      </c>
      <c r="F328" s="279">
        <v>653.6</v>
      </c>
      <c r="G328" s="279">
        <v>630.1</v>
      </c>
      <c r="H328" s="279">
        <v>709.9</v>
      </c>
      <c r="I328" s="279">
        <v>733.4</v>
      </c>
      <c r="J328" s="279">
        <v>749.8</v>
      </c>
      <c r="K328" s="277">
        <v>717</v>
      </c>
      <c r="L328" s="277">
        <v>677.1</v>
      </c>
      <c r="M328" s="277">
        <v>1.79742</v>
      </c>
    </row>
    <row r="329" spans="1:13">
      <c r="A329" s="268">
        <v>319</v>
      </c>
      <c r="B329" s="277" t="s">
        <v>268</v>
      </c>
      <c r="C329" s="278">
        <v>1126.8499999999999</v>
      </c>
      <c r="D329" s="279">
        <v>1138.55</v>
      </c>
      <c r="E329" s="279">
        <v>1068.3</v>
      </c>
      <c r="F329" s="279">
        <v>1009.75</v>
      </c>
      <c r="G329" s="279">
        <v>939.5</v>
      </c>
      <c r="H329" s="279">
        <v>1197.0999999999999</v>
      </c>
      <c r="I329" s="279">
        <v>1267.3499999999999</v>
      </c>
      <c r="J329" s="279">
        <v>1325.8999999999999</v>
      </c>
      <c r="K329" s="277">
        <v>1208.8</v>
      </c>
      <c r="L329" s="277">
        <v>1080</v>
      </c>
      <c r="M329" s="277">
        <v>26.722919999999998</v>
      </c>
    </row>
    <row r="330" spans="1:13">
      <c r="A330" s="268">
        <v>320</v>
      </c>
      <c r="B330" s="277" t="s">
        <v>148</v>
      </c>
      <c r="C330" s="278">
        <v>61931.6</v>
      </c>
      <c r="D330" s="279">
        <v>62372.200000000004</v>
      </c>
      <c r="E330" s="279">
        <v>61164.400000000009</v>
      </c>
      <c r="F330" s="279">
        <v>60397.200000000004</v>
      </c>
      <c r="G330" s="279">
        <v>59189.400000000009</v>
      </c>
      <c r="H330" s="279">
        <v>63139.400000000009</v>
      </c>
      <c r="I330" s="279">
        <v>64347.200000000012</v>
      </c>
      <c r="J330" s="279">
        <v>65114.400000000009</v>
      </c>
      <c r="K330" s="277">
        <v>63580</v>
      </c>
      <c r="L330" s="277">
        <v>61605</v>
      </c>
      <c r="M330" s="277">
        <v>0.14480000000000001</v>
      </c>
    </row>
    <row r="331" spans="1:13">
      <c r="A331" s="268">
        <v>321</v>
      </c>
      <c r="B331" s="277" t="s">
        <v>267</v>
      </c>
      <c r="C331" s="278">
        <v>36.299999999999997</v>
      </c>
      <c r="D331" s="279">
        <v>36.6</v>
      </c>
      <c r="E331" s="279">
        <v>35.700000000000003</v>
      </c>
      <c r="F331" s="279">
        <v>35.1</v>
      </c>
      <c r="G331" s="279">
        <v>34.200000000000003</v>
      </c>
      <c r="H331" s="279">
        <v>37.200000000000003</v>
      </c>
      <c r="I331" s="279">
        <v>38.099999999999994</v>
      </c>
      <c r="J331" s="279">
        <v>38.700000000000003</v>
      </c>
      <c r="K331" s="277">
        <v>37.5</v>
      </c>
      <c r="L331" s="277">
        <v>36</v>
      </c>
      <c r="M331" s="277">
        <v>21.634930000000001</v>
      </c>
    </row>
    <row r="332" spans="1:13">
      <c r="A332" s="268">
        <v>322</v>
      </c>
      <c r="B332" s="277" t="s">
        <v>149</v>
      </c>
      <c r="C332" s="278">
        <v>1362.7</v>
      </c>
      <c r="D332" s="279">
        <v>1342.2</v>
      </c>
      <c r="E332" s="279">
        <v>1307.75</v>
      </c>
      <c r="F332" s="279">
        <v>1252.8</v>
      </c>
      <c r="G332" s="279">
        <v>1218.3499999999999</v>
      </c>
      <c r="H332" s="279">
        <v>1397.15</v>
      </c>
      <c r="I332" s="279">
        <v>1431.6000000000004</v>
      </c>
      <c r="J332" s="279">
        <v>1486.5500000000002</v>
      </c>
      <c r="K332" s="277">
        <v>1376.65</v>
      </c>
      <c r="L332" s="277">
        <v>1287.25</v>
      </c>
      <c r="M332" s="277">
        <v>42.398359999999997</v>
      </c>
    </row>
    <row r="333" spans="1:13">
      <c r="A333" s="268">
        <v>323</v>
      </c>
      <c r="B333" s="277" t="s">
        <v>3162</v>
      </c>
      <c r="C333" s="278">
        <v>270.25</v>
      </c>
      <c r="D333" s="279">
        <v>273.59999999999997</v>
      </c>
      <c r="E333" s="279">
        <v>265.84999999999991</v>
      </c>
      <c r="F333" s="279">
        <v>261.44999999999993</v>
      </c>
      <c r="G333" s="279">
        <v>253.69999999999987</v>
      </c>
      <c r="H333" s="279">
        <v>277.99999999999994</v>
      </c>
      <c r="I333" s="279">
        <v>285.75000000000006</v>
      </c>
      <c r="J333" s="279">
        <v>290.14999999999998</v>
      </c>
      <c r="K333" s="277">
        <v>281.35000000000002</v>
      </c>
      <c r="L333" s="277">
        <v>269.2</v>
      </c>
      <c r="M333" s="277">
        <v>7.1952299999999996</v>
      </c>
    </row>
    <row r="334" spans="1:13">
      <c r="A334" s="268">
        <v>324</v>
      </c>
      <c r="B334" s="277" t="s">
        <v>269</v>
      </c>
      <c r="C334" s="278">
        <v>720.45</v>
      </c>
      <c r="D334" s="279">
        <v>728.68333333333339</v>
      </c>
      <c r="E334" s="279">
        <v>703.76666666666677</v>
      </c>
      <c r="F334" s="279">
        <v>687.08333333333337</v>
      </c>
      <c r="G334" s="279">
        <v>662.16666666666674</v>
      </c>
      <c r="H334" s="279">
        <v>745.36666666666679</v>
      </c>
      <c r="I334" s="279">
        <v>770.2833333333333</v>
      </c>
      <c r="J334" s="279">
        <v>786.96666666666681</v>
      </c>
      <c r="K334" s="277">
        <v>753.6</v>
      </c>
      <c r="L334" s="277">
        <v>712</v>
      </c>
      <c r="M334" s="277">
        <v>9.64785</v>
      </c>
    </row>
    <row r="335" spans="1:13">
      <c r="A335" s="268">
        <v>325</v>
      </c>
      <c r="B335" s="277" t="s">
        <v>150</v>
      </c>
      <c r="C335" s="278">
        <v>33.25</v>
      </c>
      <c r="D335" s="279">
        <v>33.066666666666663</v>
      </c>
      <c r="E335" s="279">
        <v>32.583333333333329</v>
      </c>
      <c r="F335" s="279">
        <v>31.916666666666664</v>
      </c>
      <c r="G335" s="279">
        <v>31.43333333333333</v>
      </c>
      <c r="H335" s="279">
        <v>33.733333333333327</v>
      </c>
      <c r="I335" s="279">
        <v>34.216666666666661</v>
      </c>
      <c r="J335" s="279">
        <v>34.883333333333326</v>
      </c>
      <c r="K335" s="277">
        <v>33.549999999999997</v>
      </c>
      <c r="L335" s="277">
        <v>32.4</v>
      </c>
      <c r="M335" s="277">
        <v>102.20466</v>
      </c>
    </row>
    <row r="336" spans="1:13">
      <c r="A336" s="268">
        <v>326</v>
      </c>
      <c r="B336" s="277" t="s">
        <v>261</v>
      </c>
      <c r="C336" s="278">
        <v>3112.3</v>
      </c>
      <c r="D336" s="279">
        <v>3144.0499999999997</v>
      </c>
      <c r="E336" s="279">
        <v>3058.2499999999995</v>
      </c>
      <c r="F336" s="279">
        <v>3004.2</v>
      </c>
      <c r="G336" s="279">
        <v>2918.3999999999996</v>
      </c>
      <c r="H336" s="279">
        <v>3198.0999999999995</v>
      </c>
      <c r="I336" s="279">
        <v>3283.8999999999996</v>
      </c>
      <c r="J336" s="279">
        <v>3337.9499999999994</v>
      </c>
      <c r="K336" s="277">
        <v>3229.85</v>
      </c>
      <c r="L336" s="277">
        <v>3090</v>
      </c>
      <c r="M336" s="277">
        <v>3.63287</v>
      </c>
    </row>
    <row r="337" spans="1:13">
      <c r="A337" s="268">
        <v>327</v>
      </c>
      <c r="B337" s="277" t="s">
        <v>478</v>
      </c>
      <c r="C337" s="278">
        <v>1869.3</v>
      </c>
      <c r="D337" s="279">
        <v>1857.1333333333332</v>
      </c>
      <c r="E337" s="279">
        <v>1824.2666666666664</v>
      </c>
      <c r="F337" s="279">
        <v>1779.2333333333331</v>
      </c>
      <c r="G337" s="279">
        <v>1746.3666666666663</v>
      </c>
      <c r="H337" s="279">
        <v>1902.1666666666665</v>
      </c>
      <c r="I337" s="279">
        <v>1935.0333333333333</v>
      </c>
      <c r="J337" s="279">
        <v>1980.0666666666666</v>
      </c>
      <c r="K337" s="277">
        <v>1890</v>
      </c>
      <c r="L337" s="277">
        <v>1812.1</v>
      </c>
      <c r="M337" s="277">
        <v>1.5128200000000001</v>
      </c>
    </row>
    <row r="338" spans="1:13">
      <c r="A338" s="268">
        <v>328</v>
      </c>
      <c r="B338" s="277" t="s">
        <v>151</v>
      </c>
      <c r="C338" s="278">
        <v>24.05</v>
      </c>
      <c r="D338" s="279">
        <v>24.200000000000003</v>
      </c>
      <c r="E338" s="279">
        <v>23.800000000000004</v>
      </c>
      <c r="F338" s="279">
        <v>23.55</v>
      </c>
      <c r="G338" s="279">
        <v>23.150000000000002</v>
      </c>
      <c r="H338" s="279">
        <v>24.450000000000006</v>
      </c>
      <c r="I338" s="279">
        <v>24.850000000000005</v>
      </c>
      <c r="J338" s="279">
        <v>25.100000000000009</v>
      </c>
      <c r="K338" s="277">
        <v>24.6</v>
      </c>
      <c r="L338" s="277">
        <v>23.95</v>
      </c>
      <c r="M338" s="277">
        <v>53.89734</v>
      </c>
    </row>
    <row r="339" spans="1:13">
      <c r="A339" s="268">
        <v>329</v>
      </c>
      <c r="B339" s="277" t="s">
        <v>477</v>
      </c>
      <c r="C339" s="278">
        <v>46.7</v>
      </c>
      <c r="D339" s="279">
        <v>47.383333333333333</v>
      </c>
      <c r="E339" s="279">
        <v>45.816666666666663</v>
      </c>
      <c r="F339" s="279">
        <v>44.93333333333333</v>
      </c>
      <c r="G339" s="279">
        <v>43.36666666666666</v>
      </c>
      <c r="H339" s="279">
        <v>48.266666666666666</v>
      </c>
      <c r="I339" s="279">
        <v>49.833333333333343</v>
      </c>
      <c r="J339" s="279">
        <v>50.716666666666669</v>
      </c>
      <c r="K339" s="277">
        <v>48.95</v>
      </c>
      <c r="L339" s="277">
        <v>46.5</v>
      </c>
      <c r="M339" s="277">
        <v>2.2583899999999999</v>
      </c>
    </row>
    <row r="340" spans="1:13">
      <c r="A340" s="268">
        <v>330</v>
      </c>
      <c r="B340" s="277" t="s">
        <v>152</v>
      </c>
      <c r="C340" s="278">
        <v>29.85</v>
      </c>
      <c r="D340" s="279">
        <v>30.283333333333331</v>
      </c>
      <c r="E340" s="279">
        <v>29.066666666666663</v>
      </c>
      <c r="F340" s="279">
        <v>28.283333333333331</v>
      </c>
      <c r="G340" s="279">
        <v>27.066666666666663</v>
      </c>
      <c r="H340" s="279">
        <v>31.066666666666663</v>
      </c>
      <c r="I340" s="279">
        <v>32.283333333333331</v>
      </c>
      <c r="J340" s="279">
        <v>33.066666666666663</v>
      </c>
      <c r="K340" s="277">
        <v>31.5</v>
      </c>
      <c r="L340" s="277">
        <v>29.5</v>
      </c>
      <c r="M340" s="277">
        <v>200.36775</v>
      </c>
    </row>
    <row r="341" spans="1:13">
      <c r="A341" s="268">
        <v>331</v>
      </c>
      <c r="B341" s="277" t="s">
        <v>473</v>
      </c>
      <c r="C341" s="278">
        <v>443.1</v>
      </c>
      <c r="D341" s="279">
        <v>447.51666666666665</v>
      </c>
      <c r="E341" s="279">
        <v>436.38333333333333</v>
      </c>
      <c r="F341" s="279">
        <v>429.66666666666669</v>
      </c>
      <c r="G341" s="279">
        <v>418.53333333333336</v>
      </c>
      <c r="H341" s="279">
        <v>454.23333333333329</v>
      </c>
      <c r="I341" s="279">
        <v>465.36666666666662</v>
      </c>
      <c r="J341" s="279">
        <v>472.08333333333326</v>
      </c>
      <c r="K341" s="277">
        <v>458.65</v>
      </c>
      <c r="L341" s="277">
        <v>440.8</v>
      </c>
      <c r="M341" s="277">
        <v>0.54039000000000004</v>
      </c>
    </row>
    <row r="342" spans="1:13">
      <c r="A342" s="268">
        <v>332</v>
      </c>
      <c r="B342" s="277" t="s">
        <v>153</v>
      </c>
      <c r="C342" s="278">
        <v>17350.25</v>
      </c>
      <c r="D342" s="279">
        <v>17325.7</v>
      </c>
      <c r="E342" s="279">
        <v>17236.45</v>
      </c>
      <c r="F342" s="279">
        <v>17122.650000000001</v>
      </c>
      <c r="G342" s="279">
        <v>17033.400000000001</v>
      </c>
      <c r="H342" s="279">
        <v>17439.5</v>
      </c>
      <c r="I342" s="279">
        <v>17528.75</v>
      </c>
      <c r="J342" s="279">
        <v>17642.55</v>
      </c>
      <c r="K342" s="277">
        <v>17414.95</v>
      </c>
      <c r="L342" s="277">
        <v>17211.900000000001</v>
      </c>
      <c r="M342" s="277">
        <v>1.03843</v>
      </c>
    </row>
    <row r="343" spans="1:13">
      <c r="A343" s="268">
        <v>333</v>
      </c>
      <c r="B343" s="277" t="s">
        <v>3182</v>
      </c>
      <c r="C343" s="278">
        <v>42.7</v>
      </c>
      <c r="D343" s="279">
        <v>43.5</v>
      </c>
      <c r="E343" s="279">
        <v>41.7</v>
      </c>
      <c r="F343" s="279">
        <v>40.700000000000003</v>
      </c>
      <c r="G343" s="279">
        <v>38.900000000000006</v>
      </c>
      <c r="H343" s="279">
        <v>44.5</v>
      </c>
      <c r="I343" s="279">
        <v>46.3</v>
      </c>
      <c r="J343" s="279">
        <v>47.3</v>
      </c>
      <c r="K343" s="277">
        <v>45.3</v>
      </c>
      <c r="L343" s="277">
        <v>42.5</v>
      </c>
      <c r="M343" s="277">
        <v>24.88815</v>
      </c>
    </row>
    <row r="344" spans="1:13">
      <c r="A344" s="268">
        <v>334</v>
      </c>
      <c r="B344" s="277" t="s">
        <v>476</v>
      </c>
      <c r="C344" s="278">
        <v>41.75</v>
      </c>
      <c r="D344" s="279">
        <v>41.68333333333333</v>
      </c>
      <c r="E344" s="279">
        <v>40.36666666666666</v>
      </c>
      <c r="F344" s="279">
        <v>38.983333333333327</v>
      </c>
      <c r="G344" s="279">
        <v>37.666666666666657</v>
      </c>
      <c r="H344" s="279">
        <v>43.066666666666663</v>
      </c>
      <c r="I344" s="279">
        <v>44.38333333333334</v>
      </c>
      <c r="J344" s="279">
        <v>45.766666666666666</v>
      </c>
      <c r="K344" s="277">
        <v>43</v>
      </c>
      <c r="L344" s="277">
        <v>40.299999999999997</v>
      </c>
      <c r="M344" s="277">
        <v>53.677909999999997</v>
      </c>
    </row>
    <row r="345" spans="1:13">
      <c r="A345" s="268">
        <v>335</v>
      </c>
      <c r="B345" s="277" t="s">
        <v>475</v>
      </c>
      <c r="C345" s="278">
        <v>302.2</v>
      </c>
      <c r="D345" s="279">
        <v>296.2</v>
      </c>
      <c r="E345" s="279">
        <v>288.84999999999997</v>
      </c>
      <c r="F345" s="279">
        <v>275.5</v>
      </c>
      <c r="G345" s="279">
        <v>268.14999999999998</v>
      </c>
      <c r="H345" s="279">
        <v>309.54999999999995</v>
      </c>
      <c r="I345" s="279">
        <v>316.89999999999998</v>
      </c>
      <c r="J345" s="279">
        <v>330.24999999999994</v>
      </c>
      <c r="K345" s="277">
        <v>303.55</v>
      </c>
      <c r="L345" s="277">
        <v>282.85000000000002</v>
      </c>
      <c r="M345" s="277">
        <v>3.2231700000000001</v>
      </c>
    </row>
    <row r="346" spans="1:13">
      <c r="A346" s="268">
        <v>336</v>
      </c>
      <c r="B346" s="277" t="s">
        <v>270</v>
      </c>
      <c r="C346" s="278">
        <v>20.25</v>
      </c>
      <c r="D346" s="279">
        <v>20.25</v>
      </c>
      <c r="E346" s="279">
        <v>20.2</v>
      </c>
      <c r="F346" s="279">
        <v>20.149999999999999</v>
      </c>
      <c r="G346" s="279">
        <v>20.099999999999998</v>
      </c>
      <c r="H346" s="279">
        <v>20.3</v>
      </c>
      <c r="I346" s="279">
        <v>20.349999999999998</v>
      </c>
      <c r="J346" s="279">
        <v>20.400000000000002</v>
      </c>
      <c r="K346" s="277">
        <v>20.3</v>
      </c>
      <c r="L346" s="277">
        <v>20.2</v>
      </c>
      <c r="M346" s="277">
        <v>28.49879</v>
      </c>
    </row>
    <row r="347" spans="1:13">
      <c r="A347" s="268">
        <v>337</v>
      </c>
      <c r="B347" s="277" t="s">
        <v>283</v>
      </c>
      <c r="C347" s="278">
        <v>117.5</v>
      </c>
      <c r="D347" s="279">
        <v>118.53333333333335</v>
      </c>
      <c r="E347" s="279">
        <v>113.06666666666669</v>
      </c>
      <c r="F347" s="279">
        <v>108.63333333333334</v>
      </c>
      <c r="G347" s="279">
        <v>103.16666666666669</v>
      </c>
      <c r="H347" s="279">
        <v>122.9666666666667</v>
      </c>
      <c r="I347" s="279">
        <v>128.43333333333337</v>
      </c>
      <c r="J347" s="279">
        <v>132.8666666666667</v>
      </c>
      <c r="K347" s="277">
        <v>124</v>
      </c>
      <c r="L347" s="277">
        <v>114.1</v>
      </c>
      <c r="M347" s="277">
        <v>14.77248</v>
      </c>
    </row>
    <row r="348" spans="1:13">
      <c r="A348" s="268">
        <v>338</v>
      </c>
      <c r="B348" s="277" t="s">
        <v>154</v>
      </c>
      <c r="C348" s="278">
        <v>1769.55</v>
      </c>
      <c r="D348" s="279">
        <v>1755.4333333333334</v>
      </c>
      <c r="E348" s="279">
        <v>1707.9166666666667</v>
      </c>
      <c r="F348" s="279">
        <v>1646.2833333333333</v>
      </c>
      <c r="G348" s="279">
        <v>1598.7666666666667</v>
      </c>
      <c r="H348" s="279">
        <v>1817.0666666666668</v>
      </c>
      <c r="I348" s="279">
        <v>1864.5833333333333</v>
      </c>
      <c r="J348" s="279">
        <v>1926.2166666666669</v>
      </c>
      <c r="K348" s="277">
        <v>1802.95</v>
      </c>
      <c r="L348" s="277">
        <v>1693.8</v>
      </c>
      <c r="M348" s="277">
        <v>18.343109999999999</v>
      </c>
    </row>
    <row r="349" spans="1:13">
      <c r="A349" s="268">
        <v>339</v>
      </c>
      <c r="B349" s="277" t="s">
        <v>479</v>
      </c>
      <c r="C349" s="278">
        <v>1195.95</v>
      </c>
      <c r="D349" s="279">
        <v>1198.6499999999999</v>
      </c>
      <c r="E349" s="279">
        <v>1187.2999999999997</v>
      </c>
      <c r="F349" s="279">
        <v>1178.6499999999999</v>
      </c>
      <c r="G349" s="279">
        <v>1167.2999999999997</v>
      </c>
      <c r="H349" s="279">
        <v>1207.2999999999997</v>
      </c>
      <c r="I349" s="279">
        <v>1218.6499999999996</v>
      </c>
      <c r="J349" s="279">
        <v>1227.2999999999997</v>
      </c>
      <c r="K349" s="277">
        <v>1210</v>
      </c>
      <c r="L349" s="277">
        <v>1190</v>
      </c>
      <c r="M349" s="277">
        <v>8.7010000000000004E-2</v>
      </c>
    </row>
    <row r="350" spans="1:13">
      <c r="A350" s="268">
        <v>340</v>
      </c>
      <c r="B350" s="277" t="s">
        <v>474</v>
      </c>
      <c r="C350" s="278">
        <v>48</v>
      </c>
      <c r="D350" s="279">
        <v>47.766666666666673</v>
      </c>
      <c r="E350" s="279">
        <v>46.933333333333344</v>
      </c>
      <c r="F350" s="279">
        <v>45.866666666666674</v>
      </c>
      <c r="G350" s="279">
        <v>45.033333333333346</v>
      </c>
      <c r="H350" s="279">
        <v>48.833333333333343</v>
      </c>
      <c r="I350" s="279">
        <v>49.666666666666671</v>
      </c>
      <c r="J350" s="279">
        <v>50.733333333333341</v>
      </c>
      <c r="K350" s="277">
        <v>48.6</v>
      </c>
      <c r="L350" s="277">
        <v>46.7</v>
      </c>
      <c r="M350" s="277">
        <v>9.2798999999999996</v>
      </c>
    </row>
    <row r="351" spans="1:13">
      <c r="A351" s="268">
        <v>341</v>
      </c>
      <c r="B351" s="277" t="s">
        <v>155</v>
      </c>
      <c r="C351" s="278">
        <v>82.5</v>
      </c>
      <c r="D351" s="279">
        <v>83.316666666666663</v>
      </c>
      <c r="E351" s="279">
        <v>81.433333333333323</v>
      </c>
      <c r="F351" s="279">
        <v>80.36666666666666</v>
      </c>
      <c r="G351" s="279">
        <v>78.48333333333332</v>
      </c>
      <c r="H351" s="279">
        <v>84.383333333333326</v>
      </c>
      <c r="I351" s="279">
        <v>86.266666666666652</v>
      </c>
      <c r="J351" s="279">
        <v>87.333333333333329</v>
      </c>
      <c r="K351" s="277">
        <v>85.2</v>
      </c>
      <c r="L351" s="277">
        <v>82.25</v>
      </c>
      <c r="M351" s="277">
        <v>63.070839999999997</v>
      </c>
    </row>
    <row r="352" spans="1:13">
      <c r="A352" s="268">
        <v>342</v>
      </c>
      <c r="B352" s="277" t="s">
        <v>156</v>
      </c>
      <c r="C352" s="278">
        <v>87.65</v>
      </c>
      <c r="D352" s="279">
        <v>88.166666666666671</v>
      </c>
      <c r="E352" s="279">
        <v>86.733333333333348</v>
      </c>
      <c r="F352" s="279">
        <v>85.816666666666677</v>
      </c>
      <c r="G352" s="279">
        <v>84.383333333333354</v>
      </c>
      <c r="H352" s="279">
        <v>89.083333333333343</v>
      </c>
      <c r="I352" s="279">
        <v>90.516666666666652</v>
      </c>
      <c r="J352" s="279">
        <v>91.433333333333337</v>
      </c>
      <c r="K352" s="277">
        <v>89.6</v>
      </c>
      <c r="L352" s="277">
        <v>87.25</v>
      </c>
      <c r="M352" s="277">
        <v>100.71266</v>
      </c>
    </row>
    <row r="353" spans="1:13">
      <c r="A353" s="268">
        <v>343</v>
      </c>
      <c r="B353" s="277" t="s">
        <v>271</v>
      </c>
      <c r="C353" s="278">
        <v>381.4</v>
      </c>
      <c r="D353" s="279">
        <v>384.11666666666662</v>
      </c>
      <c r="E353" s="279">
        <v>373.78333333333325</v>
      </c>
      <c r="F353" s="279">
        <v>366.16666666666663</v>
      </c>
      <c r="G353" s="279">
        <v>355.83333333333326</v>
      </c>
      <c r="H353" s="279">
        <v>391.73333333333323</v>
      </c>
      <c r="I353" s="279">
        <v>402.06666666666661</v>
      </c>
      <c r="J353" s="279">
        <v>409.68333333333322</v>
      </c>
      <c r="K353" s="277">
        <v>394.45</v>
      </c>
      <c r="L353" s="277">
        <v>376.5</v>
      </c>
      <c r="M353" s="277">
        <v>3.1148400000000001</v>
      </c>
    </row>
    <row r="354" spans="1:13">
      <c r="A354" s="268">
        <v>344</v>
      </c>
      <c r="B354" s="277" t="s">
        <v>272</v>
      </c>
      <c r="C354" s="278">
        <v>3016.35</v>
      </c>
      <c r="D354" s="279">
        <v>3005.6833333333329</v>
      </c>
      <c r="E354" s="279">
        <v>2930.6666666666661</v>
      </c>
      <c r="F354" s="279">
        <v>2844.9833333333331</v>
      </c>
      <c r="G354" s="279">
        <v>2769.9666666666662</v>
      </c>
      <c r="H354" s="279">
        <v>3091.3666666666659</v>
      </c>
      <c r="I354" s="279">
        <v>3166.3833333333332</v>
      </c>
      <c r="J354" s="279">
        <v>3252.0666666666657</v>
      </c>
      <c r="K354" s="277">
        <v>3080.7</v>
      </c>
      <c r="L354" s="277">
        <v>2920</v>
      </c>
      <c r="M354" s="277">
        <v>0.74551000000000001</v>
      </c>
    </row>
    <row r="355" spans="1:13">
      <c r="A355" s="268">
        <v>345</v>
      </c>
      <c r="B355" s="277" t="s">
        <v>157</v>
      </c>
      <c r="C355" s="278">
        <v>98.2</v>
      </c>
      <c r="D355" s="279">
        <v>98.533333333333346</v>
      </c>
      <c r="E355" s="279">
        <v>97.166666666666686</v>
      </c>
      <c r="F355" s="279">
        <v>96.13333333333334</v>
      </c>
      <c r="G355" s="279">
        <v>94.76666666666668</v>
      </c>
      <c r="H355" s="279">
        <v>99.566666666666691</v>
      </c>
      <c r="I355" s="279">
        <v>100.93333333333334</v>
      </c>
      <c r="J355" s="279">
        <v>101.9666666666667</v>
      </c>
      <c r="K355" s="277">
        <v>99.9</v>
      </c>
      <c r="L355" s="277">
        <v>97.5</v>
      </c>
      <c r="M355" s="277">
        <v>9.24132</v>
      </c>
    </row>
    <row r="356" spans="1:13">
      <c r="A356" s="268">
        <v>346</v>
      </c>
      <c r="B356" s="277" t="s">
        <v>480</v>
      </c>
      <c r="C356" s="278">
        <v>68.95</v>
      </c>
      <c r="D356" s="279">
        <v>68.95</v>
      </c>
      <c r="E356" s="279">
        <v>68.95</v>
      </c>
      <c r="F356" s="279">
        <v>68.95</v>
      </c>
      <c r="G356" s="279">
        <v>68.95</v>
      </c>
      <c r="H356" s="279">
        <v>68.95</v>
      </c>
      <c r="I356" s="279">
        <v>68.95</v>
      </c>
      <c r="J356" s="279">
        <v>68.95</v>
      </c>
      <c r="K356" s="277">
        <v>68.95</v>
      </c>
      <c r="L356" s="277">
        <v>68.95</v>
      </c>
      <c r="M356" s="277">
        <v>1.6785699999999999</v>
      </c>
    </row>
    <row r="357" spans="1:13">
      <c r="A357" s="268">
        <v>347</v>
      </c>
      <c r="B357" s="277" t="s">
        <v>158</v>
      </c>
      <c r="C357" s="278">
        <v>80.8</v>
      </c>
      <c r="D357" s="279">
        <v>80.966666666666669</v>
      </c>
      <c r="E357" s="279">
        <v>79.933333333333337</v>
      </c>
      <c r="F357" s="279">
        <v>79.066666666666663</v>
      </c>
      <c r="G357" s="279">
        <v>78.033333333333331</v>
      </c>
      <c r="H357" s="279">
        <v>81.833333333333343</v>
      </c>
      <c r="I357" s="279">
        <v>82.866666666666674</v>
      </c>
      <c r="J357" s="279">
        <v>83.733333333333348</v>
      </c>
      <c r="K357" s="277">
        <v>82</v>
      </c>
      <c r="L357" s="277">
        <v>80.099999999999994</v>
      </c>
      <c r="M357" s="277">
        <v>85.111199999999997</v>
      </c>
    </row>
    <row r="358" spans="1:13">
      <c r="A358" s="268">
        <v>348</v>
      </c>
      <c r="B358" s="277" t="s">
        <v>481</v>
      </c>
      <c r="C358" s="278">
        <v>66.150000000000006</v>
      </c>
      <c r="D358" s="279">
        <v>66.466666666666669</v>
      </c>
      <c r="E358" s="279">
        <v>64.933333333333337</v>
      </c>
      <c r="F358" s="279">
        <v>63.716666666666669</v>
      </c>
      <c r="G358" s="279">
        <v>62.183333333333337</v>
      </c>
      <c r="H358" s="279">
        <v>67.683333333333337</v>
      </c>
      <c r="I358" s="279">
        <v>69.216666666666669</v>
      </c>
      <c r="J358" s="279">
        <v>70.433333333333337</v>
      </c>
      <c r="K358" s="277">
        <v>68</v>
      </c>
      <c r="L358" s="277">
        <v>65.25</v>
      </c>
      <c r="M358" s="277">
        <v>1.67302</v>
      </c>
    </row>
    <row r="359" spans="1:13">
      <c r="A359" s="268">
        <v>349</v>
      </c>
      <c r="B359" s="277" t="s">
        <v>482</v>
      </c>
      <c r="C359" s="278">
        <v>176.25</v>
      </c>
      <c r="D359" s="279">
        <v>178.48333333333335</v>
      </c>
      <c r="E359" s="279">
        <v>173.06666666666669</v>
      </c>
      <c r="F359" s="279">
        <v>169.88333333333335</v>
      </c>
      <c r="G359" s="279">
        <v>164.4666666666667</v>
      </c>
      <c r="H359" s="279">
        <v>181.66666666666669</v>
      </c>
      <c r="I359" s="279">
        <v>187.08333333333331</v>
      </c>
      <c r="J359" s="279">
        <v>190.26666666666668</v>
      </c>
      <c r="K359" s="277">
        <v>183.9</v>
      </c>
      <c r="L359" s="277">
        <v>175.3</v>
      </c>
      <c r="M359" s="277">
        <v>8.1476400000000009</v>
      </c>
    </row>
    <row r="360" spans="1:13">
      <c r="A360" s="268">
        <v>350</v>
      </c>
      <c r="B360" s="277" t="s">
        <v>483</v>
      </c>
      <c r="C360" s="278">
        <v>171.25</v>
      </c>
      <c r="D360" s="279">
        <v>169.08333333333334</v>
      </c>
      <c r="E360" s="279">
        <v>165.16666666666669</v>
      </c>
      <c r="F360" s="279">
        <v>159.08333333333334</v>
      </c>
      <c r="G360" s="279">
        <v>155.16666666666669</v>
      </c>
      <c r="H360" s="279">
        <v>175.16666666666669</v>
      </c>
      <c r="I360" s="279">
        <v>179.08333333333337</v>
      </c>
      <c r="J360" s="279">
        <v>185.16666666666669</v>
      </c>
      <c r="K360" s="277">
        <v>173</v>
      </c>
      <c r="L360" s="277">
        <v>163</v>
      </c>
      <c r="M360" s="277">
        <v>0.48901</v>
      </c>
    </row>
    <row r="361" spans="1:13">
      <c r="A361" s="268">
        <v>351</v>
      </c>
      <c r="B361" s="277" t="s">
        <v>159</v>
      </c>
      <c r="C361" s="278">
        <v>19189.2</v>
      </c>
      <c r="D361" s="279">
        <v>19295.399999999998</v>
      </c>
      <c r="E361" s="279">
        <v>18993.799999999996</v>
      </c>
      <c r="F361" s="279">
        <v>18798.399999999998</v>
      </c>
      <c r="G361" s="279">
        <v>18496.799999999996</v>
      </c>
      <c r="H361" s="279">
        <v>19490.799999999996</v>
      </c>
      <c r="I361" s="279">
        <v>19792.399999999994</v>
      </c>
      <c r="J361" s="279">
        <v>19987.799999999996</v>
      </c>
      <c r="K361" s="277">
        <v>19597</v>
      </c>
      <c r="L361" s="277">
        <v>19100</v>
      </c>
      <c r="M361" s="277">
        <v>0.14917</v>
      </c>
    </row>
    <row r="362" spans="1:13">
      <c r="A362" s="268">
        <v>352</v>
      </c>
      <c r="B362" s="277" t="s">
        <v>487</v>
      </c>
      <c r="C362" s="278">
        <v>88.3</v>
      </c>
      <c r="D362" s="279">
        <v>89.55</v>
      </c>
      <c r="E362" s="279">
        <v>86.1</v>
      </c>
      <c r="F362" s="279">
        <v>83.899999999999991</v>
      </c>
      <c r="G362" s="279">
        <v>80.449999999999989</v>
      </c>
      <c r="H362" s="279">
        <v>91.75</v>
      </c>
      <c r="I362" s="279">
        <v>95.200000000000017</v>
      </c>
      <c r="J362" s="279">
        <v>97.4</v>
      </c>
      <c r="K362" s="277">
        <v>93</v>
      </c>
      <c r="L362" s="277">
        <v>87.35</v>
      </c>
      <c r="M362" s="277">
        <v>5.7419099999999998</v>
      </c>
    </row>
    <row r="363" spans="1:13">
      <c r="A363" s="268">
        <v>353</v>
      </c>
      <c r="B363" s="277" t="s">
        <v>484</v>
      </c>
      <c r="C363" s="278">
        <v>15.3</v>
      </c>
      <c r="D363" s="279">
        <v>15.416666666666666</v>
      </c>
      <c r="E363" s="279">
        <v>14.933333333333332</v>
      </c>
      <c r="F363" s="279">
        <v>14.566666666666666</v>
      </c>
      <c r="G363" s="279">
        <v>14.083333333333332</v>
      </c>
      <c r="H363" s="279">
        <v>15.783333333333331</v>
      </c>
      <c r="I363" s="279">
        <v>16.266666666666666</v>
      </c>
      <c r="J363" s="279">
        <v>16.633333333333333</v>
      </c>
      <c r="K363" s="277">
        <v>15.9</v>
      </c>
      <c r="L363" s="277">
        <v>15.05</v>
      </c>
      <c r="M363" s="277">
        <v>14.85408</v>
      </c>
    </row>
    <row r="364" spans="1:13">
      <c r="A364" s="268">
        <v>354</v>
      </c>
      <c r="B364" s="277" t="s">
        <v>160</v>
      </c>
      <c r="C364" s="278">
        <v>1454.4</v>
      </c>
      <c r="D364" s="279">
        <v>1464.3333333333333</v>
      </c>
      <c r="E364" s="279">
        <v>1436.0666666666666</v>
      </c>
      <c r="F364" s="279">
        <v>1417.7333333333333</v>
      </c>
      <c r="G364" s="279">
        <v>1389.4666666666667</v>
      </c>
      <c r="H364" s="279">
        <v>1482.6666666666665</v>
      </c>
      <c r="I364" s="279">
        <v>1510.9333333333334</v>
      </c>
      <c r="J364" s="279">
        <v>1529.2666666666664</v>
      </c>
      <c r="K364" s="277">
        <v>1492.6</v>
      </c>
      <c r="L364" s="277">
        <v>1446</v>
      </c>
      <c r="M364" s="277">
        <v>8.2758199999999995</v>
      </c>
    </row>
    <row r="365" spans="1:13">
      <c r="A365" s="268">
        <v>355</v>
      </c>
      <c r="B365" s="277" t="s">
        <v>488</v>
      </c>
      <c r="C365" s="278">
        <v>855.7</v>
      </c>
      <c r="D365" s="279">
        <v>873.0333333333333</v>
      </c>
      <c r="E365" s="279">
        <v>826.66666666666663</v>
      </c>
      <c r="F365" s="279">
        <v>797.63333333333333</v>
      </c>
      <c r="G365" s="279">
        <v>751.26666666666665</v>
      </c>
      <c r="H365" s="279">
        <v>902.06666666666661</v>
      </c>
      <c r="I365" s="279">
        <v>948.43333333333339</v>
      </c>
      <c r="J365" s="279">
        <v>977.46666666666658</v>
      </c>
      <c r="K365" s="277">
        <v>919.4</v>
      </c>
      <c r="L365" s="277">
        <v>844</v>
      </c>
      <c r="M365" s="277">
        <v>19.368469999999999</v>
      </c>
    </row>
    <row r="366" spans="1:13">
      <c r="A366" s="268">
        <v>356</v>
      </c>
      <c r="B366" s="277" t="s">
        <v>161</v>
      </c>
      <c r="C366" s="278">
        <v>238.15</v>
      </c>
      <c r="D366" s="279">
        <v>240.18333333333337</v>
      </c>
      <c r="E366" s="279">
        <v>235.56666666666672</v>
      </c>
      <c r="F366" s="279">
        <v>232.98333333333335</v>
      </c>
      <c r="G366" s="279">
        <v>228.3666666666667</v>
      </c>
      <c r="H366" s="279">
        <v>242.76666666666674</v>
      </c>
      <c r="I366" s="279">
        <v>247.38333333333335</v>
      </c>
      <c r="J366" s="279">
        <v>249.96666666666675</v>
      </c>
      <c r="K366" s="277">
        <v>244.8</v>
      </c>
      <c r="L366" s="277">
        <v>237.6</v>
      </c>
      <c r="M366" s="277">
        <v>86.511080000000007</v>
      </c>
    </row>
    <row r="367" spans="1:13">
      <c r="A367" s="268">
        <v>357</v>
      </c>
      <c r="B367" s="277" t="s">
        <v>162</v>
      </c>
      <c r="C367" s="278">
        <v>81.400000000000006</v>
      </c>
      <c r="D367" s="279">
        <v>81.833333333333329</v>
      </c>
      <c r="E367" s="279">
        <v>80.566666666666663</v>
      </c>
      <c r="F367" s="279">
        <v>79.733333333333334</v>
      </c>
      <c r="G367" s="279">
        <v>78.466666666666669</v>
      </c>
      <c r="H367" s="279">
        <v>82.666666666666657</v>
      </c>
      <c r="I367" s="279">
        <v>83.933333333333337</v>
      </c>
      <c r="J367" s="279">
        <v>84.766666666666652</v>
      </c>
      <c r="K367" s="277">
        <v>83.1</v>
      </c>
      <c r="L367" s="277">
        <v>81</v>
      </c>
      <c r="M367" s="277">
        <v>37.735320000000002</v>
      </c>
    </row>
    <row r="368" spans="1:13">
      <c r="A368" s="268">
        <v>358</v>
      </c>
      <c r="B368" s="277" t="s">
        <v>275</v>
      </c>
      <c r="C368" s="278">
        <v>4367.25</v>
      </c>
      <c r="D368" s="279">
        <v>4385.75</v>
      </c>
      <c r="E368" s="279">
        <v>4326.5</v>
      </c>
      <c r="F368" s="279">
        <v>4285.75</v>
      </c>
      <c r="G368" s="279">
        <v>4226.5</v>
      </c>
      <c r="H368" s="279">
        <v>4426.5</v>
      </c>
      <c r="I368" s="279">
        <v>4485.75</v>
      </c>
      <c r="J368" s="279">
        <v>4526.5</v>
      </c>
      <c r="K368" s="277">
        <v>4445</v>
      </c>
      <c r="L368" s="277">
        <v>4345</v>
      </c>
      <c r="M368" s="277">
        <v>1.2611600000000001</v>
      </c>
    </row>
    <row r="369" spans="1:13">
      <c r="A369" s="268">
        <v>359</v>
      </c>
      <c r="B369" s="277" t="s">
        <v>277</v>
      </c>
      <c r="C369" s="278">
        <v>10691.75</v>
      </c>
      <c r="D369" s="279">
        <v>10735.566666666668</v>
      </c>
      <c r="E369" s="279">
        <v>10611.183333333334</v>
      </c>
      <c r="F369" s="279">
        <v>10530.616666666667</v>
      </c>
      <c r="G369" s="279">
        <v>10406.233333333334</v>
      </c>
      <c r="H369" s="279">
        <v>10816.133333333335</v>
      </c>
      <c r="I369" s="279">
        <v>10940.51666666667</v>
      </c>
      <c r="J369" s="279">
        <v>11021.083333333336</v>
      </c>
      <c r="K369" s="277">
        <v>10859.95</v>
      </c>
      <c r="L369" s="277">
        <v>10655</v>
      </c>
      <c r="M369" s="277">
        <v>2.171E-2</v>
      </c>
    </row>
    <row r="370" spans="1:13">
      <c r="A370" s="268">
        <v>360</v>
      </c>
      <c r="B370" s="277" t="s">
        <v>494</v>
      </c>
      <c r="C370" s="278">
        <v>4057.2</v>
      </c>
      <c r="D370" s="279">
        <v>4042.7333333333336</v>
      </c>
      <c r="E370" s="279">
        <v>4014.5166666666673</v>
      </c>
      <c r="F370" s="279">
        <v>3971.8333333333339</v>
      </c>
      <c r="G370" s="279">
        <v>3943.6166666666677</v>
      </c>
      <c r="H370" s="279">
        <v>4085.416666666667</v>
      </c>
      <c r="I370" s="279">
        <v>4113.6333333333332</v>
      </c>
      <c r="J370" s="279">
        <v>4156.3166666666666</v>
      </c>
      <c r="K370" s="277">
        <v>4070.95</v>
      </c>
      <c r="L370" s="277">
        <v>4000.05</v>
      </c>
      <c r="M370" s="277">
        <v>8.6709999999999995E-2</v>
      </c>
    </row>
    <row r="371" spans="1:13">
      <c r="A371" s="268">
        <v>361</v>
      </c>
      <c r="B371" s="277" t="s">
        <v>489</v>
      </c>
      <c r="C371" s="278">
        <v>99.05</v>
      </c>
      <c r="D371" s="279">
        <v>100.14999999999999</v>
      </c>
      <c r="E371" s="279">
        <v>97.59999999999998</v>
      </c>
      <c r="F371" s="279">
        <v>96.149999999999991</v>
      </c>
      <c r="G371" s="279">
        <v>93.59999999999998</v>
      </c>
      <c r="H371" s="279">
        <v>101.59999999999998</v>
      </c>
      <c r="I371" s="279">
        <v>104.14999999999999</v>
      </c>
      <c r="J371" s="279">
        <v>105.59999999999998</v>
      </c>
      <c r="K371" s="277">
        <v>102.7</v>
      </c>
      <c r="L371" s="277">
        <v>98.7</v>
      </c>
      <c r="M371" s="277">
        <v>6.7660900000000002</v>
      </c>
    </row>
    <row r="372" spans="1:13">
      <c r="A372" s="268">
        <v>362</v>
      </c>
      <c r="B372" s="277" t="s">
        <v>490</v>
      </c>
      <c r="C372" s="278">
        <v>589.15</v>
      </c>
      <c r="D372" s="279">
        <v>589.38333333333333</v>
      </c>
      <c r="E372" s="279">
        <v>579.76666666666665</v>
      </c>
      <c r="F372" s="279">
        <v>570.38333333333333</v>
      </c>
      <c r="G372" s="279">
        <v>560.76666666666665</v>
      </c>
      <c r="H372" s="279">
        <v>598.76666666666665</v>
      </c>
      <c r="I372" s="279">
        <v>608.38333333333321</v>
      </c>
      <c r="J372" s="279">
        <v>617.76666666666665</v>
      </c>
      <c r="K372" s="277">
        <v>599</v>
      </c>
      <c r="L372" s="277">
        <v>580</v>
      </c>
      <c r="M372" s="277">
        <v>4.6347399999999999</v>
      </c>
    </row>
    <row r="373" spans="1:13">
      <c r="A373" s="268">
        <v>363</v>
      </c>
      <c r="B373" s="277" t="s">
        <v>163</v>
      </c>
      <c r="C373" s="278">
        <v>1356.2</v>
      </c>
      <c r="D373" s="279">
        <v>1363.8999999999999</v>
      </c>
      <c r="E373" s="279">
        <v>1342.7999999999997</v>
      </c>
      <c r="F373" s="279">
        <v>1329.3999999999999</v>
      </c>
      <c r="G373" s="279">
        <v>1308.2999999999997</v>
      </c>
      <c r="H373" s="279">
        <v>1377.2999999999997</v>
      </c>
      <c r="I373" s="279">
        <v>1398.3999999999996</v>
      </c>
      <c r="J373" s="279">
        <v>1411.7999999999997</v>
      </c>
      <c r="K373" s="277">
        <v>1385</v>
      </c>
      <c r="L373" s="277">
        <v>1350.5</v>
      </c>
      <c r="M373" s="277">
        <v>11.10962</v>
      </c>
    </row>
    <row r="374" spans="1:13">
      <c r="A374" s="268">
        <v>364</v>
      </c>
      <c r="B374" s="277" t="s">
        <v>273</v>
      </c>
      <c r="C374" s="278">
        <v>1768.8</v>
      </c>
      <c r="D374" s="279">
        <v>1784.6000000000001</v>
      </c>
      <c r="E374" s="279">
        <v>1742.2000000000003</v>
      </c>
      <c r="F374" s="279">
        <v>1715.6000000000001</v>
      </c>
      <c r="G374" s="279">
        <v>1673.2000000000003</v>
      </c>
      <c r="H374" s="279">
        <v>1811.2000000000003</v>
      </c>
      <c r="I374" s="279">
        <v>1853.6000000000004</v>
      </c>
      <c r="J374" s="279">
        <v>1880.2000000000003</v>
      </c>
      <c r="K374" s="277">
        <v>1827</v>
      </c>
      <c r="L374" s="277">
        <v>1758</v>
      </c>
      <c r="M374" s="277">
        <v>1.8669500000000001</v>
      </c>
    </row>
    <row r="375" spans="1:13">
      <c r="A375" s="268">
        <v>365</v>
      </c>
      <c r="B375" s="277" t="s">
        <v>164</v>
      </c>
      <c r="C375" s="278">
        <v>32.299999999999997</v>
      </c>
      <c r="D375" s="279">
        <v>32.733333333333327</v>
      </c>
      <c r="E375" s="279">
        <v>31.816666666666656</v>
      </c>
      <c r="F375" s="279">
        <v>31.333333333333329</v>
      </c>
      <c r="G375" s="279">
        <v>30.416666666666657</v>
      </c>
      <c r="H375" s="279">
        <v>33.216666666666654</v>
      </c>
      <c r="I375" s="279">
        <v>34.133333333333326</v>
      </c>
      <c r="J375" s="279">
        <v>34.616666666666653</v>
      </c>
      <c r="K375" s="277">
        <v>33.65</v>
      </c>
      <c r="L375" s="277">
        <v>32.25</v>
      </c>
      <c r="M375" s="277">
        <v>228.70439999999999</v>
      </c>
    </row>
    <row r="376" spans="1:13">
      <c r="A376" s="268">
        <v>366</v>
      </c>
      <c r="B376" s="277" t="s">
        <v>274</v>
      </c>
      <c r="C376" s="278">
        <v>215.65</v>
      </c>
      <c r="D376" s="279">
        <v>217.98333333333335</v>
      </c>
      <c r="E376" s="279">
        <v>208.9666666666667</v>
      </c>
      <c r="F376" s="279">
        <v>202.28333333333336</v>
      </c>
      <c r="G376" s="279">
        <v>193.26666666666671</v>
      </c>
      <c r="H376" s="279">
        <v>224.66666666666669</v>
      </c>
      <c r="I376" s="279">
        <v>233.68333333333334</v>
      </c>
      <c r="J376" s="279">
        <v>240.36666666666667</v>
      </c>
      <c r="K376" s="277">
        <v>227</v>
      </c>
      <c r="L376" s="277">
        <v>211.3</v>
      </c>
      <c r="M376" s="277">
        <v>8.0253099999999993</v>
      </c>
    </row>
    <row r="377" spans="1:13">
      <c r="A377" s="268">
        <v>367</v>
      </c>
      <c r="B377" s="277" t="s">
        <v>485</v>
      </c>
      <c r="C377" s="278">
        <v>141.25</v>
      </c>
      <c r="D377" s="279">
        <v>143.58333333333334</v>
      </c>
      <c r="E377" s="279">
        <v>138.16666666666669</v>
      </c>
      <c r="F377" s="279">
        <v>135.08333333333334</v>
      </c>
      <c r="G377" s="279">
        <v>129.66666666666669</v>
      </c>
      <c r="H377" s="279">
        <v>146.66666666666669</v>
      </c>
      <c r="I377" s="279">
        <v>152.08333333333337</v>
      </c>
      <c r="J377" s="279">
        <v>155.16666666666669</v>
      </c>
      <c r="K377" s="277">
        <v>149</v>
      </c>
      <c r="L377" s="277">
        <v>140.5</v>
      </c>
      <c r="M377" s="277">
        <v>1.1464099999999999</v>
      </c>
    </row>
    <row r="378" spans="1:13">
      <c r="A378" s="268">
        <v>368</v>
      </c>
      <c r="B378" s="277" t="s">
        <v>491</v>
      </c>
      <c r="C378" s="278">
        <v>804.25</v>
      </c>
      <c r="D378" s="279">
        <v>809.05000000000007</v>
      </c>
      <c r="E378" s="279">
        <v>795.20000000000016</v>
      </c>
      <c r="F378" s="279">
        <v>786.15000000000009</v>
      </c>
      <c r="G378" s="279">
        <v>772.30000000000018</v>
      </c>
      <c r="H378" s="279">
        <v>818.10000000000014</v>
      </c>
      <c r="I378" s="279">
        <v>831.95</v>
      </c>
      <c r="J378" s="279">
        <v>841.00000000000011</v>
      </c>
      <c r="K378" s="277">
        <v>822.9</v>
      </c>
      <c r="L378" s="277">
        <v>800</v>
      </c>
      <c r="M378" s="277">
        <v>1.7710600000000001</v>
      </c>
    </row>
    <row r="379" spans="1:13">
      <c r="A379" s="268">
        <v>369</v>
      </c>
      <c r="B379" s="277" t="s">
        <v>165</v>
      </c>
      <c r="C379" s="278">
        <v>180.9</v>
      </c>
      <c r="D379" s="279">
        <v>180.4</v>
      </c>
      <c r="E379" s="279">
        <v>179.25</v>
      </c>
      <c r="F379" s="279">
        <v>177.6</v>
      </c>
      <c r="G379" s="279">
        <v>176.45</v>
      </c>
      <c r="H379" s="279">
        <v>182.05</v>
      </c>
      <c r="I379" s="279">
        <v>183.20000000000005</v>
      </c>
      <c r="J379" s="279">
        <v>184.85000000000002</v>
      </c>
      <c r="K379" s="277">
        <v>181.55</v>
      </c>
      <c r="L379" s="277">
        <v>178.75</v>
      </c>
      <c r="M379" s="277">
        <v>67.155529999999999</v>
      </c>
    </row>
    <row r="380" spans="1:13">
      <c r="A380" s="268">
        <v>370</v>
      </c>
      <c r="B380" s="277" t="s">
        <v>492</v>
      </c>
      <c r="C380" s="278">
        <v>62.5</v>
      </c>
      <c r="D380" s="279">
        <v>63.083333333333336</v>
      </c>
      <c r="E380" s="279">
        <v>61.766666666666666</v>
      </c>
      <c r="F380" s="279">
        <v>61.033333333333331</v>
      </c>
      <c r="G380" s="279">
        <v>59.716666666666661</v>
      </c>
      <c r="H380" s="279">
        <v>63.81666666666667</v>
      </c>
      <c r="I380" s="279">
        <v>65.133333333333354</v>
      </c>
      <c r="J380" s="279">
        <v>65.866666666666674</v>
      </c>
      <c r="K380" s="277">
        <v>64.400000000000006</v>
      </c>
      <c r="L380" s="277">
        <v>62.35</v>
      </c>
      <c r="M380" s="277">
        <v>6.0894599999999999</v>
      </c>
    </row>
    <row r="381" spans="1:13">
      <c r="A381" s="268">
        <v>371</v>
      </c>
      <c r="B381" s="277" t="s">
        <v>276</v>
      </c>
      <c r="C381" s="278">
        <v>172.55</v>
      </c>
      <c r="D381" s="279">
        <v>173.85000000000002</v>
      </c>
      <c r="E381" s="279">
        <v>169.80000000000004</v>
      </c>
      <c r="F381" s="279">
        <v>167.05</v>
      </c>
      <c r="G381" s="279">
        <v>163.00000000000003</v>
      </c>
      <c r="H381" s="279">
        <v>176.60000000000005</v>
      </c>
      <c r="I381" s="279">
        <v>180.65</v>
      </c>
      <c r="J381" s="279">
        <v>183.40000000000006</v>
      </c>
      <c r="K381" s="277">
        <v>177.9</v>
      </c>
      <c r="L381" s="277">
        <v>171.1</v>
      </c>
      <c r="M381" s="277">
        <v>3.47445</v>
      </c>
    </row>
    <row r="382" spans="1:13">
      <c r="A382" s="268">
        <v>372</v>
      </c>
      <c r="B382" s="277" t="s">
        <v>493</v>
      </c>
      <c r="C382" s="278">
        <v>45.6</v>
      </c>
      <c r="D382" s="279">
        <v>45.866666666666667</v>
      </c>
      <c r="E382" s="279">
        <v>44.983333333333334</v>
      </c>
      <c r="F382" s="279">
        <v>44.366666666666667</v>
      </c>
      <c r="G382" s="279">
        <v>43.483333333333334</v>
      </c>
      <c r="H382" s="279">
        <v>46.483333333333334</v>
      </c>
      <c r="I382" s="279">
        <v>47.366666666666674</v>
      </c>
      <c r="J382" s="279">
        <v>47.983333333333334</v>
      </c>
      <c r="K382" s="277">
        <v>46.75</v>
      </c>
      <c r="L382" s="277">
        <v>45.25</v>
      </c>
      <c r="M382" s="277">
        <v>0.91293999999999997</v>
      </c>
    </row>
    <row r="383" spans="1:13">
      <c r="A383" s="268">
        <v>373</v>
      </c>
      <c r="B383" s="277" t="s">
        <v>486</v>
      </c>
      <c r="C383" s="278">
        <v>49.95</v>
      </c>
      <c r="D383" s="279">
        <v>49.866666666666667</v>
      </c>
      <c r="E383" s="279">
        <v>48.933333333333337</v>
      </c>
      <c r="F383" s="279">
        <v>47.916666666666671</v>
      </c>
      <c r="G383" s="279">
        <v>46.983333333333341</v>
      </c>
      <c r="H383" s="279">
        <v>50.883333333333333</v>
      </c>
      <c r="I383" s="279">
        <v>51.816666666666656</v>
      </c>
      <c r="J383" s="279">
        <v>52.833333333333329</v>
      </c>
      <c r="K383" s="277">
        <v>50.8</v>
      </c>
      <c r="L383" s="277">
        <v>48.85</v>
      </c>
      <c r="M383" s="277">
        <v>19.669329999999999</v>
      </c>
    </row>
    <row r="384" spans="1:13">
      <c r="A384" s="268">
        <v>374</v>
      </c>
      <c r="B384" s="277" t="s">
        <v>166</v>
      </c>
      <c r="C384" s="278">
        <v>1129.3</v>
      </c>
      <c r="D384" s="279">
        <v>1138.3</v>
      </c>
      <c r="E384" s="279">
        <v>1104.5999999999999</v>
      </c>
      <c r="F384" s="279">
        <v>1079.8999999999999</v>
      </c>
      <c r="G384" s="279">
        <v>1046.1999999999998</v>
      </c>
      <c r="H384" s="279">
        <v>1163</v>
      </c>
      <c r="I384" s="279">
        <v>1196.7000000000003</v>
      </c>
      <c r="J384" s="279">
        <v>1221.4000000000001</v>
      </c>
      <c r="K384" s="277">
        <v>1172</v>
      </c>
      <c r="L384" s="277">
        <v>1113.5999999999999</v>
      </c>
      <c r="M384" s="277">
        <v>47.663510000000002</v>
      </c>
    </row>
    <row r="385" spans="1:13">
      <c r="A385" s="268">
        <v>375</v>
      </c>
      <c r="B385" s="277" t="s">
        <v>278</v>
      </c>
      <c r="C385" s="278">
        <v>340.2</v>
      </c>
      <c r="D385" s="279">
        <v>339.59999999999997</v>
      </c>
      <c r="E385" s="279">
        <v>332.59999999999991</v>
      </c>
      <c r="F385" s="279">
        <v>324.99999999999994</v>
      </c>
      <c r="G385" s="279">
        <v>317.99999999999989</v>
      </c>
      <c r="H385" s="279">
        <v>347.19999999999993</v>
      </c>
      <c r="I385" s="279">
        <v>354.20000000000005</v>
      </c>
      <c r="J385" s="279">
        <v>361.79999999999995</v>
      </c>
      <c r="K385" s="277">
        <v>346.6</v>
      </c>
      <c r="L385" s="277">
        <v>332</v>
      </c>
      <c r="M385" s="277">
        <v>1.3318399999999999</v>
      </c>
    </row>
    <row r="386" spans="1:13">
      <c r="A386" s="268">
        <v>376</v>
      </c>
      <c r="B386" s="277" t="s">
        <v>496</v>
      </c>
      <c r="C386" s="278">
        <v>380.6</v>
      </c>
      <c r="D386" s="279">
        <v>385.33333333333331</v>
      </c>
      <c r="E386" s="279">
        <v>372.86666666666662</v>
      </c>
      <c r="F386" s="279">
        <v>365.13333333333333</v>
      </c>
      <c r="G386" s="279">
        <v>352.66666666666663</v>
      </c>
      <c r="H386" s="279">
        <v>393.06666666666661</v>
      </c>
      <c r="I386" s="279">
        <v>405.5333333333333</v>
      </c>
      <c r="J386" s="279">
        <v>413.26666666666659</v>
      </c>
      <c r="K386" s="277">
        <v>397.8</v>
      </c>
      <c r="L386" s="277">
        <v>377.6</v>
      </c>
      <c r="M386" s="277">
        <v>3.9369200000000002</v>
      </c>
    </row>
    <row r="387" spans="1:13">
      <c r="A387" s="268">
        <v>377</v>
      </c>
      <c r="B387" s="277" t="s">
        <v>498</v>
      </c>
      <c r="C387" s="278">
        <v>94.85</v>
      </c>
      <c r="D387" s="279">
        <v>95.683333333333337</v>
      </c>
      <c r="E387" s="279">
        <v>93.666666666666671</v>
      </c>
      <c r="F387" s="279">
        <v>92.483333333333334</v>
      </c>
      <c r="G387" s="279">
        <v>90.466666666666669</v>
      </c>
      <c r="H387" s="279">
        <v>96.866666666666674</v>
      </c>
      <c r="I387" s="279">
        <v>98.883333333333326</v>
      </c>
      <c r="J387" s="279">
        <v>100.06666666666668</v>
      </c>
      <c r="K387" s="277">
        <v>97.7</v>
      </c>
      <c r="L387" s="277">
        <v>94.5</v>
      </c>
      <c r="M387" s="277">
        <v>10.935510000000001</v>
      </c>
    </row>
    <row r="388" spans="1:13">
      <c r="A388" s="268">
        <v>378</v>
      </c>
      <c r="B388" s="277" t="s">
        <v>279</v>
      </c>
      <c r="C388" s="278">
        <v>469.8</v>
      </c>
      <c r="D388" s="279">
        <v>469.33333333333331</v>
      </c>
      <c r="E388" s="279">
        <v>465.66666666666663</v>
      </c>
      <c r="F388" s="279">
        <v>461.5333333333333</v>
      </c>
      <c r="G388" s="279">
        <v>457.86666666666662</v>
      </c>
      <c r="H388" s="279">
        <v>473.46666666666664</v>
      </c>
      <c r="I388" s="279">
        <v>477.13333333333327</v>
      </c>
      <c r="J388" s="279">
        <v>481.26666666666665</v>
      </c>
      <c r="K388" s="277">
        <v>473</v>
      </c>
      <c r="L388" s="277">
        <v>465.2</v>
      </c>
      <c r="M388" s="277">
        <v>0.46551999999999999</v>
      </c>
    </row>
    <row r="389" spans="1:13">
      <c r="A389" s="268">
        <v>379</v>
      </c>
      <c r="B389" s="277" t="s">
        <v>499</v>
      </c>
      <c r="C389" s="278">
        <v>302.89999999999998</v>
      </c>
      <c r="D389" s="279">
        <v>300.71666666666664</v>
      </c>
      <c r="E389" s="279">
        <v>295.43333333333328</v>
      </c>
      <c r="F389" s="279">
        <v>287.96666666666664</v>
      </c>
      <c r="G389" s="279">
        <v>282.68333333333328</v>
      </c>
      <c r="H389" s="279">
        <v>308.18333333333328</v>
      </c>
      <c r="I389" s="279">
        <v>313.4666666666667</v>
      </c>
      <c r="J389" s="279">
        <v>320.93333333333328</v>
      </c>
      <c r="K389" s="277">
        <v>306</v>
      </c>
      <c r="L389" s="277">
        <v>293.25</v>
      </c>
      <c r="M389" s="277">
        <v>15.11281</v>
      </c>
    </row>
    <row r="390" spans="1:13">
      <c r="A390" s="268">
        <v>380</v>
      </c>
      <c r="B390" s="277" t="s">
        <v>167</v>
      </c>
      <c r="C390" s="278">
        <v>686.75</v>
      </c>
      <c r="D390" s="279">
        <v>687.41666666666663</v>
      </c>
      <c r="E390" s="279">
        <v>678.83333333333326</v>
      </c>
      <c r="F390" s="279">
        <v>670.91666666666663</v>
      </c>
      <c r="G390" s="279">
        <v>662.33333333333326</v>
      </c>
      <c r="H390" s="279">
        <v>695.33333333333326</v>
      </c>
      <c r="I390" s="279">
        <v>703.91666666666652</v>
      </c>
      <c r="J390" s="279">
        <v>711.83333333333326</v>
      </c>
      <c r="K390" s="277">
        <v>696</v>
      </c>
      <c r="L390" s="277">
        <v>679.5</v>
      </c>
      <c r="M390" s="277">
        <v>7.8788400000000003</v>
      </c>
    </row>
    <row r="391" spans="1:13">
      <c r="A391" s="268">
        <v>381</v>
      </c>
      <c r="B391" s="277" t="s">
        <v>501</v>
      </c>
      <c r="C391" s="278">
        <v>1028.55</v>
      </c>
      <c r="D391" s="279">
        <v>1036.3166666666666</v>
      </c>
      <c r="E391" s="279">
        <v>1017.7333333333331</v>
      </c>
      <c r="F391" s="279">
        <v>1006.9166666666665</v>
      </c>
      <c r="G391" s="279">
        <v>988.33333333333303</v>
      </c>
      <c r="H391" s="279">
        <v>1047.1333333333332</v>
      </c>
      <c r="I391" s="279">
        <v>1065.7166666666667</v>
      </c>
      <c r="J391" s="279">
        <v>1076.5333333333333</v>
      </c>
      <c r="K391" s="277">
        <v>1054.9000000000001</v>
      </c>
      <c r="L391" s="277">
        <v>1025.5</v>
      </c>
      <c r="M391" s="277">
        <v>3.8280000000000002E-2</v>
      </c>
    </row>
    <row r="392" spans="1:13">
      <c r="A392" s="268">
        <v>382</v>
      </c>
      <c r="B392" s="277" t="s">
        <v>502</v>
      </c>
      <c r="C392" s="278">
        <v>248.5</v>
      </c>
      <c r="D392" s="279">
        <v>250.11666666666667</v>
      </c>
      <c r="E392" s="279">
        <v>246.23333333333335</v>
      </c>
      <c r="F392" s="279">
        <v>243.96666666666667</v>
      </c>
      <c r="G392" s="279">
        <v>240.08333333333334</v>
      </c>
      <c r="H392" s="279">
        <v>252.38333333333335</v>
      </c>
      <c r="I392" s="279">
        <v>256.26666666666665</v>
      </c>
      <c r="J392" s="279">
        <v>258.53333333333336</v>
      </c>
      <c r="K392" s="277">
        <v>254</v>
      </c>
      <c r="L392" s="277">
        <v>247.85</v>
      </c>
      <c r="M392" s="277">
        <v>3.6951000000000001</v>
      </c>
    </row>
    <row r="393" spans="1:13">
      <c r="A393" s="268">
        <v>383</v>
      </c>
      <c r="B393" s="277" t="s">
        <v>168</v>
      </c>
      <c r="C393" s="278">
        <v>178.8</v>
      </c>
      <c r="D393" s="279">
        <v>180.1</v>
      </c>
      <c r="E393" s="279">
        <v>175.75</v>
      </c>
      <c r="F393" s="279">
        <v>172.70000000000002</v>
      </c>
      <c r="G393" s="279">
        <v>168.35000000000002</v>
      </c>
      <c r="H393" s="279">
        <v>183.14999999999998</v>
      </c>
      <c r="I393" s="279">
        <v>187.49999999999994</v>
      </c>
      <c r="J393" s="279">
        <v>190.54999999999995</v>
      </c>
      <c r="K393" s="277">
        <v>184.45</v>
      </c>
      <c r="L393" s="277">
        <v>177.05</v>
      </c>
      <c r="M393" s="277">
        <v>151.16569000000001</v>
      </c>
    </row>
    <row r="394" spans="1:13">
      <c r="A394" s="268">
        <v>384</v>
      </c>
      <c r="B394" s="277" t="s">
        <v>500</v>
      </c>
      <c r="C394" s="278">
        <v>48.65</v>
      </c>
      <c r="D394" s="279">
        <v>48.933333333333337</v>
      </c>
      <c r="E394" s="279">
        <v>48.166666666666671</v>
      </c>
      <c r="F394" s="279">
        <v>47.683333333333337</v>
      </c>
      <c r="G394" s="279">
        <v>46.916666666666671</v>
      </c>
      <c r="H394" s="279">
        <v>49.416666666666671</v>
      </c>
      <c r="I394" s="279">
        <v>50.183333333333337</v>
      </c>
      <c r="J394" s="279">
        <v>50.666666666666671</v>
      </c>
      <c r="K394" s="277">
        <v>49.7</v>
      </c>
      <c r="L394" s="277">
        <v>48.45</v>
      </c>
      <c r="M394" s="277">
        <v>16.097239999999999</v>
      </c>
    </row>
    <row r="395" spans="1:13">
      <c r="A395" s="268">
        <v>385</v>
      </c>
      <c r="B395" s="277" t="s">
        <v>169</v>
      </c>
      <c r="C395" s="278">
        <v>100.85</v>
      </c>
      <c r="D395" s="279">
        <v>102.64999999999999</v>
      </c>
      <c r="E395" s="279">
        <v>98.649999999999977</v>
      </c>
      <c r="F395" s="279">
        <v>96.449999999999989</v>
      </c>
      <c r="G395" s="279">
        <v>92.449999999999974</v>
      </c>
      <c r="H395" s="279">
        <v>104.84999999999998</v>
      </c>
      <c r="I395" s="279">
        <v>108.85000000000001</v>
      </c>
      <c r="J395" s="279">
        <v>111.04999999999998</v>
      </c>
      <c r="K395" s="277">
        <v>106.65</v>
      </c>
      <c r="L395" s="277">
        <v>100.45</v>
      </c>
      <c r="M395" s="277">
        <v>98.633619999999993</v>
      </c>
    </row>
    <row r="396" spans="1:13">
      <c r="A396" s="268">
        <v>386</v>
      </c>
      <c r="B396" s="277" t="s">
        <v>503</v>
      </c>
      <c r="C396" s="278">
        <v>91.05</v>
      </c>
      <c r="D396" s="279">
        <v>92.766666666666666</v>
      </c>
      <c r="E396" s="279">
        <v>88.533333333333331</v>
      </c>
      <c r="F396" s="279">
        <v>86.016666666666666</v>
      </c>
      <c r="G396" s="279">
        <v>81.783333333333331</v>
      </c>
      <c r="H396" s="279">
        <v>95.283333333333331</v>
      </c>
      <c r="I396" s="279">
        <v>99.516666666666652</v>
      </c>
      <c r="J396" s="279">
        <v>102.03333333333333</v>
      </c>
      <c r="K396" s="277">
        <v>97</v>
      </c>
      <c r="L396" s="277">
        <v>90.25</v>
      </c>
      <c r="M396" s="277">
        <v>3.73813</v>
      </c>
    </row>
    <row r="397" spans="1:13">
      <c r="A397" s="268">
        <v>387</v>
      </c>
      <c r="B397" s="277" t="s">
        <v>504</v>
      </c>
      <c r="C397" s="278">
        <v>609.9</v>
      </c>
      <c r="D397" s="279">
        <v>613.7166666666667</v>
      </c>
      <c r="E397" s="279">
        <v>604.18333333333339</v>
      </c>
      <c r="F397" s="279">
        <v>598.4666666666667</v>
      </c>
      <c r="G397" s="279">
        <v>588.93333333333339</v>
      </c>
      <c r="H397" s="279">
        <v>619.43333333333339</v>
      </c>
      <c r="I397" s="279">
        <v>628.9666666666667</v>
      </c>
      <c r="J397" s="279">
        <v>634.68333333333339</v>
      </c>
      <c r="K397" s="277">
        <v>623.25</v>
      </c>
      <c r="L397" s="277">
        <v>608</v>
      </c>
      <c r="M397" s="277">
        <v>1.8792899999999999</v>
      </c>
    </row>
    <row r="398" spans="1:13">
      <c r="A398" s="268">
        <v>388</v>
      </c>
      <c r="B398" s="277" t="s">
        <v>505</v>
      </c>
      <c r="C398" s="278">
        <v>10</v>
      </c>
      <c r="D398" s="279">
        <v>10.116666666666665</v>
      </c>
      <c r="E398" s="279">
        <v>9.8333333333333304</v>
      </c>
      <c r="F398" s="279">
        <v>9.6666666666666643</v>
      </c>
      <c r="G398" s="279">
        <v>9.3833333333333293</v>
      </c>
      <c r="H398" s="279">
        <v>10.283333333333331</v>
      </c>
      <c r="I398" s="279">
        <v>10.566666666666666</v>
      </c>
      <c r="J398" s="279">
        <v>10.733333333333333</v>
      </c>
      <c r="K398" s="277">
        <v>10.4</v>
      </c>
      <c r="L398" s="277">
        <v>9.9499999999999993</v>
      </c>
      <c r="M398" s="277">
        <v>14.39878</v>
      </c>
    </row>
    <row r="399" spans="1:13">
      <c r="A399" s="268">
        <v>389</v>
      </c>
      <c r="B399" s="277" t="s">
        <v>170</v>
      </c>
      <c r="C399" s="278">
        <v>2156.1999999999998</v>
      </c>
      <c r="D399" s="279">
        <v>2160.9666666666667</v>
      </c>
      <c r="E399" s="279">
        <v>2123.1333333333332</v>
      </c>
      <c r="F399" s="279">
        <v>2090.0666666666666</v>
      </c>
      <c r="G399" s="279">
        <v>2052.2333333333331</v>
      </c>
      <c r="H399" s="279">
        <v>2194.0333333333333</v>
      </c>
      <c r="I399" s="279">
        <v>2231.8666666666663</v>
      </c>
      <c r="J399" s="279">
        <v>2264.9333333333334</v>
      </c>
      <c r="K399" s="277">
        <v>2198.8000000000002</v>
      </c>
      <c r="L399" s="277">
        <v>2127.9</v>
      </c>
      <c r="M399" s="277">
        <v>370.60948999999999</v>
      </c>
    </row>
    <row r="400" spans="1:13">
      <c r="A400" s="268">
        <v>390</v>
      </c>
      <c r="B400" s="277" t="s">
        <v>506</v>
      </c>
      <c r="C400" s="278">
        <v>30.6</v>
      </c>
      <c r="D400" s="279">
        <v>31.166666666666668</v>
      </c>
      <c r="E400" s="279">
        <v>29.983333333333334</v>
      </c>
      <c r="F400" s="279">
        <v>29.366666666666667</v>
      </c>
      <c r="G400" s="279">
        <v>28.183333333333334</v>
      </c>
      <c r="H400" s="279">
        <v>31.783333333333335</v>
      </c>
      <c r="I400" s="279">
        <v>32.966666666666669</v>
      </c>
      <c r="J400" s="279">
        <v>33.583333333333336</v>
      </c>
      <c r="K400" s="277">
        <v>32.35</v>
      </c>
      <c r="L400" s="277">
        <v>30.55</v>
      </c>
      <c r="M400" s="277">
        <v>24.01943</v>
      </c>
    </row>
    <row r="401" spans="1:13">
      <c r="A401" s="268">
        <v>391</v>
      </c>
      <c r="B401" s="277" t="s">
        <v>519</v>
      </c>
      <c r="C401" s="278">
        <v>8.25</v>
      </c>
      <c r="D401" s="279">
        <v>8.3666666666666654</v>
      </c>
      <c r="E401" s="279">
        <v>8.0833333333333304</v>
      </c>
      <c r="F401" s="279">
        <v>7.9166666666666643</v>
      </c>
      <c r="G401" s="279">
        <v>7.6333333333333293</v>
      </c>
      <c r="H401" s="279">
        <v>8.5333333333333314</v>
      </c>
      <c r="I401" s="279">
        <v>8.8166666666666664</v>
      </c>
      <c r="J401" s="279">
        <v>8.9833333333333325</v>
      </c>
      <c r="K401" s="277">
        <v>8.65</v>
      </c>
      <c r="L401" s="277">
        <v>8.1999999999999993</v>
      </c>
      <c r="M401" s="277">
        <v>12.9047</v>
      </c>
    </row>
    <row r="402" spans="1:13">
      <c r="A402" s="268">
        <v>392</v>
      </c>
      <c r="B402" s="277" t="s">
        <v>508</v>
      </c>
      <c r="C402" s="278">
        <v>138.94999999999999</v>
      </c>
      <c r="D402" s="279">
        <v>138.94999999999999</v>
      </c>
      <c r="E402" s="279">
        <v>138.94999999999999</v>
      </c>
      <c r="F402" s="279">
        <v>138.94999999999999</v>
      </c>
      <c r="G402" s="279">
        <v>138.94999999999999</v>
      </c>
      <c r="H402" s="279">
        <v>138.94999999999999</v>
      </c>
      <c r="I402" s="279">
        <v>138.94999999999999</v>
      </c>
      <c r="J402" s="279">
        <v>138.94999999999999</v>
      </c>
      <c r="K402" s="277">
        <v>138.94999999999999</v>
      </c>
      <c r="L402" s="277">
        <v>138.94999999999999</v>
      </c>
      <c r="M402" s="277">
        <v>1.0391699999999999</v>
      </c>
    </row>
    <row r="403" spans="1:13">
      <c r="A403" s="268">
        <v>393</v>
      </c>
      <c r="B403" s="277" t="s">
        <v>2316</v>
      </c>
      <c r="C403" s="278">
        <v>94.8</v>
      </c>
      <c r="D403" s="279">
        <v>93.533333333333346</v>
      </c>
      <c r="E403" s="279">
        <v>92.066666666666691</v>
      </c>
      <c r="F403" s="279">
        <v>89.333333333333343</v>
      </c>
      <c r="G403" s="279">
        <v>87.866666666666688</v>
      </c>
      <c r="H403" s="279">
        <v>96.266666666666694</v>
      </c>
      <c r="I403" s="279">
        <v>97.733333333333363</v>
      </c>
      <c r="J403" s="279">
        <v>100.4666666666667</v>
      </c>
      <c r="K403" s="277">
        <v>95</v>
      </c>
      <c r="L403" s="277">
        <v>90.8</v>
      </c>
      <c r="M403" s="277">
        <v>5.00969</v>
      </c>
    </row>
    <row r="404" spans="1:13">
      <c r="A404" s="268">
        <v>394</v>
      </c>
      <c r="B404" s="277" t="s">
        <v>495</v>
      </c>
      <c r="C404" s="278">
        <v>242.8</v>
      </c>
      <c r="D404" s="279">
        <v>243.61666666666667</v>
      </c>
      <c r="E404" s="279">
        <v>240.28333333333336</v>
      </c>
      <c r="F404" s="279">
        <v>237.76666666666668</v>
      </c>
      <c r="G404" s="279">
        <v>234.43333333333337</v>
      </c>
      <c r="H404" s="279">
        <v>246.13333333333335</v>
      </c>
      <c r="I404" s="279">
        <v>249.46666666666667</v>
      </c>
      <c r="J404" s="279">
        <v>251.98333333333335</v>
      </c>
      <c r="K404" s="277">
        <v>246.95</v>
      </c>
      <c r="L404" s="277">
        <v>241.1</v>
      </c>
      <c r="M404" s="277">
        <v>3.7107700000000001</v>
      </c>
    </row>
    <row r="405" spans="1:13">
      <c r="A405" s="268">
        <v>395</v>
      </c>
      <c r="B405" s="277" t="s">
        <v>507</v>
      </c>
      <c r="C405" s="278">
        <v>3.55</v>
      </c>
      <c r="D405" s="279">
        <v>3.6166666666666667</v>
      </c>
      <c r="E405" s="279">
        <v>3.4833333333333334</v>
      </c>
      <c r="F405" s="279">
        <v>3.4166666666666665</v>
      </c>
      <c r="G405" s="279">
        <v>3.2833333333333332</v>
      </c>
      <c r="H405" s="279">
        <v>3.6833333333333336</v>
      </c>
      <c r="I405" s="279">
        <v>3.8166666666666673</v>
      </c>
      <c r="J405" s="279">
        <v>3.8833333333333337</v>
      </c>
      <c r="K405" s="277">
        <v>3.75</v>
      </c>
      <c r="L405" s="277">
        <v>3.55</v>
      </c>
      <c r="M405" s="277">
        <v>115.20938</v>
      </c>
    </row>
    <row r="406" spans="1:13">
      <c r="A406" s="268">
        <v>396</v>
      </c>
      <c r="B406" s="277" t="s">
        <v>497</v>
      </c>
      <c r="C406" s="278">
        <v>19.2</v>
      </c>
      <c r="D406" s="279">
        <v>19.316666666666666</v>
      </c>
      <c r="E406" s="279">
        <v>18.983333333333334</v>
      </c>
      <c r="F406" s="279">
        <v>18.766666666666669</v>
      </c>
      <c r="G406" s="279">
        <v>18.433333333333337</v>
      </c>
      <c r="H406" s="279">
        <v>19.533333333333331</v>
      </c>
      <c r="I406" s="279">
        <v>19.866666666666667</v>
      </c>
      <c r="J406" s="279">
        <v>20.083333333333329</v>
      </c>
      <c r="K406" s="277">
        <v>19.649999999999999</v>
      </c>
      <c r="L406" s="277">
        <v>19.100000000000001</v>
      </c>
      <c r="M406" s="277">
        <v>49.292459999999998</v>
      </c>
    </row>
    <row r="407" spans="1:13">
      <c r="A407" s="268">
        <v>397</v>
      </c>
      <c r="B407" s="277" t="s">
        <v>512</v>
      </c>
      <c r="C407" s="278">
        <v>46.15</v>
      </c>
      <c r="D407" s="279">
        <v>47</v>
      </c>
      <c r="E407" s="279">
        <v>45.05</v>
      </c>
      <c r="F407" s="279">
        <v>43.949999999999996</v>
      </c>
      <c r="G407" s="279">
        <v>41.999999999999993</v>
      </c>
      <c r="H407" s="279">
        <v>48.1</v>
      </c>
      <c r="I407" s="279">
        <v>50.050000000000004</v>
      </c>
      <c r="J407" s="279">
        <v>51.150000000000006</v>
      </c>
      <c r="K407" s="277">
        <v>48.95</v>
      </c>
      <c r="L407" s="277">
        <v>45.9</v>
      </c>
      <c r="M407" s="277">
        <v>4.0504300000000004</v>
      </c>
    </row>
    <row r="408" spans="1:13">
      <c r="A408" s="268">
        <v>398</v>
      </c>
      <c r="B408" s="277" t="s">
        <v>171</v>
      </c>
      <c r="C408" s="278">
        <v>34</v>
      </c>
      <c r="D408" s="279">
        <v>34</v>
      </c>
      <c r="E408" s="279">
        <v>33.549999999999997</v>
      </c>
      <c r="F408" s="279">
        <v>33.099999999999994</v>
      </c>
      <c r="G408" s="279">
        <v>32.649999999999991</v>
      </c>
      <c r="H408" s="279">
        <v>34.450000000000003</v>
      </c>
      <c r="I408" s="279">
        <v>34.900000000000006</v>
      </c>
      <c r="J408" s="279">
        <v>35.350000000000009</v>
      </c>
      <c r="K408" s="277">
        <v>34.450000000000003</v>
      </c>
      <c r="L408" s="277">
        <v>33.549999999999997</v>
      </c>
      <c r="M408" s="277">
        <v>137.12363999999999</v>
      </c>
    </row>
    <row r="409" spans="1:13">
      <c r="A409" s="268">
        <v>399</v>
      </c>
      <c r="B409" s="277" t="s">
        <v>513</v>
      </c>
      <c r="C409" s="278">
        <v>7700.05</v>
      </c>
      <c r="D409" s="279">
        <v>7682.2</v>
      </c>
      <c r="E409" s="279">
        <v>7592.8499999999995</v>
      </c>
      <c r="F409" s="279">
        <v>7485.65</v>
      </c>
      <c r="G409" s="279">
        <v>7396.2999999999993</v>
      </c>
      <c r="H409" s="279">
        <v>7789.4</v>
      </c>
      <c r="I409" s="279">
        <v>7878.75</v>
      </c>
      <c r="J409" s="279">
        <v>7985.95</v>
      </c>
      <c r="K409" s="277">
        <v>7771.55</v>
      </c>
      <c r="L409" s="277">
        <v>7575</v>
      </c>
      <c r="M409" s="277">
        <v>0.18035999999999999</v>
      </c>
    </row>
    <row r="410" spans="1:13">
      <c r="A410" s="268">
        <v>400</v>
      </c>
      <c r="B410" s="277" t="s">
        <v>280</v>
      </c>
      <c r="C410" s="278">
        <v>867.45</v>
      </c>
      <c r="D410" s="279">
        <v>868.61666666666679</v>
      </c>
      <c r="E410" s="279">
        <v>855.03333333333353</v>
      </c>
      <c r="F410" s="279">
        <v>842.61666666666679</v>
      </c>
      <c r="G410" s="279">
        <v>829.03333333333353</v>
      </c>
      <c r="H410" s="279">
        <v>881.03333333333353</v>
      </c>
      <c r="I410" s="279">
        <v>894.61666666666679</v>
      </c>
      <c r="J410" s="279">
        <v>907.03333333333353</v>
      </c>
      <c r="K410" s="277">
        <v>882.2</v>
      </c>
      <c r="L410" s="277">
        <v>856.2</v>
      </c>
      <c r="M410" s="277">
        <v>13.42667</v>
      </c>
    </row>
    <row r="411" spans="1:13">
      <c r="A411" s="268">
        <v>401</v>
      </c>
      <c r="B411" s="277" t="s">
        <v>172</v>
      </c>
      <c r="C411" s="278">
        <v>187.15</v>
      </c>
      <c r="D411" s="279">
        <v>188.95000000000002</v>
      </c>
      <c r="E411" s="279">
        <v>184.70000000000005</v>
      </c>
      <c r="F411" s="279">
        <v>182.25000000000003</v>
      </c>
      <c r="G411" s="279">
        <v>178.00000000000006</v>
      </c>
      <c r="H411" s="279">
        <v>191.40000000000003</v>
      </c>
      <c r="I411" s="279">
        <v>195.64999999999998</v>
      </c>
      <c r="J411" s="279">
        <v>198.10000000000002</v>
      </c>
      <c r="K411" s="277">
        <v>193.2</v>
      </c>
      <c r="L411" s="277">
        <v>186.5</v>
      </c>
      <c r="M411" s="277">
        <v>507.14366000000001</v>
      </c>
    </row>
    <row r="412" spans="1:13">
      <c r="A412" s="268">
        <v>402</v>
      </c>
      <c r="B412" s="277" t="s">
        <v>514</v>
      </c>
      <c r="C412" s="278">
        <v>3598.4</v>
      </c>
      <c r="D412" s="279">
        <v>3551.2999999999997</v>
      </c>
      <c r="E412" s="279">
        <v>3472.5999999999995</v>
      </c>
      <c r="F412" s="279">
        <v>3346.7999999999997</v>
      </c>
      <c r="G412" s="279">
        <v>3268.0999999999995</v>
      </c>
      <c r="H412" s="279">
        <v>3677.0999999999995</v>
      </c>
      <c r="I412" s="279">
        <v>3755.7999999999993</v>
      </c>
      <c r="J412" s="279">
        <v>3881.5999999999995</v>
      </c>
      <c r="K412" s="277">
        <v>3630</v>
      </c>
      <c r="L412" s="277">
        <v>3425.5</v>
      </c>
      <c r="M412" s="277">
        <v>7.918E-2</v>
      </c>
    </row>
    <row r="413" spans="1:13">
      <c r="A413" s="268">
        <v>403</v>
      </c>
      <c r="B413" s="277" t="s">
        <v>516</v>
      </c>
      <c r="C413" s="278">
        <v>1440.75</v>
      </c>
      <c r="D413" s="279">
        <v>1450.9166666666667</v>
      </c>
      <c r="E413" s="279">
        <v>1404.8333333333335</v>
      </c>
      <c r="F413" s="279">
        <v>1368.9166666666667</v>
      </c>
      <c r="G413" s="279">
        <v>1322.8333333333335</v>
      </c>
      <c r="H413" s="279">
        <v>1486.8333333333335</v>
      </c>
      <c r="I413" s="279">
        <v>1532.916666666667</v>
      </c>
      <c r="J413" s="279">
        <v>1568.8333333333335</v>
      </c>
      <c r="K413" s="277">
        <v>1497</v>
      </c>
      <c r="L413" s="277">
        <v>1415</v>
      </c>
      <c r="M413" s="277">
        <v>1.9722200000000001</v>
      </c>
    </row>
    <row r="414" spans="1:13">
      <c r="A414" s="268">
        <v>404</v>
      </c>
      <c r="B414" s="277" t="s">
        <v>517</v>
      </c>
      <c r="C414" s="278">
        <v>499.5</v>
      </c>
      <c r="D414" s="279">
        <v>500.48333333333335</v>
      </c>
      <c r="E414" s="279">
        <v>483.9666666666667</v>
      </c>
      <c r="F414" s="279">
        <v>468.43333333333334</v>
      </c>
      <c r="G414" s="279">
        <v>451.91666666666669</v>
      </c>
      <c r="H414" s="279">
        <v>516.01666666666665</v>
      </c>
      <c r="I414" s="279">
        <v>532.5333333333333</v>
      </c>
      <c r="J414" s="279">
        <v>548.06666666666672</v>
      </c>
      <c r="K414" s="277">
        <v>517</v>
      </c>
      <c r="L414" s="277">
        <v>484.95</v>
      </c>
      <c r="M414" s="277">
        <v>0.82147000000000003</v>
      </c>
    </row>
    <row r="415" spans="1:13">
      <c r="A415" s="268">
        <v>405</v>
      </c>
      <c r="B415" s="277" t="s">
        <v>509</v>
      </c>
      <c r="C415" s="278">
        <v>73.099999999999994</v>
      </c>
      <c r="D415" s="279">
        <v>74.216666666666654</v>
      </c>
      <c r="E415" s="279">
        <v>71.133333333333312</v>
      </c>
      <c r="F415" s="279">
        <v>69.166666666666657</v>
      </c>
      <c r="G415" s="279">
        <v>66.083333333333314</v>
      </c>
      <c r="H415" s="279">
        <v>76.183333333333309</v>
      </c>
      <c r="I415" s="279">
        <v>79.266666666666652</v>
      </c>
      <c r="J415" s="279">
        <v>81.233333333333306</v>
      </c>
      <c r="K415" s="277">
        <v>77.3</v>
      </c>
      <c r="L415" s="277">
        <v>72.25</v>
      </c>
      <c r="M415" s="277">
        <v>7.6179600000000001</v>
      </c>
    </row>
    <row r="416" spans="1:13">
      <c r="A416" s="268">
        <v>406</v>
      </c>
      <c r="B416" s="277" t="s">
        <v>518</v>
      </c>
      <c r="C416" s="278">
        <v>153.85</v>
      </c>
      <c r="D416" s="279">
        <v>154.48333333333335</v>
      </c>
      <c r="E416" s="279">
        <v>150.9666666666667</v>
      </c>
      <c r="F416" s="279">
        <v>148.08333333333334</v>
      </c>
      <c r="G416" s="279">
        <v>144.56666666666669</v>
      </c>
      <c r="H416" s="279">
        <v>157.3666666666667</v>
      </c>
      <c r="I416" s="279">
        <v>160.88333333333335</v>
      </c>
      <c r="J416" s="279">
        <v>163.76666666666671</v>
      </c>
      <c r="K416" s="277">
        <v>158</v>
      </c>
      <c r="L416" s="277">
        <v>151.6</v>
      </c>
      <c r="M416" s="277">
        <v>0.64632999999999996</v>
      </c>
    </row>
    <row r="417" spans="1:13">
      <c r="A417" s="268">
        <v>407</v>
      </c>
      <c r="B417" s="277" t="s">
        <v>173</v>
      </c>
      <c r="C417" s="278">
        <v>21113.85</v>
      </c>
      <c r="D417" s="279">
        <v>21239.933333333334</v>
      </c>
      <c r="E417" s="279">
        <v>20889.866666666669</v>
      </c>
      <c r="F417" s="279">
        <v>20665.883333333335</v>
      </c>
      <c r="G417" s="279">
        <v>20315.816666666669</v>
      </c>
      <c r="H417" s="279">
        <v>21463.916666666668</v>
      </c>
      <c r="I417" s="279">
        <v>21813.983333333334</v>
      </c>
      <c r="J417" s="279">
        <v>22037.966666666667</v>
      </c>
      <c r="K417" s="277">
        <v>21590</v>
      </c>
      <c r="L417" s="277">
        <v>21015.95</v>
      </c>
      <c r="M417" s="277">
        <v>0.61733000000000005</v>
      </c>
    </row>
    <row r="418" spans="1:13">
      <c r="A418" s="268">
        <v>408</v>
      </c>
      <c r="B418" s="277" t="s">
        <v>520</v>
      </c>
      <c r="C418" s="278">
        <v>668.05</v>
      </c>
      <c r="D418" s="279">
        <v>675.80000000000007</v>
      </c>
      <c r="E418" s="279">
        <v>657.25000000000011</v>
      </c>
      <c r="F418" s="279">
        <v>646.45000000000005</v>
      </c>
      <c r="G418" s="279">
        <v>627.90000000000009</v>
      </c>
      <c r="H418" s="279">
        <v>686.60000000000014</v>
      </c>
      <c r="I418" s="279">
        <v>705.15000000000009</v>
      </c>
      <c r="J418" s="279">
        <v>715.95000000000016</v>
      </c>
      <c r="K418" s="277">
        <v>694.35</v>
      </c>
      <c r="L418" s="277">
        <v>665</v>
      </c>
      <c r="M418" s="277">
        <v>0.31733</v>
      </c>
    </row>
    <row r="419" spans="1:13">
      <c r="A419" s="268">
        <v>409</v>
      </c>
      <c r="B419" s="277" t="s">
        <v>174</v>
      </c>
      <c r="C419" s="278">
        <v>1136.5999999999999</v>
      </c>
      <c r="D419" s="279">
        <v>1138.1833333333332</v>
      </c>
      <c r="E419" s="279">
        <v>1116.5166666666664</v>
      </c>
      <c r="F419" s="279">
        <v>1096.4333333333332</v>
      </c>
      <c r="G419" s="279">
        <v>1074.7666666666664</v>
      </c>
      <c r="H419" s="279">
        <v>1158.2666666666664</v>
      </c>
      <c r="I419" s="279">
        <v>1179.9333333333329</v>
      </c>
      <c r="J419" s="279">
        <v>1200.0166666666664</v>
      </c>
      <c r="K419" s="277">
        <v>1159.8499999999999</v>
      </c>
      <c r="L419" s="277">
        <v>1118.0999999999999</v>
      </c>
      <c r="M419" s="277">
        <v>8.6294699999999995</v>
      </c>
    </row>
    <row r="420" spans="1:13">
      <c r="A420" s="268">
        <v>410</v>
      </c>
      <c r="B420" s="277" t="s">
        <v>515</v>
      </c>
      <c r="C420" s="278">
        <v>363.75</v>
      </c>
      <c r="D420" s="279">
        <v>358.08333333333331</v>
      </c>
      <c r="E420" s="279">
        <v>348.66666666666663</v>
      </c>
      <c r="F420" s="279">
        <v>333.58333333333331</v>
      </c>
      <c r="G420" s="279">
        <v>324.16666666666663</v>
      </c>
      <c r="H420" s="279">
        <v>373.16666666666663</v>
      </c>
      <c r="I420" s="279">
        <v>382.58333333333326</v>
      </c>
      <c r="J420" s="279">
        <v>397.66666666666663</v>
      </c>
      <c r="K420" s="277">
        <v>367.5</v>
      </c>
      <c r="L420" s="277">
        <v>343</v>
      </c>
      <c r="M420" s="277">
        <v>2.2942300000000002</v>
      </c>
    </row>
    <row r="421" spans="1:13">
      <c r="A421" s="268">
        <v>411</v>
      </c>
      <c r="B421" s="277" t="s">
        <v>510</v>
      </c>
      <c r="C421" s="278">
        <v>22.05</v>
      </c>
      <c r="D421" s="279">
        <v>22.099999999999998</v>
      </c>
      <c r="E421" s="279">
        <v>21.949999999999996</v>
      </c>
      <c r="F421" s="279">
        <v>21.849999999999998</v>
      </c>
      <c r="G421" s="279">
        <v>21.699999999999996</v>
      </c>
      <c r="H421" s="279">
        <v>22.199999999999996</v>
      </c>
      <c r="I421" s="279">
        <v>22.349999999999994</v>
      </c>
      <c r="J421" s="279">
        <v>22.449999999999996</v>
      </c>
      <c r="K421" s="277">
        <v>22.25</v>
      </c>
      <c r="L421" s="277">
        <v>22</v>
      </c>
      <c r="M421" s="277">
        <v>4.52738</v>
      </c>
    </row>
    <row r="422" spans="1:13">
      <c r="A422" s="268">
        <v>412</v>
      </c>
      <c r="B422" s="277" t="s">
        <v>511</v>
      </c>
      <c r="C422" s="278">
        <v>1542.65</v>
      </c>
      <c r="D422" s="279">
        <v>1549.3166666666666</v>
      </c>
      <c r="E422" s="279">
        <v>1523.3333333333333</v>
      </c>
      <c r="F422" s="279">
        <v>1504.0166666666667</v>
      </c>
      <c r="G422" s="279">
        <v>1478.0333333333333</v>
      </c>
      <c r="H422" s="279">
        <v>1568.6333333333332</v>
      </c>
      <c r="I422" s="279">
        <v>1594.6166666666668</v>
      </c>
      <c r="J422" s="279">
        <v>1613.9333333333332</v>
      </c>
      <c r="K422" s="277">
        <v>1575.3</v>
      </c>
      <c r="L422" s="277">
        <v>1530</v>
      </c>
      <c r="M422" s="277">
        <v>1.3745099999999999</v>
      </c>
    </row>
    <row r="423" spans="1:13">
      <c r="A423" s="268">
        <v>413</v>
      </c>
      <c r="B423" s="277" t="s">
        <v>521</v>
      </c>
      <c r="C423" s="278">
        <v>227.15</v>
      </c>
      <c r="D423" s="279">
        <v>227.53333333333333</v>
      </c>
      <c r="E423" s="279">
        <v>225.21666666666667</v>
      </c>
      <c r="F423" s="279">
        <v>223.28333333333333</v>
      </c>
      <c r="G423" s="279">
        <v>220.96666666666667</v>
      </c>
      <c r="H423" s="279">
        <v>229.46666666666667</v>
      </c>
      <c r="I423" s="279">
        <v>231.78333333333333</v>
      </c>
      <c r="J423" s="279">
        <v>233.71666666666667</v>
      </c>
      <c r="K423" s="277">
        <v>229.85</v>
      </c>
      <c r="L423" s="277">
        <v>225.6</v>
      </c>
      <c r="M423" s="277">
        <v>1.44784</v>
      </c>
    </row>
    <row r="424" spans="1:13">
      <c r="A424" s="268">
        <v>414</v>
      </c>
      <c r="B424" s="277" t="s">
        <v>522</v>
      </c>
      <c r="C424" s="278">
        <v>1009.05</v>
      </c>
      <c r="D424" s="279">
        <v>1006.9666666666667</v>
      </c>
      <c r="E424" s="279">
        <v>985.93333333333339</v>
      </c>
      <c r="F424" s="279">
        <v>962.81666666666672</v>
      </c>
      <c r="G424" s="279">
        <v>941.78333333333342</v>
      </c>
      <c r="H424" s="279">
        <v>1030.0833333333335</v>
      </c>
      <c r="I424" s="279">
        <v>1051.1166666666668</v>
      </c>
      <c r="J424" s="279">
        <v>1074.2333333333333</v>
      </c>
      <c r="K424" s="277">
        <v>1028</v>
      </c>
      <c r="L424" s="277">
        <v>983.85</v>
      </c>
      <c r="M424" s="277">
        <v>8.1640000000000004E-2</v>
      </c>
    </row>
    <row r="425" spans="1:13">
      <c r="A425" s="268">
        <v>415</v>
      </c>
      <c r="B425" s="277" t="s">
        <v>523</v>
      </c>
      <c r="C425" s="278">
        <v>240.15</v>
      </c>
      <c r="D425" s="279">
        <v>242.26666666666665</v>
      </c>
      <c r="E425" s="279">
        <v>237.08333333333331</v>
      </c>
      <c r="F425" s="279">
        <v>234.01666666666665</v>
      </c>
      <c r="G425" s="279">
        <v>228.83333333333331</v>
      </c>
      <c r="H425" s="279">
        <v>245.33333333333331</v>
      </c>
      <c r="I425" s="279">
        <v>250.51666666666665</v>
      </c>
      <c r="J425" s="279">
        <v>253.58333333333331</v>
      </c>
      <c r="K425" s="277">
        <v>247.45</v>
      </c>
      <c r="L425" s="277">
        <v>239.2</v>
      </c>
      <c r="M425" s="277">
        <v>2.9242900000000001</v>
      </c>
    </row>
    <row r="426" spans="1:13">
      <c r="A426" s="268">
        <v>416</v>
      </c>
      <c r="B426" s="277" t="s">
        <v>524</v>
      </c>
      <c r="C426" s="278">
        <v>6.95</v>
      </c>
      <c r="D426" s="279">
        <v>7.0333333333333341</v>
      </c>
      <c r="E426" s="279">
        <v>6.8166666666666682</v>
      </c>
      <c r="F426" s="279">
        <v>6.6833333333333345</v>
      </c>
      <c r="G426" s="279">
        <v>6.4666666666666686</v>
      </c>
      <c r="H426" s="279">
        <v>7.1666666666666679</v>
      </c>
      <c r="I426" s="279">
        <v>7.3833333333333346</v>
      </c>
      <c r="J426" s="279">
        <v>7.5166666666666675</v>
      </c>
      <c r="K426" s="277">
        <v>7.25</v>
      </c>
      <c r="L426" s="277">
        <v>6.9</v>
      </c>
      <c r="M426" s="277">
        <v>127.05743</v>
      </c>
    </row>
    <row r="427" spans="1:13">
      <c r="A427" s="268">
        <v>417</v>
      </c>
      <c r="B427" s="277" t="s">
        <v>2517</v>
      </c>
      <c r="C427" s="278">
        <v>613.20000000000005</v>
      </c>
      <c r="D427" s="279">
        <v>617.61666666666667</v>
      </c>
      <c r="E427" s="279">
        <v>605.08333333333337</v>
      </c>
      <c r="F427" s="279">
        <v>596.9666666666667</v>
      </c>
      <c r="G427" s="279">
        <v>584.43333333333339</v>
      </c>
      <c r="H427" s="279">
        <v>625.73333333333335</v>
      </c>
      <c r="I427" s="279">
        <v>638.26666666666665</v>
      </c>
      <c r="J427" s="279">
        <v>646.38333333333333</v>
      </c>
      <c r="K427" s="277">
        <v>630.15</v>
      </c>
      <c r="L427" s="277">
        <v>609.5</v>
      </c>
      <c r="M427" s="277">
        <v>0.11582000000000001</v>
      </c>
    </row>
    <row r="428" spans="1:13">
      <c r="A428" s="268">
        <v>418</v>
      </c>
      <c r="B428" s="277" t="s">
        <v>527</v>
      </c>
      <c r="C428" s="278">
        <v>169.95</v>
      </c>
      <c r="D428" s="279">
        <v>171.88333333333335</v>
      </c>
      <c r="E428" s="279">
        <v>166.8666666666667</v>
      </c>
      <c r="F428" s="279">
        <v>163.78333333333336</v>
      </c>
      <c r="G428" s="279">
        <v>158.76666666666671</v>
      </c>
      <c r="H428" s="279">
        <v>174.9666666666667</v>
      </c>
      <c r="I428" s="279">
        <v>179.98333333333335</v>
      </c>
      <c r="J428" s="279">
        <v>183.06666666666669</v>
      </c>
      <c r="K428" s="277">
        <v>176.9</v>
      </c>
      <c r="L428" s="277">
        <v>168.8</v>
      </c>
      <c r="M428" s="277">
        <v>7.4364499999999998</v>
      </c>
    </row>
    <row r="429" spans="1:13">
      <c r="A429" s="268">
        <v>419</v>
      </c>
      <c r="B429" s="277" t="s">
        <v>2526</v>
      </c>
      <c r="C429" s="278">
        <v>48.15</v>
      </c>
      <c r="D429" s="279">
        <v>48.816666666666663</v>
      </c>
      <c r="E429" s="279">
        <v>47.333333333333329</v>
      </c>
      <c r="F429" s="279">
        <v>46.516666666666666</v>
      </c>
      <c r="G429" s="279">
        <v>45.033333333333331</v>
      </c>
      <c r="H429" s="279">
        <v>49.633333333333326</v>
      </c>
      <c r="I429" s="279">
        <v>51.11666666666666</v>
      </c>
      <c r="J429" s="279">
        <v>51.933333333333323</v>
      </c>
      <c r="K429" s="277">
        <v>50.3</v>
      </c>
      <c r="L429" s="277">
        <v>48</v>
      </c>
      <c r="M429" s="277">
        <v>17.82507</v>
      </c>
    </row>
    <row r="430" spans="1:13">
      <c r="A430" s="268">
        <v>420</v>
      </c>
      <c r="B430" s="277" t="s">
        <v>175</v>
      </c>
      <c r="C430" s="278">
        <v>3765.7</v>
      </c>
      <c r="D430" s="279">
        <v>3772.7999999999997</v>
      </c>
      <c r="E430" s="279">
        <v>3714.9999999999995</v>
      </c>
      <c r="F430" s="279">
        <v>3664.2999999999997</v>
      </c>
      <c r="G430" s="279">
        <v>3606.4999999999995</v>
      </c>
      <c r="H430" s="279">
        <v>3823.4999999999995</v>
      </c>
      <c r="I430" s="279">
        <v>3881.2999999999997</v>
      </c>
      <c r="J430" s="279">
        <v>3931.9999999999995</v>
      </c>
      <c r="K430" s="277">
        <v>3830.6</v>
      </c>
      <c r="L430" s="277">
        <v>3722.1</v>
      </c>
      <c r="M430" s="277">
        <v>1.48454</v>
      </c>
    </row>
    <row r="431" spans="1:13">
      <c r="A431" s="268">
        <v>421</v>
      </c>
      <c r="B431" s="277" t="s">
        <v>176</v>
      </c>
      <c r="C431" s="278">
        <v>682.7</v>
      </c>
      <c r="D431" s="279">
        <v>691.68333333333339</v>
      </c>
      <c r="E431" s="279">
        <v>670.41666666666674</v>
      </c>
      <c r="F431" s="279">
        <v>658.13333333333333</v>
      </c>
      <c r="G431" s="279">
        <v>636.86666666666667</v>
      </c>
      <c r="H431" s="279">
        <v>703.96666666666681</v>
      </c>
      <c r="I431" s="279">
        <v>725.23333333333346</v>
      </c>
      <c r="J431" s="279">
        <v>737.51666666666688</v>
      </c>
      <c r="K431" s="277">
        <v>712.95</v>
      </c>
      <c r="L431" s="277">
        <v>679.4</v>
      </c>
      <c r="M431" s="277">
        <v>28.7821</v>
      </c>
    </row>
    <row r="432" spans="1:13">
      <c r="A432" s="268">
        <v>422</v>
      </c>
      <c r="B432" s="277" t="s">
        <v>177</v>
      </c>
      <c r="C432" s="286">
        <v>412.7</v>
      </c>
      <c r="D432" s="287">
        <v>414.59999999999997</v>
      </c>
      <c r="E432" s="287">
        <v>407.24999999999994</v>
      </c>
      <c r="F432" s="287">
        <v>401.79999999999995</v>
      </c>
      <c r="G432" s="287">
        <v>394.44999999999993</v>
      </c>
      <c r="H432" s="287">
        <v>420.04999999999995</v>
      </c>
      <c r="I432" s="287">
        <v>427.4</v>
      </c>
      <c r="J432" s="287">
        <v>432.84999999999997</v>
      </c>
      <c r="K432" s="288">
        <v>421.95</v>
      </c>
      <c r="L432" s="288">
        <v>409.15</v>
      </c>
      <c r="M432" s="288">
        <v>4.00868</v>
      </c>
    </row>
    <row r="433" spans="1:13">
      <c r="A433" s="268">
        <v>423</v>
      </c>
      <c r="B433" s="277" t="s">
        <v>525</v>
      </c>
      <c r="C433" s="277">
        <v>84.3</v>
      </c>
      <c r="D433" s="279">
        <v>85.066666666666663</v>
      </c>
      <c r="E433" s="279">
        <v>83.23333333333332</v>
      </c>
      <c r="F433" s="279">
        <v>82.166666666666657</v>
      </c>
      <c r="G433" s="279">
        <v>80.333333333333314</v>
      </c>
      <c r="H433" s="279">
        <v>86.133333333333326</v>
      </c>
      <c r="I433" s="279">
        <v>87.966666666666669</v>
      </c>
      <c r="J433" s="279">
        <v>89.033333333333331</v>
      </c>
      <c r="K433" s="277">
        <v>86.9</v>
      </c>
      <c r="L433" s="277">
        <v>84</v>
      </c>
      <c r="M433" s="277">
        <v>0.49736000000000002</v>
      </c>
    </row>
    <row r="434" spans="1:13">
      <c r="A434" s="268">
        <v>424</v>
      </c>
      <c r="B434" s="277" t="s">
        <v>281</v>
      </c>
      <c r="C434" s="277">
        <v>128.85</v>
      </c>
      <c r="D434" s="279">
        <v>130.35</v>
      </c>
      <c r="E434" s="279">
        <v>124.69999999999999</v>
      </c>
      <c r="F434" s="279">
        <v>120.55</v>
      </c>
      <c r="G434" s="279">
        <v>114.89999999999999</v>
      </c>
      <c r="H434" s="279">
        <v>134.5</v>
      </c>
      <c r="I434" s="279">
        <v>140.15000000000003</v>
      </c>
      <c r="J434" s="279">
        <v>144.29999999999998</v>
      </c>
      <c r="K434" s="277">
        <v>136</v>
      </c>
      <c r="L434" s="277">
        <v>126.2</v>
      </c>
      <c r="M434" s="277">
        <v>15.20537</v>
      </c>
    </row>
    <row r="435" spans="1:13">
      <c r="A435" s="268">
        <v>425</v>
      </c>
      <c r="B435" s="277" t="s">
        <v>526</v>
      </c>
      <c r="C435" s="277">
        <v>385.1</v>
      </c>
      <c r="D435" s="279">
        <v>387.15000000000003</v>
      </c>
      <c r="E435" s="279">
        <v>380.95000000000005</v>
      </c>
      <c r="F435" s="279">
        <v>376.8</v>
      </c>
      <c r="G435" s="279">
        <v>370.6</v>
      </c>
      <c r="H435" s="279">
        <v>391.30000000000007</v>
      </c>
      <c r="I435" s="279">
        <v>397.5</v>
      </c>
      <c r="J435" s="279">
        <v>401.65000000000009</v>
      </c>
      <c r="K435" s="277">
        <v>393.35</v>
      </c>
      <c r="L435" s="277">
        <v>383</v>
      </c>
      <c r="M435" s="277">
        <v>0.93388000000000004</v>
      </c>
    </row>
    <row r="436" spans="1:13">
      <c r="A436" s="268">
        <v>426</v>
      </c>
      <c r="B436" s="277" t="s">
        <v>528</v>
      </c>
      <c r="C436" s="277">
        <v>1578.85</v>
      </c>
      <c r="D436" s="279">
        <v>1582.3166666666666</v>
      </c>
      <c r="E436" s="279">
        <v>1560.3333333333333</v>
      </c>
      <c r="F436" s="279">
        <v>1541.8166666666666</v>
      </c>
      <c r="G436" s="279">
        <v>1519.8333333333333</v>
      </c>
      <c r="H436" s="279">
        <v>1600.8333333333333</v>
      </c>
      <c r="I436" s="279">
        <v>1622.8166666666668</v>
      </c>
      <c r="J436" s="279">
        <v>1641.3333333333333</v>
      </c>
      <c r="K436" s="277">
        <v>1604.3</v>
      </c>
      <c r="L436" s="277">
        <v>1563.8</v>
      </c>
      <c r="M436" s="277">
        <v>2.0729999999999998E-2</v>
      </c>
    </row>
    <row r="437" spans="1:13">
      <c r="A437" s="268">
        <v>427</v>
      </c>
      <c r="B437" s="277" t="s">
        <v>529</v>
      </c>
      <c r="C437" s="277">
        <v>1250.4000000000001</v>
      </c>
      <c r="D437" s="279">
        <v>1252.1333333333334</v>
      </c>
      <c r="E437" s="279">
        <v>1235.3166666666668</v>
      </c>
      <c r="F437" s="279">
        <v>1220.2333333333333</v>
      </c>
      <c r="G437" s="279">
        <v>1203.4166666666667</v>
      </c>
      <c r="H437" s="279">
        <v>1267.2166666666669</v>
      </c>
      <c r="I437" s="279">
        <v>1284.0333333333335</v>
      </c>
      <c r="J437" s="279">
        <v>1299.116666666667</v>
      </c>
      <c r="K437" s="277">
        <v>1268.95</v>
      </c>
      <c r="L437" s="277">
        <v>1237.05</v>
      </c>
      <c r="M437" s="277">
        <v>0.72794000000000003</v>
      </c>
    </row>
    <row r="438" spans="1:13">
      <c r="A438" s="268">
        <v>428</v>
      </c>
      <c r="B438" s="277" t="s">
        <v>530</v>
      </c>
      <c r="C438" s="277">
        <v>400.2</v>
      </c>
      <c r="D438" s="279">
        <v>398.48333333333335</v>
      </c>
      <c r="E438" s="279">
        <v>391.9666666666667</v>
      </c>
      <c r="F438" s="279">
        <v>383.73333333333335</v>
      </c>
      <c r="G438" s="279">
        <v>377.2166666666667</v>
      </c>
      <c r="H438" s="279">
        <v>406.7166666666667</v>
      </c>
      <c r="I438" s="279">
        <v>413.23333333333335</v>
      </c>
      <c r="J438" s="279">
        <v>421.4666666666667</v>
      </c>
      <c r="K438" s="277">
        <v>405</v>
      </c>
      <c r="L438" s="277">
        <v>390.25</v>
      </c>
      <c r="M438" s="277">
        <v>0.92205000000000004</v>
      </c>
    </row>
    <row r="439" spans="1:13">
      <c r="A439" s="268">
        <v>429</v>
      </c>
      <c r="B439" s="277" t="s">
        <v>178</v>
      </c>
      <c r="C439" s="277">
        <v>475.5</v>
      </c>
      <c r="D439" s="279">
        <v>477.36666666666662</v>
      </c>
      <c r="E439" s="279">
        <v>467.13333333333321</v>
      </c>
      <c r="F439" s="279">
        <v>458.76666666666659</v>
      </c>
      <c r="G439" s="279">
        <v>448.53333333333319</v>
      </c>
      <c r="H439" s="279">
        <v>485.73333333333323</v>
      </c>
      <c r="I439" s="279">
        <v>495.9666666666667</v>
      </c>
      <c r="J439" s="279">
        <v>504.33333333333326</v>
      </c>
      <c r="K439" s="277">
        <v>487.6</v>
      </c>
      <c r="L439" s="277">
        <v>469</v>
      </c>
      <c r="M439" s="277">
        <v>61.126300000000001</v>
      </c>
    </row>
    <row r="440" spans="1:13">
      <c r="A440" s="268">
        <v>430</v>
      </c>
      <c r="B440" s="277" t="s">
        <v>531</v>
      </c>
      <c r="C440" s="277">
        <v>178.15</v>
      </c>
      <c r="D440" s="279">
        <v>179.20000000000002</v>
      </c>
      <c r="E440" s="279">
        <v>175.05000000000004</v>
      </c>
      <c r="F440" s="279">
        <v>171.95000000000002</v>
      </c>
      <c r="G440" s="279">
        <v>167.80000000000004</v>
      </c>
      <c r="H440" s="279">
        <v>182.30000000000004</v>
      </c>
      <c r="I440" s="279">
        <v>186.45000000000002</v>
      </c>
      <c r="J440" s="279">
        <v>189.55000000000004</v>
      </c>
      <c r="K440" s="277">
        <v>183.35</v>
      </c>
      <c r="L440" s="277">
        <v>176.1</v>
      </c>
      <c r="M440" s="277">
        <v>3.3908399999999999</v>
      </c>
    </row>
    <row r="441" spans="1:13">
      <c r="A441" s="268">
        <v>431</v>
      </c>
      <c r="B441" s="277" t="s">
        <v>179</v>
      </c>
      <c r="C441" s="277">
        <v>379.25</v>
      </c>
      <c r="D441" s="279">
        <v>377.93333333333334</v>
      </c>
      <c r="E441" s="279">
        <v>374.86666666666667</v>
      </c>
      <c r="F441" s="279">
        <v>370.48333333333335</v>
      </c>
      <c r="G441" s="279">
        <v>367.41666666666669</v>
      </c>
      <c r="H441" s="279">
        <v>382.31666666666666</v>
      </c>
      <c r="I441" s="279">
        <v>385.38333333333338</v>
      </c>
      <c r="J441" s="279">
        <v>389.76666666666665</v>
      </c>
      <c r="K441" s="277">
        <v>381</v>
      </c>
      <c r="L441" s="277">
        <v>373.55</v>
      </c>
      <c r="M441" s="277">
        <v>8.2238799999999994</v>
      </c>
    </row>
    <row r="442" spans="1:13">
      <c r="A442" s="268">
        <v>432</v>
      </c>
      <c r="B442" s="277" t="s">
        <v>532</v>
      </c>
      <c r="C442" s="277">
        <v>150.85</v>
      </c>
      <c r="D442" s="279">
        <v>150.56666666666669</v>
      </c>
      <c r="E442" s="279">
        <v>148.88333333333338</v>
      </c>
      <c r="F442" s="279">
        <v>146.91666666666669</v>
      </c>
      <c r="G442" s="279">
        <v>145.23333333333338</v>
      </c>
      <c r="H442" s="279">
        <v>152.53333333333339</v>
      </c>
      <c r="I442" s="279">
        <v>154.21666666666673</v>
      </c>
      <c r="J442" s="279">
        <v>156.18333333333339</v>
      </c>
      <c r="K442" s="277">
        <v>152.25</v>
      </c>
      <c r="L442" s="277">
        <v>148.6</v>
      </c>
      <c r="M442" s="277">
        <v>0.77107999999999999</v>
      </c>
    </row>
    <row r="443" spans="1:13">
      <c r="A443" s="268">
        <v>433</v>
      </c>
      <c r="B443" s="277" t="s">
        <v>533</v>
      </c>
      <c r="C443" s="277">
        <v>1173.4000000000001</v>
      </c>
      <c r="D443" s="279">
        <v>1169.2833333333335</v>
      </c>
      <c r="E443" s="279">
        <v>1156.116666666667</v>
      </c>
      <c r="F443" s="279">
        <v>1138.8333333333335</v>
      </c>
      <c r="G443" s="279">
        <v>1125.666666666667</v>
      </c>
      <c r="H443" s="279">
        <v>1186.5666666666671</v>
      </c>
      <c r="I443" s="279">
        <v>1199.7333333333336</v>
      </c>
      <c r="J443" s="279">
        <v>1217.0166666666671</v>
      </c>
      <c r="K443" s="277">
        <v>1182.45</v>
      </c>
      <c r="L443" s="277">
        <v>1152</v>
      </c>
      <c r="M443" s="277">
        <v>2.4961099999999998</v>
      </c>
    </row>
    <row r="444" spans="1:13">
      <c r="A444" s="268">
        <v>434</v>
      </c>
      <c r="B444" s="277" t="s">
        <v>534</v>
      </c>
      <c r="C444" s="277">
        <v>4.4000000000000004</v>
      </c>
      <c r="D444" s="279">
        <v>4.3999999999999995</v>
      </c>
      <c r="E444" s="279">
        <v>4.2999999999999989</v>
      </c>
      <c r="F444" s="279">
        <v>4.1999999999999993</v>
      </c>
      <c r="G444" s="279">
        <v>4.0999999999999988</v>
      </c>
      <c r="H444" s="279">
        <v>4.4999999999999991</v>
      </c>
      <c r="I444" s="279">
        <v>4.5999999999999988</v>
      </c>
      <c r="J444" s="279">
        <v>4.6999999999999993</v>
      </c>
      <c r="K444" s="277">
        <v>4.5</v>
      </c>
      <c r="L444" s="277">
        <v>4.3</v>
      </c>
      <c r="M444" s="277">
        <v>100.88033</v>
      </c>
    </row>
    <row r="445" spans="1:13">
      <c r="A445" s="268">
        <v>435</v>
      </c>
      <c r="B445" s="277" t="s">
        <v>535</v>
      </c>
      <c r="C445" s="277">
        <v>138.30000000000001</v>
      </c>
      <c r="D445" s="279">
        <v>139.81666666666669</v>
      </c>
      <c r="E445" s="279">
        <v>132.48333333333338</v>
      </c>
      <c r="F445" s="279">
        <v>126.66666666666669</v>
      </c>
      <c r="G445" s="279">
        <v>119.33333333333337</v>
      </c>
      <c r="H445" s="279">
        <v>145.63333333333338</v>
      </c>
      <c r="I445" s="279">
        <v>152.9666666666667</v>
      </c>
      <c r="J445" s="279">
        <v>158.78333333333339</v>
      </c>
      <c r="K445" s="277">
        <v>147.15</v>
      </c>
      <c r="L445" s="277">
        <v>134</v>
      </c>
      <c r="M445" s="277">
        <v>2.1449400000000001</v>
      </c>
    </row>
    <row r="446" spans="1:13">
      <c r="A446" s="268">
        <v>436</v>
      </c>
      <c r="B446" s="277" t="s">
        <v>536</v>
      </c>
      <c r="C446" s="277">
        <v>840.1</v>
      </c>
      <c r="D446" s="279">
        <v>844.16666666666663</v>
      </c>
      <c r="E446" s="279">
        <v>830.93333333333328</v>
      </c>
      <c r="F446" s="279">
        <v>821.76666666666665</v>
      </c>
      <c r="G446" s="279">
        <v>808.5333333333333</v>
      </c>
      <c r="H446" s="279">
        <v>853.33333333333326</v>
      </c>
      <c r="I446" s="279">
        <v>866.56666666666661</v>
      </c>
      <c r="J446" s="279">
        <v>875.73333333333323</v>
      </c>
      <c r="K446" s="277">
        <v>857.4</v>
      </c>
      <c r="L446" s="277">
        <v>835</v>
      </c>
      <c r="M446" s="277">
        <v>0.21662000000000001</v>
      </c>
    </row>
    <row r="447" spans="1:13">
      <c r="A447" s="268">
        <v>437</v>
      </c>
      <c r="B447" s="277" t="s">
        <v>282</v>
      </c>
      <c r="C447" s="277">
        <v>455.95</v>
      </c>
      <c r="D447" s="279">
        <v>461.2166666666667</v>
      </c>
      <c r="E447" s="279">
        <v>447.73333333333341</v>
      </c>
      <c r="F447" s="279">
        <v>439.51666666666671</v>
      </c>
      <c r="G447" s="279">
        <v>426.03333333333342</v>
      </c>
      <c r="H447" s="279">
        <v>469.43333333333339</v>
      </c>
      <c r="I447" s="279">
        <v>482.91666666666674</v>
      </c>
      <c r="J447" s="279">
        <v>491.13333333333338</v>
      </c>
      <c r="K447" s="277">
        <v>474.7</v>
      </c>
      <c r="L447" s="277">
        <v>453</v>
      </c>
      <c r="M447" s="277">
        <v>6.2569800000000004</v>
      </c>
    </row>
    <row r="448" spans="1:13">
      <c r="A448" s="268">
        <v>438</v>
      </c>
      <c r="B448" s="277" t="s">
        <v>542</v>
      </c>
      <c r="C448" s="277">
        <v>38.950000000000003</v>
      </c>
      <c r="D448" s="279">
        <v>39.699999999999996</v>
      </c>
      <c r="E448" s="279">
        <v>38.149999999999991</v>
      </c>
      <c r="F448" s="279">
        <v>37.349999999999994</v>
      </c>
      <c r="G448" s="279">
        <v>35.79999999999999</v>
      </c>
      <c r="H448" s="279">
        <v>40.499999999999993</v>
      </c>
      <c r="I448" s="279">
        <v>42.04999999999999</v>
      </c>
      <c r="J448" s="279">
        <v>42.849999999999994</v>
      </c>
      <c r="K448" s="277">
        <v>41.25</v>
      </c>
      <c r="L448" s="277">
        <v>38.9</v>
      </c>
      <c r="M448" s="277">
        <v>4.0715300000000001</v>
      </c>
    </row>
    <row r="449" spans="1:13">
      <c r="A449" s="268">
        <v>439</v>
      </c>
      <c r="B449" s="277" t="s">
        <v>2609</v>
      </c>
      <c r="C449" s="277">
        <v>11487</v>
      </c>
      <c r="D449" s="279">
        <v>11550.983333333332</v>
      </c>
      <c r="E449" s="279">
        <v>11002.016666666663</v>
      </c>
      <c r="F449" s="279">
        <v>10517.033333333331</v>
      </c>
      <c r="G449" s="279">
        <v>9968.0666666666621</v>
      </c>
      <c r="H449" s="279">
        <v>12035.966666666664</v>
      </c>
      <c r="I449" s="279">
        <v>12584.933333333334</v>
      </c>
      <c r="J449" s="279">
        <v>13069.916666666664</v>
      </c>
      <c r="K449" s="277">
        <v>12099.95</v>
      </c>
      <c r="L449" s="277">
        <v>11066</v>
      </c>
      <c r="M449" s="277">
        <v>1.8689999999999998E-2</v>
      </c>
    </row>
    <row r="450" spans="1:13">
      <c r="A450" s="268">
        <v>440</v>
      </c>
      <c r="B450" s="277" t="s">
        <v>182</v>
      </c>
      <c r="C450" s="277">
        <v>902.8</v>
      </c>
      <c r="D450" s="279">
        <v>903.18333333333339</v>
      </c>
      <c r="E450" s="279">
        <v>891.66666666666674</v>
      </c>
      <c r="F450" s="279">
        <v>880.5333333333333</v>
      </c>
      <c r="G450" s="279">
        <v>869.01666666666665</v>
      </c>
      <c r="H450" s="279">
        <v>914.31666666666683</v>
      </c>
      <c r="I450" s="279">
        <v>925.83333333333348</v>
      </c>
      <c r="J450" s="279">
        <v>936.96666666666692</v>
      </c>
      <c r="K450" s="277">
        <v>914.7</v>
      </c>
      <c r="L450" s="277">
        <v>892.05</v>
      </c>
      <c r="M450" s="277">
        <v>2.7108300000000001</v>
      </c>
    </row>
    <row r="451" spans="1:13">
      <c r="A451" s="268">
        <v>441</v>
      </c>
      <c r="B451" s="277" t="s">
        <v>3465</v>
      </c>
      <c r="C451" s="277">
        <v>408.45</v>
      </c>
      <c r="D451" s="279">
        <v>408.91666666666669</v>
      </c>
      <c r="E451" s="279">
        <v>403.83333333333337</v>
      </c>
      <c r="F451" s="279">
        <v>399.2166666666667</v>
      </c>
      <c r="G451" s="279">
        <v>394.13333333333338</v>
      </c>
      <c r="H451" s="279">
        <v>413.53333333333336</v>
      </c>
      <c r="I451" s="279">
        <v>418.61666666666673</v>
      </c>
      <c r="J451" s="279">
        <v>423.23333333333335</v>
      </c>
      <c r="K451" s="277">
        <v>414</v>
      </c>
      <c r="L451" s="277">
        <v>404.3</v>
      </c>
      <c r="M451" s="277">
        <v>31.328209999999999</v>
      </c>
    </row>
    <row r="452" spans="1:13">
      <c r="A452" s="268">
        <v>442</v>
      </c>
      <c r="B452" s="277" t="s">
        <v>543</v>
      </c>
      <c r="C452" s="277">
        <v>729.1</v>
      </c>
      <c r="D452" s="279">
        <v>732.20000000000016</v>
      </c>
      <c r="E452" s="279">
        <v>724.85000000000036</v>
      </c>
      <c r="F452" s="279">
        <v>720.60000000000025</v>
      </c>
      <c r="G452" s="279">
        <v>713.25000000000045</v>
      </c>
      <c r="H452" s="279">
        <v>736.45000000000027</v>
      </c>
      <c r="I452" s="279">
        <v>743.8</v>
      </c>
      <c r="J452" s="279">
        <v>748.05000000000018</v>
      </c>
      <c r="K452" s="277">
        <v>739.55</v>
      </c>
      <c r="L452" s="277">
        <v>727.95</v>
      </c>
      <c r="M452" s="277">
        <v>0.10288</v>
      </c>
    </row>
    <row r="453" spans="1:13">
      <c r="A453" s="268">
        <v>443</v>
      </c>
      <c r="B453" s="277" t="s">
        <v>183</v>
      </c>
      <c r="C453" s="277">
        <v>101.7</v>
      </c>
      <c r="D453" s="279">
        <v>102.5</v>
      </c>
      <c r="E453" s="279">
        <v>100.5</v>
      </c>
      <c r="F453" s="279">
        <v>99.3</v>
      </c>
      <c r="G453" s="279">
        <v>97.3</v>
      </c>
      <c r="H453" s="279">
        <v>103.7</v>
      </c>
      <c r="I453" s="279">
        <v>105.7</v>
      </c>
      <c r="J453" s="279">
        <v>106.9</v>
      </c>
      <c r="K453" s="277">
        <v>104.5</v>
      </c>
      <c r="L453" s="277">
        <v>101.3</v>
      </c>
      <c r="M453" s="277">
        <v>296.46442000000002</v>
      </c>
    </row>
    <row r="454" spans="1:13">
      <c r="A454" s="268">
        <v>444</v>
      </c>
      <c r="B454" s="277" t="s">
        <v>184</v>
      </c>
      <c r="C454" s="277">
        <v>37.950000000000003</v>
      </c>
      <c r="D454" s="279">
        <v>38.366666666666667</v>
      </c>
      <c r="E454" s="279">
        <v>37.433333333333337</v>
      </c>
      <c r="F454" s="279">
        <v>36.916666666666671</v>
      </c>
      <c r="G454" s="279">
        <v>35.983333333333341</v>
      </c>
      <c r="H454" s="279">
        <v>38.883333333333333</v>
      </c>
      <c r="I454" s="279">
        <v>39.816666666666656</v>
      </c>
      <c r="J454" s="279">
        <v>40.333333333333329</v>
      </c>
      <c r="K454" s="277">
        <v>39.299999999999997</v>
      </c>
      <c r="L454" s="277">
        <v>37.85</v>
      </c>
      <c r="M454" s="277">
        <v>30.501709999999999</v>
      </c>
    </row>
    <row r="455" spans="1:13">
      <c r="A455" s="268">
        <v>445</v>
      </c>
      <c r="B455" s="277" t="s">
        <v>185</v>
      </c>
      <c r="C455" s="277">
        <v>49.5</v>
      </c>
      <c r="D455" s="279">
        <v>49.20000000000001</v>
      </c>
      <c r="E455" s="279">
        <v>48.000000000000021</v>
      </c>
      <c r="F455" s="279">
        <v>46.500000000000014</v>
      </c>
      <c r="G455" s="279">
        <v>45.300000000000026</v>
      </c>
      <c r="H455" s="279">
        <v>50.700000000000017</v>
      </c>
      <c r="I455" s="279">
        <v>51.900000000000006</v>
      </c>
      <c r="J455" s="279">
        <v>53.400000000000013</v>
      </c>
      <c r="K455" s="277">
        <v>50.4</v>
      </c>
      <c r="L455" s="277">
        <v>47.7</v>
      </c>
      <c r="M455" s="277">
        <v>262.32321000000002</v>
      </c>
    </row>
    <row r="456" spans="1:13">
      <c r="A456" s="268">
        <v>446</v>
      </c>
      <c r="B456" s="277" t="s">
        <v>186</v>
      </c>
      <c r="C456" s="277">
        <v>352.85</v>
      </c>
      <c r="D456" s="279">
        <v>350.33333333333331</v>
      </c>
      <c r="E456" s="279">
        <v>346.76666666666665</v>
      </c>
      <c r="F456" s="279">
        <v>340.68333333333334</v>
      </c>
      <c r="G456" s="279">
        <v>337.11666666666667</v>
      </c>
      <c r="H456" s="279">
        <v>356.41666666666663</v>
      </c>
      <c r="I456" s="279">
        <v>359.98333333333335</v>
      </c>
      <c r="J456" s="279">
        <v>366.06666666666661</v>
      </c>
      <c r="K456" s="277">
        <v>353.9</v>
      </c>
      <c r="L456" s="277">
        <v>344.25</v>
      </c>
      <c r="M456" s="277">
        <v>118.35628</v>
      </c>
    </row>
    <row r="457" spans="1:13">
      <c r="A457" s="268">
        <v>447</v>
      </c>
      <c r="B457" s="277" t="s">
        <v>2625</v>
      </c>
      <c r="C457" s="277">
        <v>21.4</v>
      </c>
      <c r="D457" s="279">
        <v>21.266666666666666</v>
      </c>
      <c r="E457" s="279">
        <v>20.833333333333332</v>
      </c>
      <c r="F457" s="279">
        <v>20.266666666666666</v>
      </c>
      <c r="G457" s="279">
        <v>19.833333333333332</v>
      </c>
      <c r="H457" s="279">
        <v>21.833333333333332</v>
      </c>
      <c r="I457" s="279">
        <v>22.266666666666669</v>
      </c>
      <c r="J457" s="279">
        <v>22.833333333333332</v>
      </c>
      <c r="K457" s="277">
        <v>21.7</v>
      </c>
      <c r="L457" s="277">
        <v>20.7</v>
      </c>
      <c r="M457" s="277">
        <v>15.294840000000001</v>
      </c>
    </row>
    <row r="458" spans="1:13">
      <c r="A458" s="268">
        <v>448</v>
      </c>
      <c r="B458" s="277" t="s">
        <v>537</v>
      </c>
      <c r="C458" s="277">
        <v>727.05</v>
      </c>
      <c r="D458" s="279">
        <v>719.68333333333339</v>
      </c>
      <c r="E458" s="279">
        <v>679.36666666666679</v>
      </c>
      <c r="F458" s="279">
        <v>631.68333333333339</v>
      </c>
      <c r="G458" s="279">
        <v>591.36666666666679</v>
      </c>
      <c r="H458" s="279">
        <v>767.36666666666679</v>
      </c>
      <c r="I458" s="279">
        <v>807.68333333333339</v>
      </c>
      <c r="J458" s="279">
        <v>855.36666666666679</v>
      </c>
      <c r="K458" s="277">
        <v>760</v>
      </c>
      <c r="L458" s="277">
        <v>672</v>
      </c>
      <c r="M458" s="277">
        <v>2.3084099999999999</v>
      </c>
    </row>
    <row r="459" spans="1:13">
      <c r="A459" s="268">
        <v>449</v>
      </c>
      <c r="B459" s="277" t="s">
        <v>538</v>
      </c>
      <c r="C459" s="277">
        <v>334.65</v>
      </c>
      <c r="D459" s="279">
        <v>337.55</v>
      </c>
      <c r="E459" s="279">
        <v>330.1</v>
      </c>
      <c r="F459" s="279">
        <v>325.55</v>
      </c>
      <c r="G459" s="279">
        <v>318.10000000000002</v>
      </c>
      <c r="H459" s="279">
        <v>342.1</v>
      </c>
      <c r="I459" s="279">
        <v>349.54999999999995</v>
      </c>
      <c r="J459" s="279">
        <v>354.1</v>
      </c>
      <c r="K459" s="277">
        <v>345</v>
      </c>
      <c r="L459" s="277">
        <v>333</v>
      </c>
      <c r="M459" s="277">
        <v>3.3270000000000001E-2</v>
      </c>
    </row>
    <row r="460" spans="1:13">
      <c r="A460" s="268">
        <v>450</v>
      </c>
      <c r="B460" s="277" t="s">
        <v>187</v>
      </c>
      <c r="C460" s="277">
        <v>2206.8000000000002</v>
      </c>
      <c r="D460" s="279">
        <v>2195.1</v>
      </c>
      <c r="E460" s="279">
        <v>2175.1999999999998</v>
      </c>
      <c r="F460" s="279">
        <v>2143.6</v>
      </c>
      <c r="G460" s="279">
        <v>2123.6999999999998</v>
      </c>
      <c r="H460" s="279">
        <v>2226.6999999999998</v>
      </c>
      <c r="I460" s="279">
        <v>2246.6000000000004</v>
      </c>
      <c r="J460" s="279">
        <v>2278.1999999999998</v>
      </c>
      <c r="K460" s="277">
        <v>2215</v>
      </c>
      <c r="L460" s="277">
        <v>2163.5</v>
      </c>
      <c r="M460" s="277">
        <v>42.488370000000003</v>
      </c>
    </row>
    <row r="461" spans="1:13">
      <c r="A461" s="268">
        <v>451</v>
      </c>
      <c r="B461" s="277" t="s">
        <v>544</v>
      </c>
      <c r="C461" s="277">
        <v>1818.4</v>
      </c>
      <c r="D461" s="279">
        <v>1837.4666666666665</v>
      </c>
      <c r="E461" s="279">
        <v>1775.9333333333329</v>
      </c>
      <c r="F461" s="279">
        <v>1733.4666666666665</v>
      </c>
      <c r="G461" s="279">
        <v>1671.9333333333329</v>
      </c>
      <c r="H461" s="279">
        <v>1879.9333333333329</v>
      </c>
      <c r="I461" s="279">
        <v>1941.4666666666662</v>
      </c>
      <c r="J461" s="279">
        <v>1983.9333333333329</v>
      </c>
      <c r="K461" s="277">
        <v>1899</v>
      </c>
      <c r="L461" s="277">
        <v>1795</v>
      </c>
      <c r="M461" s="277">
        <v>0.16203999999999999</v>
      </c>
    </row>
    <row r="462" spans="1:13">
      <c r="A462" s="268">
        <v>452</v>
      </c>
      <c r="B462" s="277" t="s">
        <v>188</v>
      </c>
      <c r="C462" s="277">
        <v>664.55</v>
      </c>
      <c r="D462" s="279">
        <v>659.69999999999993</v>
      </c>
      <c r="E462" s="279">
        <v>647.64999999999986</v>
      </c>
      <c r="F462" s="279">
        <v>630.74999999999989</v>
      </c>
      <c r="G462" s="279">
        <v>618.69999999999982</v>
      </c>
      <c r="H462" s="279">
        <v>676.59999999999991</v>
      </c>
      <c r="I462" s="279">
        <v>688.64999999999986</v>
      </c>
      <c r="J462" s="279">
        <v>705.55</v>
      </c>
      <c r="K462" s="277">
        <v>671.75</v>
      </c>
      <c r="L462" s="277">
        <v>642.79999999999995</v>
      </c>
      <c r="M462" s="277">
        <v>115.22408</v>
      </c>
    </row>
    <row r="463" spans="1:13">
      <c r="A463" s="268">
        <v>453</v>
      </c>
      <c r="B463" s="277" t="s">
        <v>545</v>
      </c>
      <c r="C463" s="277">
        <v>180.45</v>
      </c>
      <c r="D463" s="279">
        <v>179.18333333333331</v>
      </c>
      <c r="E463" s="279">
        <v>176.36666666666662</v>
      </c>
      <c r="F463" s="279">
        <v>172.2833333333333</v>
      </c>
      <c r="G463" s="279">
        <v>169.46666666666661</v>
      </c>
      <c r="H463" s="279">
        <v>183.26666666666662</v>
      </c>
      <c r="I463" s="279">
        <v>186.08333333333329</v>
      </c>
      <c r="J463" s="279">
        <v>190.16666666666663</v>
      </c>
      <c r="K463" s="277">
        <v>182</v>
      </c>
      <c r="L463" s="277">
        <v>175.1</v>
      </c>
      <c r="M463" s="277">
        <v>0.17002999999999999</v>
      </c>
    </row>
    <row r="464" spans="1:13">
      <c r="A464" s="268">
        <v>454</v>
      </c>
      <c r="B464" s="277" t="s">
        <v>546</v>
      </c>
      <c r="C464" s="277">
        <v>734.8</v>
      </c>
      <c r="D464" s="279">
        <v>737.2166666666667</v>
      </c>
      <c r="E464" s="279">
        <v>722.43333333333339</v>
      </c>
      <c r="F464" s="279">
        <v>710.06666666666672</v>
      </c>
      <c r="G464" s="279">
        <v>695.28333333333342</v>
      </c>
      <c r="H464" s="279">
        <v>749.58333333333337</v>
      </c>
      <c r="I464" s="279">
        <v>764.36666666666667</v>
      </c>
      <c r="J464" s="279">
        <v>776.73333333333335</v>
      </c>
      <c r="K464" s="277">
        <v>752</v>
      </c>
      <c r="L464" s="277">
        <v>724.85</v>
      </c>
      <c r="M464" s="277">
        <v>0.33326</v>
      </c>
    </row>
    <row r="465" spans="1:13">
      <c r="A465" s="268">
        <v>455</v>
      </c>
      <c r="B465" s="277" t="s">
        <v>547</v>
      </c>
      <c r="C465" s="277">
        <v>632.25</v>
      </c>
      <c r="D465" s="279">
        <v>629.75</v>
      </c>
      <c r="E465" s="279">
        <v>614.5</v>
      </c>
      <c r="F465" s="279">
        <v>596.75</v>
      </c>
      <c r="G465" s="279">
        <v>581.5</v>
      </c>
      <c r="H465" s="279">
        <v>647.5</v>
      </c>
      <c r="I465" s="279">
        <v>662.75</v>
      </c>
      <c r="J465" s="279">
        <v>680.5</v>
      </c>
      <c r="K465" s="277">
        <v>645</v>
      </c>
      <c r="L465" s="277">
        <v>612</v>
      </c>
      <c r="M465" s="277">
        <v>2.8437999999999999</v>
      </c>
    </row>
    <row r="466" spans="1:13">
      <c r="A466" s="268">
        <v>456</v>
      </c>
      <c r="B466" s="277" t="s">
        <v>552</v>
      </c>
      <c r="C466" s="277">
        <v>494.3</v>
      </c>
      <c r="D466" s="279">
        <v>498.63333333333338</v>
      </c>
      <c r="E466" s="279">
        <v>486.86666666666679</v>
      </c>
      <c r="F466" s="279">
        <v>479.43333333333339</v>
      </c>
      <c r="G466" s="279">
        <v>467.6666666666668</v>
      </c>
      <c r="H466" s="279">
        <v>506.06666666666678</v>
      </c>
      <c r="I466" s="279">
        <v>517.83333333333326</v>
      </c>
      <c r="J466" s="279">
        <v>525.26666666666677</v>
      </c>
      <c r="K466" s="277">
        <v>510.4</v>
      </c>
      <c r="L466" s="277">
        <v>491.2</v>
      </c>
      <c r="M466" s="277">
        <v>0.49310999999999999</v>
      </c>
    </row>
    <row r="467" spans="1:13">
      <c r="A467" s="268">
        <v>457</v>
      </c>
      <c r="B467" s="277" t="s">
        <v>548</v>
      </c>
      <c r="C467" s="277">
        <v>38.5</v>
      </c>
      <c r="D467" s="279">
        <v>38.383333333333333</v>
      </c>
      <c r="E467" s="279">
        <v>36.816666666666663</v>
      </c>
      <c r="F467" s="279">
        <v>35.133333333333333</v>
      </c>
      <c r="G467" s="279">
        <v>33.566666666666663</v>
      </c>
      <c r="H467" s="279">
        <v>40.066666666666663</v>
      </c>
      <c r="I467" s="279">
        <v>41.63333333333334</v>
      </c>
      <c r="J467" s="279">
        <v>43.316666666666663</v>
      </c>
      <c r="K467" s="277">
        <v>39.950000000000003</v>
      </c>
      <c r="L467" s="277">
        <v>36.700000000000003</v>
      </c>
      <c r="M467" s="277">
        <v>5.3727</v>
      </c>
    </row>
    <row r="468" spans="1:13">
      <c r="A468" s="268">
        <v>458</v>
      </c>
      <c r="B468" s="277" t="s">
        <v>549</v>
      </c>
      <c r="C468" s="277">
        <v>958.05</v>
      </c>
      <c r="D468" s="279">
        <v>958.36666666666667</v>
      </c>
      <c r="E468" s="279">
        <v>941.73333333333335</v>
      </c>
      <c r="F468" s="279">
        <v>925.41666666666663</v>
      </c>
      <c r="G468" s="279">
        <v>908.7833333333333</v>
      </c>
      <c r="H468" s="279">
        <v>974.68333333333339</v>
      </c>
      <c r="I468" s="279">
        <v>991.31666666666683</v>
      </c>
      <c r="J468" s="279">
        <v>1007.6333333333334</v>
      </c>
      <c r="K468" s="277">
        <v>975</v>
      </c>
      <c r="L468" s="277">
        <v>942.05</v>
      </c>
      <c r="M468" s="277">
        <v>0.21503</v>
      </c>
    </row>
    <row r="469" spans="1:13">
      <c r="A469" s="268">
        <v>459</v>
      </c>
      <c r="B469" s="277" t="s">
        <v>189</v>
      </c>
      <c r="C469" s="277">
        <v>1042.0999999999999</v>
      </c>
      <c r="D469" s="279">
        <v>1051.3166666666666</v>
      </c>
      <c r="E469" s="279">
        <v>1030.1333333333332</v>
      </c>
      <c r="F469" s="279">
        <v>1018.1666666666665</v>
      </c>
      <c r="G469" s="279">
        <v>996.98333333333312</v>
      </c>
      <c r="H469" s="279">
        <v>1063.2833333333333</v>
      </c>
      <c r="I469" s="279">
        <v>1084.4666666666667</v>
      </c>
      <c r="J469" s="279">
        <v>1096.4333333333334</v>
      </c>
      <c r="K469" s="277">
        <v>1072.5</v>
      </c>
      <c r="L469" s="277">
        <v>1039.3499999999999</v>
      </c>
      <c r="M469" s="277">
        <v>27.834479999999999</v>
      </c>
    </row>
    <row r="470" spans="1:13">
      <c r="A470" s="268">
        <v>460</v>
      </c>
      <c r="B470" s="277" t="s">
        <v>190</v>
      </c>
      <c r="C470" s="277">
        <v>2299.35</v>
      </c>
      <c r="D470" s="279">
        <v>2291.5</v>
      </c>
      <c r="E470" s="279">
        <v>2239.6999999999998</v>
      </c>
      <c r="F470" s="279">
        <v>2180.0499999999997</v>
      </c>
      <c r="G470" s="279">
        <v>2128.2499999999995</v>
      </c>
      <c r="H470" s="279">
        <v>2351.15</v>
      </c>
      <c r="I470" s="279">
        <v>2402.9500000000003</v>
      </c>
      <c r="J470" s="279">
        <v>2462.6000000000004</v>
      </c>
      <c r="K470" s="277">
        <v>2343.3000000000002</v>
      </c>
      <c r="L470" s="277">
        <v>2231.85</v>
      </c>
      <c r="M470" s="277">
        <v>5.9015300000000002</v>
      </c>
    </row>
    <row r="471" spans="1:13">
      <c r="A471" s="268">
        <v>461</v>
      </c>
      <c r="B471" s="277" t="s">
        <v>191</v>
      </c>
      <c r="C471" s="277">
        <v>317.5</v>
      </c>
      <c r="D471" s="279">
        <v>318.05</v>
      </c>
      <c r="E471" s="279">
        <v>315.60000000000002</v>
      </c>
      <c r="F471" s="279">
        <v>313.7</v>
      </c>
      <c r="G471" s="279">
        <v>311.25</v>
      </c>
      <c r="H471" s="279">
        <v>319.95000000000005</v>
      </c>
      <c r="I471" s="279">
        <v>322.39999999999998</v>
      </c>
      <c r="J471" s="279">
        <v>324.30000000000007</v>
      </c>
      <c r="K471" s="277">
        <v>320.5</v>
      </c>
      <c r="L471" s="277">
        <v>316.14999999999998</v>
      </c>
      <c r="M471" s="277">
        <v>5.9742899999999999</v>
      </c>
    </row>
    <row r="472" spans="1:13">
      <c r="A472" s="268">
        <v>462</v>
      </c>
      <c r="B472" s="277" t="s">
        <v>550</v>
      </c>
      <c r="C472" s="277">
        <v>550.20000000000005</v>
      </c>
      <c r="D472" s="279">
        <v>557.86666666666667</v>
      </c>
      <c r="E472" s="279">
        <v>532.93333333333339</v>
      </c>
      <c r="F472" s="279">
        <v>515.66666666666674</v>
      </c>
      <c r="G472" s="279">
        <v>490.73333333333346</v>
      </c>
      <c r="H472" s="279">
        <v>575.13333333333333</v>
      </c>
      <c r="I472" s="279">
        <v>600.06666666666649</v>
      </c>
      <c r="J472" s="279">
        <v>617.33333333333326</v>
      </c>
      <c r="K472" s="277">
        <v>582.79999999999995</v>
      </c>
      <c r="L472" s="277">
        <v>540.6</v>
      </c>
      <c r="M472" s="277">
        <v>4.7823500000000001</v>
      </c>
    </row>
    <row r="473" spans="1:13">
      <c r="A473" s="268">
        <v>463</v>
      </c>
      <c r="B473" s="277" t="s">
        <v>551</v>
      </c>
      <c r="C473" s="277">
        <v>6.6</v>
      </c>
      <c r="D473" s="279">
        <v>6.7333333333333334</v>
      </c>
      <c r="E473" s="279">
        <v>6.3666666666666671</v>
      </c>
      <c r="F473" s="279">
        <v>6.1333333333333337</v>
      </c>
      <c r="G473" s="279">
        <v>5.7666666666666675</v>
      </c>
      <c r="H473" s="279">
        <v>6.9666666666666668</v>
      </c>
      <c r="I473" s="279">
        <v>7.3333333333333321</v>
      </c>
      <c r="J473" s="279">
        <v>7.5666666666666664</v>
      </c>
      <c r="K473" s="277">
        <v>7.1</v>
      </c>
      <c r="L473" s="277">
        <v>6.5</v>
      </c>
      <c r="M473" s="277">
        <v>91.244829999999993</v>
      </c>
    </row>
    <row r="474" spans="1:13">
      <c r="A474" s="268">
        <v>464</v>
      </c>
      <c r="B474" s="277" t="s">
        <v>704</v>
      </c>
      <c r="C474" s="277">
        <v>62.9</v>
      </c>
      <c r="D474" s="279">
        <v>63.15</v>
      </c>
      <c r="E474" s="279">
        <v>61.5</v>
      </c>
      <c r="F474" s="279">
        <v>60.1</v>
      </c>
      <c r="G474" s="279">
        <v>58.45</v>
      </c>
      <c r="H474" s="279">
        <v>64.55</v>
      </c>
      <c r="I474" s="279">
        <v>66.199999999999989</v>
      </c>
      <c r="J474" s="279">
        <v>67.599999999999994</v>
      </c>
      <c r="K474" s="277">
        <v>64.8</v>
      </c>
      <c r="L474" s="277">
        <v>61.75</v>
      </c>
      <c r="M474" s="277">
        <v>0.53007000000000004</v>
      </c>
    </row>
    <row r="475" spans="1:13">
      <c r="A475" s="268">
        <v>465</v>
      </c>
      <c r="B475" s="277" t="s">
        <v>539</v>
      </c>
      <c r="C475" s="277">
        <v>5456.6</v>
      </c>
      <c r="D475" s="279">
        <v>5475.4666666666672</v>
      </c>
      <c r="E475" s="279">
        <v>5421.1333333333341</v>
      </c>
      <c r="F475" s="279">
        <v>5385.666666666667</v>
      </c>
      <c r="G475" s="279">
        <v>5331.3333333333339</v>
      </c>
      <c r="H475" s="279">
        <v>5510.9333333333343</v>
      </c>
      <c r="I475" s="279">
        <v>5565.2666666666664</v>
      </c>
      <c r="J475" s="279">
        <v>5600.7333333333345</v>
      </c>
      <c r="K475" s="277">
        <v>5529.8</v>
      </c>
      <c r="L475" s="277">
        <v>5440</v>
      </c>
      <c r="M475" s="277">
        <v>1.8630000000000001E-2</v>
      </c>
    </row>
    <row r="476" spans="1:13">
      <c r="A476" s="268">
        <v>466</v>
      </c>
      <c r="B476" s="245" t="s">
        <v>541</v>
      </c>
      <c r="C476" s="277">
        <v>34.65</v>
      </c>
      <c r="D476" s="279">
        <v>35.25</v>
      </c>
      <c r="E476" s="279">
        <v>33.9</v>
      </c>
      <c r="F476" s="279">
        <v>33.15</v>
      </c>
      <c r="G476" s="279">
        <v>31.799999999999997</v>
      </c>
      <c r="H476" s="279">
        <v>36</v>
      </c>
      <c r="I476" s="279">
        <v>37.349999999999994</v>
      </c>
      <c r="J476" s="279">
        <v>38.1</v>
      </c>
      <c r="K476" s="277">
        <v>36.6</v>
      </c>
      <c r="L476" s="277">
        <v>34.5</v>
      </c>
      <c r="M476" s="277">
        <v>64.738560000000007</v>
      </c>
    </row>
    <row r="477" spans="1:13">
      <c r="A477" s="268">
        <v>467</v>
      </c>
      <c r="B477" s="245" t="s">
        <v>192</v>
      </c>
      <c r="C477" s="277">
        <v>397.1</v>
      </c>
      <c r="D477" s="279">
        <v>395.9666666666667</v>
      </c>
      <c r="E477" s="279">
        <v>391.73333333333341</v>
      </c>
      <c r="F477" s="279">
        <v>386.36666666666673</v>
      </c>
      <c r="G477" s="279">
        <v>382.13333333333344</v>
      </c>
      <c r="H477" s="279">
        <v>401.33333333333337</v>
      </c>
      <c r="I477" s="279">
        <v>405.56666666666672</v>
      </c>
      <c r="J477" s="279">
        <v>410.93333333333334</v>
      </c>
      <c r="K477" s="277">
        <v>400.2</v>
      </c>
      <c r="L477" s="277">
        <v>390.6</v>
      </c>
      <c r="M477" s="277">
        <v>8.8391999999999999</v>
      </c>
    </row>
    <row r="478" spans="1:13">
      <c r="A478" s="268">
        <v>468</v>
      </c>
      <c r="B478" s="245" t="s">
        <v>540</v>
      </c>
      <c r="C478" s="277">
        <v>200.9</v>
      </c>
      <c r="D478" s="279">
        <v>202.9</v>
      </c>
      <c r="E478" s="279">
        <v>198</v>
      </c>
      <c r="F478" s="279">
        <v>195.1</v>
      </c>
      <c r="G478" s="279">
        <v>190.2</v>
      </c>
      <c r="H478" s="279">
        <v>205.8</v>
      </c>
      <c r="I478" s="279">
        <v>210.70000000000005</v>
      </c>
      <c r="J478" s="279">
        <v>213.60000000000002</v>
      </c>
      <c r="K478" s="277">
        <v>207.8</v>
      </c>
      <c r="L478" s="277">
        <v>200</v>
      </c>
      <c r="M478" s="277">
        <v>0.29622999999999999</v>
      </c>
    </row>
    <row r="479" spans="1:13">
      <c r="A479" s="268">
        <v>469</v>
      </c>
      <c r="B479" s="245" t="s">
        <v>193</v>
      </c>
      <c r="C479" s="277">
        <v>982.2</v>
      </c>
      <c r="D479" s="279">
        <v>987.93333333333339</v>
      </c>
      <c r="E479" s="279">
        <v>969.76666666666677</v>
      </c>
      <c r="F479" s="279">
        <v>957.33333333333337</v>
      </c>
      <c r="G479" s="279">
        <v>939.16666666666674</v>
      </c>
      <c r="H479" s="279">
        <v>1000.3666666666668</v>
      </c>
      <c r="I479" s="279">
        <v>1018.5333333333333</v>
      </c>
      <c r="J479" s="279">
        <v>1030.9666666666667</v>
      </c>
      <c r="K479" s="277">
        <v>1006.1</v>
      </c>
      <c r="L479" s="277">
        <v>975.5</v>
      </c>
      <c r="M479" s="277">
        <v>5.9612600000000002</v>
      </c>
    </row>
    <row r="480" spans="1:13">
      <c r="A480" s="268">
        <v>470</v>
      </c>
      <c r="B480" s="245" t="s">
        <v>553</v>
      </c>
      <c r="C480" s="277">
        <v>13.15</v>
      </c>
      <c r="D480" s="279">
        <v>13.383333333333333</v>
      </c>
      <c r="E480" s="279">
        <v>12.866666666666665</v>
      </c>
      <c r="F480" s="279">
        <v>12.583333333333332</v>
      </c>
      <c r="G480" s="279">
        <v>12.066666666666665</v>
      </c>
      <c r="H480" s="279">
        <v>13.666666666666666</v>
      </c>
      <c r="I480" s="279">
        <v>14.183333333333332</v>
      </c>
      <c r="J480" s="279">
        <v>14.466666666666667</v>
      </c>
      <c r="K480" s="277">
        <v>13.9</v>
      </c>
      <c r="L480" s="277">
        <v>13.1</v>
      </c>
      <c r="M480" s="277">
        <v>17.347989999999999</v>
      </c>
    </row>
    <row r="481" spans="1:13">
      <c r="A481" s="268">
        <v>471</v>
      </c>
      <c r="B481" s="245" t="s">
        <v>554</v>
      </c>
      <c r="C481" s="277">
        <v>266.64999999999998</v>
      </c>
      <c r="D481" s="279">
        <v>269.41666666666663</v>
      </c>
      <c r="E481" s="279">
        <v>262.88333333333327</v>
      </c>
      <c r="F481" s="279">
        <v>259.11666666666662</v>
      </c>
      <c r="G481" s="279">
        <v>252.58333333333326</v>
      </c>
      <c r="H481" s="279">
        <v>273.18333333333328</v>
      </c>
      <c r="I481" s="279">
        <v>279.71666666666658</v>
      </c>
      <c r="J481" s="279">
        <v>283.48333333333329</v>
      </c>
      <c r="K481" s="277">
        <v>275.95</v>
      </c>
      <c r="L481" s="277">
        <v>265.64999999999998</v>
      </c>
      <c r="M481" s="277">
        <v>1.4734400000000001</v>
      </c>
    </row>
    <row r="482" spans="1:13">
      <c r="A482" s="268">
        <v>472</v>
      </c>
      <c r="B482" s="245" t="s">
        <v>194</v>
      </c>
      <c r="C482" s="277">
        <v>228.85</v>
      </c>
      <c r="D482" s="279">
        <v>234.76666666666665</v>
      </c>
      <c r="E482" s="279">
        <v>220.73333333333329</v>
      </c>
      <c r="F482" s="277">
        <v>212.61666666666665</v>
      </c>
      <c r="G482" s="279">
        <v>198.58333333333329</v>
      </c>
      <c r="H482" s="279">
        <v>242.8833333333333</v>
      </c>
      <c r="I482" s="277">
        <v>256.91666666666663</v>
      </c>
      <c r="J482" s="279">
        <v>265.0333333333333</v>
      </c>
      <c r="K482" s="279">
        <v>248.8</v>
      </c>
      <c r="L482" s="277">
        <v>226.65</v>
      </c>
      <c r="M482" s="279">
        <v>43.356720000000003</v>
      </c>
    </row>
    <row r="483" spans="1:13">
      <c r="A483" s="268">
        <v>473</v>
      </c>
      <c r="B483" s="245" t="s">
        <v>195</v>
      </c>
      <c r="C483" s="277">
        <v>3860.1</v>
      </c>
      <c r="D483" s="279">
        <v>3847.3666666666668</v>
      </c>
      <c r="E483" s="279">
        <v>3793.7333333333336</v>
      </c>
      <c r="F483" s="277">
        <v>3727.3666666666668</v>
      </c>
      <c r="G483" s="279">
        <v>3673.7333333333336</v>
      </c>
      <c r="H483" s="279">
        <v>3913.7333333333336</v>
      </c>
      <c r="I483" s="277">
        <v>3967.3666666666668</v>
      </c>
      <c r="J483" s="279">
        <v>4033.7333333333336</v>
      </c>
      <c r="K483" s="279">
        <v>3901</v>
      </c>
      <c r="L483" s="277">
        <v>3781</v>
      </c>
      <c r="M483" s="279">
        <v>4.9974999999999996</v>
      </c>
    </row>
    <row r="484" spans="1:13">
      <c r="A484" s="268">
        <v>474</v>
      </c>
      <c r="B484" s="245" t="s">
        <v>196</v>
      </c>
      <c r="C484" s="245">
        <v>29.55</v>
      </c>
      <c r="D484" s="289">
        <v>29.866666666666664</v>
      </c>
      <c r="E484" s="289">
        <v>29.183333333333326</v>
      </c>
      <c r="F484" s="289">
        <v>28.816666666666663</v>
      </c>
      <c r="G484" s="289">
        <v>28.133333333333326</v>
      </c>
      <c r="H484" s="289">
        <v>30.233333333333327</v>
      </c>
      <c r="I484" s="289">
        <v>30.916666666666664</v>
      </c>
      <c r="J484" s="289">
        <v>31.283333333333328</v>
      </c>
      <c r="K484" s="289">
        <v>30.55</v>
      </c>
      <c r="L484" s="289">
        <v>29.5</v>
      </c>
      <c r="M484" s="289">
        <v>32.522489999999998</v>
      </c>
    </row>
    <row r="485" spans="1:13">
      <c r="A485" s="268">
        <v>475</v>
      </c>
      <c r="B485" s="245" t="s">
        <v>197</v>
      </c>
      <c r="C485" s="245">
        <v>445.8</v>
      </c>
      <c r="D485" s="289">
        <v>447.68333333333334</v>
      </c>
      <c r="E485" s="289">
        <v>438.36666666666667</v>
      </c>
      <c r="F485" s="289">
        <v>430.93333333333334</v>
      </c>
      <c r="G485" s="289">
        <v>421.61666666666667</v>
      </c>
      <c r="H485" s="289">
        <v>455.11666666666667</v>
      </c>
      <c r="I485" s="289">
        <v>464.43333333333339</v>
      </c>
      <c r="J485" s="289">
        <v>471.86666666666667</v>
      </c>
      <c r="K485" s="289">
        <v>457</v>
      </c>
      <c r="L485" s="289">
        <v>440.25</v>
      </c>
      <c r="M485" s="289">
        <v>29.743320000000001</v>
      </c>
    </row>
    <row r="486" spans="1:13">
      <c r="A486" s="268">
        <v>476</v>
      </c>
      <c r="B486" s="245" t="s">
        <v>560</v>
      </c>
      <c r="C486" s="289">
        <v>1312.3</v>
      </c>
      <c r="D486" s="289">
        <v>1326.0833333333333</v>
      </c>
      <c r="E486" s="289">
        <v>1292.2666666666664</v>
      </c>
      <c r="F486" s="289">
        <v>1272.2333333333331</v>
      </c>
      <c r="G486" s="289">
        <v>1238.4166666666663</v>
      </c>
      <c r="H486" s="289">
        <v>1346.1166666666666</v>
      </c>
      <c r="I486" s="289">
        <v>1379.9333333333336</v>
      </c>
      <c r="J486" s="289">
        <v>1399.9666666666667</v>
      </c>
      <c r="K486" s="289">
        <v>1359.9</v>
      </c>
      <c r="L486" s="289">
        <v>1306.05</v>
      </c>
      <c r="M486" s="289">
        <v>0.53052999999999995</v>
      </c>
    </row>
    <row r="487" spans="1:13">
      <c r="A487" s="268">
        <v>477</v>
      </c>
      <c r="B487" s="245" t="s">
        <v>561</v>
      </c>
      <c r="C487" s="289">
        <v>30</v>
      </c>
      <c r="D487" s="289">
        <v>30.2</v>
      </c>
      <c r="E487" s="289">
        <v>29.299999999999997</v>
      </c>
      <c r="F487" s="289">
        <v>28.599999999999998</v>
      </c>
      <c r="G487" s="289">
        <v>27.699999999999996</v>
      </c>
      <c r="H487" s="289">
        <v>30.9</v>
      </c>
      <c r="I487" s="289">
        <v>31.799999999999997</v>
      </c>
      <c r="J487" s="289">
        <v>32.5</v>
      </c>
      <c r="K487" s="289">
        <v>31.1</v>
      </c>
      <c r="L487" s="289">
        <v>29.5</v>
      </c>
      <c r="M487" s="289">
        <v>23.31446</v>
      </c>
    </row>
    <row r="488" spans="1:13">
      <c r="A488" s="268">
        <v>478</v>
      </c>
      <c r="B488" s="245" t="s">
        <v>285</v>
      </c>
      <c r="C488" s="289">
        <v>193.4</v>
      </c>
      <c r="D488" s="289">
        <v>195.35</v>
      </c>
      <c r="E488" s="289">
        <v>188.85</v>
      </c>
      <c r="F488" s="289">
        <v>184.3</v>
      </c>
      <c r="G488" s="289">
        <v>177.8</v>
      </c>
      <c r="H488" s="289">
        <v>199.89999999999998</v>
      </c>
      <c r="I488" s="289">
        <v>206.39999999999998</v>
      </c>
      <c r="J488" s="289">
        <v>210.94999999999996</v>
      </c>
      <c r="K488" s="289">
        <v>201.85</v>
      </c>
      <c r="L488" s="289">
        <v>190.8</v>
      </c>
      <c r="M488" s="289">
        <v>1.1966399999999999</v>
      </c>
    </row>
    <row r="489" spans="1:13">
      <c r="A489" s="268">
        <v>479</v>
      </c>
      <c r="B489" s="245" t="s">
        <v>563</v>
      </c>
      <c r="C489" s="289">
        <v>686.4</v>
      </c>
      <c r="D489" s="289">
        <v>690.06666666666661</v>
      </c>
      <c r="E489" s="289">
        <v>681.33333333333326</v>
      </c>
      <c r="F489" s="289">
        <v>676.26666666666665</v>
      </c>
      <c r="G489" s="289">
        <v>667.5333333333333</v>
      </c>
      <c r="H489" s="289">
        <v>695.13333333333321</v>
      </c>
      <c r="I489" s="289">
        <v>703.86666666666656</v>
      </c>
      <c r="J489" s="289">
        <v>708.93333333333317</v>
      </c>
      <c r="K489" s="289">
        <v>698.8</v>
      </c>
      <c r="L489" s="289">
        <v>685</v>
      </c>
      <c r="M489" s="289">
        <v>0.93586000000000003</v>
      </c>
    </row>
    <row r="490" spans="1:13">
      <c r="A490" s="268">
        <v>480</v>
      </c>
      <c r="B490" s="245" t="s">
        <v>198</v>
      </c>
      <c r="C490" s="289">
        <v>109.85</v>
      </c>
      <c r="D490" s="289">
        <v>110.8</v>
      </c>
      <c r="E490" s="289">
        <v>108.35</v>
      </c>
      <c r="F490" s="289">
        <v>106.85</v>
      </c>
      <c r="G490" s="289">
        <v>104.39999999999999</v>
      </c>
      <c r="H490" s="289">
        <v>112.3</v>
      </c>
      <c r="I490" s="289">
        <v>114.75000000000001</v>
      </c>
      <c r="J490" s="289">
        <v>116.25</v>
      </c>
      <c r="K490" s="289">
        <v>113.25</v>
      </c>
      <c r="L490" s="289">
        <v>109.3</v>
      </c>
      <c r="M490" s="289">
        <v>105.27043</v>
      </c>
    </row>
    <row r="491" spans="1:13">
      <c r="A491" s="268">
        <v>481</v>
      </c>
      <c r="B491" s="245" t="s">
        <v>564</v>
      </c>
      <c r="C491" s="289">
        <v>1065.05</v>
      </c>
      <c r="D491" s="289">
        <v>1069.3500000000001</v>
      </c>
      <c r="E491" s="289">
        <v>1040.7000000000003</v>
      </c>
      <c r="F491" s="289">
        <v>1016.3500000000001</v>
      </c>
      <c r="G491" s="289">
        <v>987.70000000000027</v>
      </c>
      <c r="H491" s="289">
        <v>1093.7000000000003</v>
      </c>
      <c r="I491" s="289">
        <v>1122.3500000000004</v>
      </c>
      <c r="J491" s="289">
        <v>1146.7000000000003</v>
      </c>
      <c r="K491" s="289">
        <v>1098</v>
      </c>
      <c r="L491" s="289">
        <v>1045</v>
      </c>
      <c r="M491" s="289">
        <v>0.91518999999999995</v>
      </c>
    </row>
    <row r="492" spans="1:13">
      <c r="A492" s="268">
        <v>482</v>
      </c>
      <c r="B492" s="245" t="s">
        <v>284</v>
      </c>
      <c r="C492" s="289">
        <v>166.15</v>
      </c>
      <c r="D492" s="289">
        <v>167.05</v>
      </c>
      <c r="E492" s="289">
        <v>163.15000000000003</v>
      </c>
      <c r="F492" s="289">
        <v>160.15000000000003</v>
      </c>
      <c r="G492" s="289">
        <v>156.25000000000006</v>
      </c>
      <c r="H492" s="289">
        <v>170.05</v>
      </c>
      <c r="I492" s="289">
        <v>173.95</v>
      </c>
      <c r="J492" s="289">
        <v>176.95</v>
      </c>
      <c r="K492" s="289">
        <v>170.95</v>
      </c>
      <c r="L492" s="289">
        <v>164.05</v>
      </c>
      <c r="M492" s="289">
        <v>4.2132300000000003</v>
      </c>
    </row>
    <row r="493" spans="1:13">
      <c r="A493" s="268">
        <v>483</v>
      </c>
      <c r="B493" s="245" t="s">
        <v>565</v>
      </c>
      <c r="C493" s="289">
        <v>983.1</v>
      </c>
      <c r="D493" s="289">
        <v>981.36666666666667</v>
      </c>
      <c r="E493" s="289">
        <v>975.73333333333335</v>
      </c>
      <c r="F493" s="289">
        <v>968.36666666666667</v>
      </c>
      <c r="G493" s="289">
        <v>962.73333333333335</v>
      </c>
      <c r="H493" s="289">
        <v>988.73333333333335</v>
      </c>
      <c r="I493" s="289">
        <v>994.36666666666679</v>
      </c>
      <c r="J493" s="289">
        <v>1001.7333333333333</v>
      </c>
      <c r="K493" s="289">
        <v>987</v>
      </c>
      <c r="L493" s="289">
        <v>974</v>
      </c>
      <c r="M493" s="289">
        <v>1.07379</v>
      </c>
    </row>
    <row r="494" spans="1:13">
      <c r="A494" s="268">
        <v>484</v>
      </c>
      <c r="B494" s="245" t="s">
        <v>556</v>
      </c>
      <c r="C494" s="289">
        <v>276.95</v>
      </c>
      <c r="D494" s="289">
        <v>279.85000000000002</v>
      </c>
      <c r="E494" s="289">
        <v>272.20000000000005</v>
      </c>
      <c r="F494" s="289">
        <v>267.45000000000005</v>
      </c>
      <c r="G494" s="289">
        <v>259.80000000000007</v>
      </c>
      <c r="H494" s="289">
        <v>284.60000000000002</v>
      </c>
      <c r="I494" s="289">
        <v>292.25</v>
      </c>
      <c r="J494" s="289">
        <v>297</v>
      </c>
      <c r="K494" s="289">
        <v>287.5</v>
      </c>
      <c r="L494" s="289">
        <v>275.10000000000002</v>
      </c>
      <c r="M494" s="289">
        <v>5.7786099999999996</v>
      </c>
    </row>
    <row r="495" spans="1:13">
      <c r="A495" s="268">
        <v>485</v>
      </c>
      <c r="B495" s="245" t="s">
        <v>555</v>
      </c>
      <c r="C495" s="289">
        <v>1807.05</v>
      </c>
      <c r="D495" s="289">
        <v>1809.0166666666667</v>
      </c>
      <c r="E495" s="289">
        <v>1778.0333333333333</v>
      </c>
      <c r="F495" s="289">
        <v>1749.0166666666667</v>
      </c>
      <c r="G495" s="289">
        <v>1718.0333333333333</v>
      </c>
      <c r="H495" s="289">
        <v>1838.0333333333333</v>
      </c>
      <c r="I495" s="289">
        <v>1869.0166666666664</v>
      </c>
      <c r="J495" s="289">
        <v>1898.0333333333333</v>
      </c>
      <c r="K495" s="289">
        <v>1840</v>
      </c>
      <c r="L495" s="289">
        <v>1780</v>
      </c>
      <c r="M495" s="289">
        <v>8.3640000000000006E-2</v>
      </c>
    </row>
    <row r="496" spans="1:13">
      <c r="A496" s="268">
        <v>486</v>
      </c>
      <c r="B496" s="245" t="s">
        <v>199</v>
      </c>
      <c r="C496" s="289">
        <v>589.75</v>
      </c>
      <c r="D496" s="289">
        <v>588.05000000000007</v>
      </c>
      <c r="E496" s="289">
        <v>578.10000000000014</v>
      </c>
      <c r="F496" s="289">
        <v>566.45000000000005</v>
      </c>
      <c r="G496" s="289">
        <v>556.50000000000011</v>
      </c>
      <c r="H496" s="289">
        <v>599.70000000000016</v>
      </c>
      <c r="I496" s="289">
        <v>609.6500000000002</v>
      </c>
      <c r="J496" s="289">
        <v>621.30000000000018</v>
      </c>
      <c r="K496" s="289">
        <v>598</v>
      </c>
      <c r="L496" s="289">
        <v>576.4</v>
      </c>
      <c r="M496" s="289">
        <v>15.162710000000001</v>
      </c>
    </row>
    <row r="497" spans="1:13">
      <c r="A497" s="268">
        <v>487</v>
      </c>
      <c r="B497" s="245" t="s">
        <v>557</v>
      </c>
      <c r="C497" s="289">
        <v>148.55000000000001</v>
      </c>
      <c r="D497" s="289">
        <v>149.51666666666668</v>
      </c>
      <c r="E497" s="289">
        <v>147.03333333333336</v>
      </c>
      <c r="F497" s="289">
        <v>145.51666666666668</v>
      </c>
      <c r="G497" s="289">
        <v>143.03333333333336</v>
      </c>
      <c r="H497" s="289">
        <v>151.03333333333336</v>
      </c>
      <c r="I497" s="289">
        <v>153.51666666666665</v>
      </c>
      <c r="J497" s="289">
        <v>155.03333333333336</v>
      </c>
      <c r="K497" s="289">
        <v>152</v>
      </c>
      <c r="L497" s="289">
        <v>148</v>
      </c>
      <c r="M497" s="289">
        <v>0.55023</v>
      </c>
    </row>
    <row r="498" spans="1:13">
      <c r="A498" s="268">
        <v>488</v>
      </c>
      <c r="B498" s="245" t="s">
        <v>558</v>
      </c>
      <c r="C498" s="289">
        <v>3190.3</v>
      </c>
      <c r="D498" s="289">
        <v>3199.1166666666668</v>
      </c>
      <c r="E498" s="289">
        <v>3161.2333333333336</v>
      </c>
      <c r="F498" s="289">
        <v>3132.166666666667</v>
      </c>
      <c r="G498" s="289">
        <v>3094.2833333333338</v>
      </c>
      <c r="H498" s="289">
        <v>3228.1833333333334</v>
      </c>
      <c r="I498" s="289">
        <v>3266.0666666666666</v>
      </c>
      <c r="J498" s="289">
        <v>3295.1333333333332</v>
      </c>
      <c r="K498" s="289">
        <v>3237</v>
      </c>
      <c r="L498" s="289">
        <v>3170.05</v>
      </c>
      <c r="M498" s="289">
        <v>5.7939999999999998E-2</v>
      </c>
    </row>
    <row r="499" spans="1:13">
      <c r="A499" s="268">
        <v>489</v>
      </c>
      <c r="B499" s="245" t="s">
        <v>562</v>
      </c>
      <c r="C499" s="289">
        <v>649.20000000000005</v>
      </c>
      <c r="D499" s="289">
        <v>655.4</v>
      </c>
      <c r="E499" s="289">
        <v>638.79999999999995</v>
      </c>
      <c r="F499" s="289">
        <v>628.4</v>
      </c>
      <c r="G499" s="289">
        <v>611.79999999999995</v>
      </c>
      <c r="H499" s="289">
        <v>665.8</v>
      </c>
      <c r="I499" s="289">
        <v>682.40000000000009</v>
      </c>
      <c r="J499" s="289">
        <v>692.8</v>
      </c>
      <c r="K499" s="289">
        <v>672</v>
      </c>
      <c r="L499" s="289">
        <v>645</v>
      </c>
      <c r="M499" s="289">
        <v>0.25483</v>
      </c>
    </row>
    <row r="500" spans="1:13">
      <c r="A500" s="268">
        <v>490</v>
      </c>
      <c r="B500" s="245" t="s">
        <v>559</v>
      </c>
      <c r="C500" s="289">
        <v>131.05000000000001</v>
      </c>
      <c r="D500" s="289">
        <v>132.03333333333333</v>
      </c>
      <c r="E500" s="289">
        <v>130.06666666666666</v>
      </c>
      <c r="F500" s="289">
        <v>129.08333333333334</v>
      </c>
      <c r="G500" s="289">
        <v>127.11666666666667</v>
      </c>
      <c r="H500" s="289">
        <v>133.01666666666665</v>
      </c>
      <c r="I500" s="289">
        <v>134.98333333333329</v>
      </c>
      <c r="J500" s="289">
        <v>135.96666666666664</v>
      </c>
      <c r="K500" s="289">
        <v>134</v>
      </c>
      <c r="L500" s="289">
        <v>131.05000000000001</v>
      </c>
      <c r="M500" s="289">
        <v>0.96553</v>
      </c>
    </row>
    <row r="501" spans="1:13">
      <c r="A501" s="268">
        <v>491</v>
      </c>
      <c r="B501" s="245" t="s">
        <v>566</v>
      </c>
      <c r="C501" s="289">
        <v>6930.65</v>
      </c>
      <c r="D501" s="289">
        <v>6931.2166666666662</v>
      </c>
      <c r="E501" s="289">
        <v>6923.4833333333327</v>
      </c>
      <c r="F501" s="289">
        <v>6916.3166666666666</v>
      </c>
      <c r="G501" s="289">
        <v>6908.583333333333</v>
      </c>
      <c r="H501" s="289">
        <v>6938.3833333333323</v>
      </c>
      <c r="I501" s="289">
        <v>6946.1166666666659</v>
      </c>
      <c r="J501" s="289">
        <v>6953.2833333333319</v>
      </c>
      <c r="K501" s="289">
        <v>6938.95</v>
      </c>
      <c r="L501" s="289">
        <v>6924.05</v>
      </c>
      <c r="M501" s="289">
        <v>1.06E-2</v>
      </c>
    </row>
    <row r="502" spans="1:13">
      <c r="A502" s="268">
        <v>492</v>
      </c>
      <c r="B502" s="245" t="s">
        <v>567</v>
      </c>
      <c r="C502" s="289">
        <v>80.25</v>
      </c>
      <c r="D502" s="289">
        <v>80.55</v>
      </c>
      <c r="E502" s="289">
        <v>79.5</v>
      </c>
      <c r="F502" s="289">
        <v>78.75</v>
      </c>
      <c r="G502" s="289">
        <v>77.7</v>
      </c>
      <c r="H502" s="289">
        <v>81.3</v>
      </c>
      <c r="I502" s="289">
        <v>82.34999999999998</v>
      </c>
      <c r="J502" s="289">
        <v>83.1</v>
      </c>
      <c r="K502" s="289">
        <v>81.599999999999994</v>
      </c>
      <c r="L502" s="289">
        <v>79.8</v>
      </c>
      <c r="M502" s="289">
        <v>6.0932199999999996</v>
      </c>
    </row>
    <row r="503" spans="1:13">
      <c r="A503" s="268">
        <v>493</v>
      </c>
      <c r="B503" s="245" t="s">
        <v>568</v>
      </c>
      <c r="C503" s="289">
        <v>37.65</v>
      </c>
      <c r="D503" s="289">
        <v>37.18333333333333</v>
      </c>
      <c r="E503" s="289">
        <v>36.516666666666659</v>
      </c>
      <c r="F503" s="289">
        <v>35.383333333333326</v>
      </c>
      <c r="G503" s="289">
        <v>34.716666666666654</v>
      </c>
      <c r="H503" s="289">
        <v>38.316666666666663</v>
      </c>
      <c r="I503" s="289">
        <v>38.983333333333334</v>
      </c>
      <c r="J503" s="289">
        <v>40.116666666666667</v>
      </c>
      <c r="K503" s="289">
        <v>37.85</v>
      </c>
      <c r="L503" s="289">
        <v>36.049999999999997</v>
      </c>
      <c r="M503" s="289">
        <v>37.956499999999998</v>
      </c>
    </row>
    <row r="504" spans="1:13">
      <c r="A504" s="268">
        <v>494</v>
      </c>
      <c r="B504" s="245" t="s">
        <v>2852</v>
      </c>
      <c r="C504" s="289">
        <v>326.25</v>
      </c>
      <c r="D504" s="289">
        <v>324.7</v>
      </c>
      <c r="E504" s="289">
        <v>319.59999999999997</v>
      </c>
      <c r="F504" s="289">
        <v>312.95</v>
      </c>
      <c r="G504" s="289">
        <v>307.84999999999997</v>
      </c>
      <c r="H504" s="289">
        <v>331.34999999999997</v>
      </c>
      <c r="I504" s="289">
        <v>336.45</v>
      </c>
      <c r="J504" s="289">
        <v>343.09999999999997</v>
      </c>
      <c r="K504" s="289">
        <v>329.8</v>
      </c>
      <c r="L504" s="289">
        <v>318.05</v>
      </c>
      <c r="M504" s="289">
        <v>1.2288600000000001</v>
      </c>
    </row>
    <row r="505" spans="1:13">
      <c r="A505" s="268">
        <v>495</v>
      </c>
      <c r="B505" s="245" t="s">
        <v>569</v>
      </c>
      <c r="C505" s="289">
        <v>2193.15</v>
      </c>
      <c r="D505" s="289">
        <v>2207.6166666666668</v>
      </c>
      <c r="E505" s="289">
        <v>2170.9333333333334</v>
      </c>
      <c r="F505" s="289">
        <v>2148.7166666666667</v>
      </c>
      <c r="G505" s="289">
        <v>2112.0333333333333</v>
      </c>
      <c r="H505" s="289">
        <v>2229.8333333333335</v>
      </c>
      <c r="I505" s="289">
        <v>2266.5166666666669</v>
      </c>
      <c r="J505" s="289">
        <v>2288.7333333333336</v>
      </c>
      <c r="K505" s="289">
        <v>2244.3000000000002</v>
      </c>
      <c r="L505" s="289">
        <v>2185.4</v>
      </c>
      <c r="M505" s="289">
        <v>0.33848</v>
      </c>
    </row>
    <row r="506" spans="1:13">
      <c r="A506" s="268">
        <v>496</v>
      </c>
      <c r="B506" s="245" t="s">
        <v>200</v>
      </c>
      <c r="C506" s="289">
        <v>268.85000000000002</v>
      </c>
      <c r="D506" s="289">
        <v>269.73333333333329</v>
      </c>
      <c r="E506" s="289">
        <v>266.26666666666659</v>
      </c>
      <c r="F506" s="289">
        <v>263.68333333333328</v>
      </c>
      <c r="G506" s="289">
        <v>260.21666666666658</v>
      </c>
      <c r="H506" s="289">
        <v>272.31666666666661</v>
      </c>
      <c r="I506" s="289">
        <v>275.7833333333333</v>
      </c>
      <c r="J506" s="289">
        <v>278.36666666666662</v>
      </c>
      <c r="K506" s="289">
        <v>273.2</v>
      </c>
      <c r="L506" s="289">
        <v>267.14999999999998</v>
      </c>
      <c r="M506" s="289">
        <v>139.90387000000001</v>
      </c>
    </row>
    <row r="507" spans="1:13">
      <c r="A507" s="268">
        <v>497</v>
      </c>
      <c r="B507" s="245" t="s">
        <v>570</v>
      </c>
      <c r="C507" s="289">
        <v>256.55</v>
      </c>
      <c r="D507" s="289">
        <v>258.73333333333329</v>
      </c>
      <c r="E507" s="289">
        <v>250.71666666666658</v>
      </c>
      <c r="F507" s="289">
        <v>244.8833333333333</v>
      </c>
      <c r="G507" s="289">
        <v>236.86666666666659</v>
      </c>
      <c r="H507" s="289">
        <v>264.56666666666661</v>
      </c>
      <c r="I507" s="289">
        <v>272.58333333333337</v>
      </c>
      <c r="J507" s="289">
        <v>278.41666666666657</v>
      </c>
      <c r="K507" s="289">
        <v>266.75</v>
      </c>
      <c r="L507" s="289">
        <v>252.9</v>
      </c>
      <c r="M507" s="289">
        <v>5.0725100000000003</v>
      </c>
    </row>
    <row r="508" spans="1:13">
      <c r="A508" s="268">
        <v>498</v>
      </c>
      <c r="B508" s="245" t="s">
        <v>201</v>
      </c>
      <c r="C508" s="289">
        <v>12.3</v>
      </c>
      <c r="D508" s="289">
        <v>12.300000000000002</v>
      </c>
      <c r="E508" s="289">
        <v>12.300000000000004</v>
      </c>
      <c r="F508" s="289">
        <v>12.300000000000002</v>
      </c>
      <c r="G508" s="289">
        <v>12.300000000000004</v>
      </c>
      <c r="H508" s="289">
        <v>12.300000000000004</v>
      </c>
      <c r="I508" s="289">
        <v>12.3</v>
      </c>
      <c r="J508" s="289">
        <v>12.300000000000004</v>
      </c>
      <c r="K508" s="289">
        <v>12.3</v>
      </c>
      <c r="L508" s="289">
        <v>12.3</v>
      </c>
      <c r="M508" s="289">
        <v>2995.0264900000002</v>
      </c>
    </row>
    <row r="509" spans="1:13">
      <c r="A509" s="268">
        <v>499</v>
      </c>
      <c r="B509" s="245" t="s">
        <v>202</v>
      </c>
      <c r="C509" s="289">
        <v>145.4</v>
      </c>
      <c r="D509" s="289">
        <v>148.36666666666667</v>
      </c>
      <c r="E509" s="289">
        <v>141.63333333333335</v>
      </c>
      <c r="F509" s="289">
        <v>137.86666666666667</v>
      </c>
      <c r="G509" s="289">
        <v>131.13333333333335</v>
      </c>
      <c r="H509" s="289">
        <v>152.13333333333335</v>
      </c>
      <c r="I509" s="289">
        <v>158.8666666666667</v>
      </c>
      <c r="J509" s="289">
        <v>162.63333333333335</v>
      </c>
      <c r="K509" s="289">
        <v>155.1</v>
      </c>
      <c r="L509" s="289">
        <v>144.6</v>
      </c>
      <c r="M509" s="289">
        <v>399.24272000000002</v>
      </c>
    </row>
    <row r="510" spans="1:13">
      <c r="A510" s="268">
        <v>500</v>
      </c>
      <c r="B510" s="245" t="s">
        <v>571</v>
      </c>
      <c r="C510" s="289">
        <v>147.44999999999999</v>
      </c>
      <c r="D510" s="289">
        <v>145.38333333333333</v>
      </c>
      <c r="E510" s="289">
        <v>141.06666666666666</v>
      </c>
      <c r="F510" s="289">
        <v>134.68333333333334</v>
      </c>
      <c r="G510" s="289">
        <v>130.36666666666667</v>
      </c>
      <c r="H510" s="289">
        <v>151.76666666666665</v>
      </c>
      <c r="I510" s="289">
        <v>156.08333333333331</v>
      </c>
      <c r="J510" s="289">
        <v>162.46666666666664</v>
      </c>
      <c r="K510" s="289">
        <v>149.69999999999999</v>
      </c>
      <c r="L510" s="289">
        <v>139</v>
      </c>
      <c r="M510" s="289">
        <v>5.2897600000000002</v>
      </c>
    </row>
    <row r="511" spans="1:13">
      <c r="A511" s="268">
        <v>501</v>
      </c>
      <c r="B511" s="245" t="s">
        <v>572</v>
      </c>
      <c r="C511" s="289">
        <v>1576.65</v>
      </c>
      <c r="D511" s="289">
        <v>1585.2</v>
      </c>
      <c r="E511" s="289">
        <v>1521.5</v>
      </c>
      <c r="F511" s="289">
        <v>1466.35</v>
      </c>
      <c r="G511" s="289">
        <v>1402.6499999999999</v>
      </c>
      <c r="H511" s="289">
        <v>1640.3500000000001</v>
      </c>
      <c r="I511" s="289">
        <v>1704.0500000000004</v>
      </c>
      <c r="J511" s="289">
        <v>1759.2000000000003</v>
      </c>
      <c r="K511" s="289">
        <v>1648.9</v>
      </c>
      <c r="L511" s="289">
        <v>1530.05</v>
      </c>
      <c r="M511" s="289">
        <v>0.73131999999999997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3">
      <c r="A513" s="268"/>
      <c r="B513" s="245"/>
      <c r="C513" s="289"/>
      <c r="D513" s="289"/>
      <c r="E513" s="289"/>
      <c r="F513" s="289"/>
      <c r="G513" s="289"/>
      <c r="H513" s="289"/>
      <c r="I513" s="289"/>
      <c r="J513" s="289"/>
      <c r="K513" s="289"/>
      <c r="L513" s="289"/>
      <c r="M513" s="289"/>
    </row>
    <row r="514" spans="1:13">
      <c r="A514" s="292"/>
    </row>
    <row r="515" spans="1:13">
      <c r="A515" s="292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4"/>
    </row>
    <row r="522" spans="1:13">
      <c r="A522" s="271"/>
    </row>
    <row r="523" spans="1:13">
      <c r="A523" s="294"/>
    </row>
    <row r="524" spans="1:13">
      <c r="A524" s="294"/>
    </row>
    <row r="525" spans="1:13">
      <c r="A525" s="295" t="s">
        <v>288</v>
      </c>
    </row>
    <row r="526" spans="1:13">
      <c r="A526" s="296" t="s">
        <v>203</v>
      </c>
    </row>
    <row r="527" spans="1:13">
      <c r="A527" s="296" t="s">
        <v>204</v>
      </c>
    </row>
    <row r="528" spans="1:13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D26" sqref="D26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99"/>
      <c r="B5" s="599"/>
      <c r="C5" s="600"/>
      <c r="D5" s="600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601" t="s">
        <v>574</v>
      </c>
      <c r="C7" s="601"/>
      <c r="D7" s="262">
        <f>Main!B10</f>
        <v>44040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44039</v>
      </c>
      <c r="B10" s="267">
        <v>538778</v>
      </c>
      <c r="C10" s="268" t="s">
        <v>3838</v>
      </c>
      <c r="D10" s="268" t="s">
        <v>3839</v>
      </c>
      <c r="E10" s="268" t="s">
        <v>584</v>
      </c>
      <c r="F10" s="383">
        <v>50000</v>
      </c>
      <c r="G10" s="267">
        <v>23.12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44039</v>
      </c>
      <c r="B11" s="267">
        <v>540697</v>
      </c>
      <c r="C11" s="268" t="s">
        <v>3751</v>
      </c>
      <c r="D11" s="268" t="s">
        <v>3840</v>
      </c>
      <c r="E11" s="268" t="s">
        <v>583</v>
      </c>
      <c r="F11" s="383">
        <v>50000</v>
      </c>
      <c r="G11" s="267">
        <v>5.32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44039</v>
      </c>
      <c r="B12" s="267">
        <v>540697</v>
      </c>
      <c r="C12" s="268" t="s">
        <v>3751</v>
      </c>
      <c r="D12" s="268" t="s">
        <v>3840</v>
      </c>
      <c r="E12" s="268" t="s">
        <v>584</v>
      </c>
      <c r="F12" s="383">
        <v>91019</v>
      </c>
      <c r="G12" s="267">
        <v>5.33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44039</v>
      </c>
      <c r="B13" s="267">
        <v>540697</v>
      </c>
      <c r="C13" s="268" t="s">
        <v>3751</v>
      </c>
      <c r="D13" s="268" t="s">
        <v>3841</v>
      </c>
      <c r="E13" s="268" t="s">
        <v>583</v>
      </c>
      <c r="F13" s="383">
        <v>70000</v>
      </c>
      <c r="G13" s="267">
        <v>5.32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44039</v>
      </c>
      <c r="B14" s="267">
        <v>540697</v>
      </c>
      <c r="C14" s="268" t="s">
        <v>3751</v>
      </c>
      <c r="D14" s="268" t="s">
        <v>3820</v>
      </c>
      <c r="E14" s="268" t="s">
        <v>583</v>
      </c>
      <c r="F14" s="383">
        <v>112940</v>
      </c>
      <c r="G14" s="267">
        <v>5.35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44039</v>
      </c>
      <c r="B15" s="267">
        <v>540697</v>
      </c>
      <c r="C15" s="268" t="s">
        <v>3751</v>
      </c>
      <c r="D15" s="268" t="s">
        <v>3820</v>
      </c>
      <c r="E15" s="268" t="s">
        <v>584</v>
      </c>
      <c r="F15" s="383">
        <v>111997</v>
      </c>
      <c r="G15" s="267">
        <v>5.35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44039</v>
      </c>
      <c r="B16" s="267">
        <v>540697</v>
      </c>
      <c r="C16" s="268" t="s">
        <v>3751</v>
      </c>
      <c r="D16" s="268" t="s">
        <v>3842</v>
      </c>
      <c r="E16" s="268" t="s">
        <v>583</v>
      </c>
      <c r="F16" s="383">
        <v>400000</v>
      </c>
      <c r="G16" s="267">
        <v>5.33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44039</v>
      </c>
      <c r="B17" s="267">
        <v>540697</v>
      </c>
      <c r="C17" s="268" t="s">
        <v>3751</v>
      </c>
      <c r="D17" s="268" t="s">
        <v>3802</v>
      </c>
      <c r="E17" s="268" t="s">
        <v>583</v>
      </c>
      <c r="F17" s="383">
        <v>90000</v>
      </c>
      <c r="G17" s="267">
        <v>5.35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44039</v>
      </c>
      <c r="B18" s="267">
        <v>540697</v>
      </c>
      <c r="C18" s="268" t="s">
        <v>3751</v>
      </c>
      <c r="D18" s="268" t="s">
        <v>3802</v>
      </c>
      <c r="E18" s="268" t="s">
        <v>584</v>
      </c>
      <c r="F18" s="383">
        <v>90000</v>
      </c>
      <c r="G18" s="267">
        <v>5.35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44039</v>
      </c>
      <c r="B19" s="267">
        <v>540697</v>
      </c>
      <c r="C19" s="268" t="s">
        <v>3751</v>
      </c>
      <c r="D19" s="268" t="s">
        <v>3752</v>
      </c>
      <c r="E19" s="268" t="s">
        <v>583</v>
      </c>
      <c r="F19" s="383">
        <v>91869</v>
      </c>
      <c r="G19" s="267">
        <v>5.36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44039</v>
      </c>
      <c r="B20" s="267">
        <v>540697</v>
      </c>
      <c r="C20" s="268" t="s">
        <v>3751</v>
      </c>
      <c r="D20" s="268" t="s">
        <v>3752</v>
      </c>
      <c r="E20" s="268" t="s">
        <v>584</v>
      </c>
      <c r="F20" s="383">
        <v>126624</v>
      </c>
      <c r="G20" s="267">
        <v>5.33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44039</v>
      </c>
      <c r="B21" s="267">
        <v>539660</v>
      </c>
      <c r="C21" s="268" t="s">
        <v>3843</v>
      </c>
      <c r="D21" s="268" t="s">
        <v>3844</v>
      </c>
      <c r="E21" s="268" t="s">
        <v>583</v>
      </c>
      <c r="F21" s="383">
        <v>112000</v>
      </c>
      <c r="G21" s="267">
        <v>610.35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44039</v>
      </c>
      <c r="B22" s="267">
        <v>524663</v>
      </c>
      <c r="C22" s="268" t="s">
        <v>3845</v>
      </c>
      <c r="D22" s="268" t="s">
        <v>3846</v>
      </c>
      <c r="E22" s="268" t="s">
        <v>584</v>
      </c>
      <c r="F22" s="383">
        <v>234940</v>
      </c>
      <c r="G22" s="267">
        <v>30.13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44039</v>
      </c>
      <c r="B23" s="267">
        <v>524663</v>
      </c>
      <c r="C23" s="268" t="s">
        <v>3845</v>
      </c>
      <c r="D23" s="268" t="s">
        <v>3847</v>
      </c>
      <c r="E23" s="268" t="s">
        <v>584</v>
      </c>
      <c r="F23" s="383">
        <v>250000</v>
      </c>
      <c r="G23" s="267">
        <v>30.13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44039</v>
      </c>
      <c r="B24" s="267">
        <v>538817</v>
      </c>
      <c r="C24" s="268" t="s">
        <v>3848</v>
      </c>
      <c r="D24" s="268" t="s">
        <v>3849</v>
      </c>
      <c r="E24" s="268" t="s">
        <v>583</v>
      </c>
      <c r="F24" s="383">
        <v>21000</v>
      </c>
      <c r="G24" s="267">
        <v>25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44039</v>
      </c>
      <c r="B25" s="267">
        <v>538817</v>
      </c>
      <c r="C25" s="268" t="s">
        <v>3848</v>
      </c>
      <c r="D25" s="268" t="s">
        <v>3850</v>
      </c>
      <c r="E25" s="268" t="s">
        <v>584</v>
      </c>
      <c r="F25" s="383">
        <v>21000</v>
      </c>
      <c r="G25" s="267">
        <v>25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44039</v>
      </c>
      <c r="B26" s="267">
        <v>503681</v>
      </c>
      <c r="C26" s="268" t="s">
        <v>3851</v>
      </c>
      <c r="D26" s="268" t="s">
        <v>3827</v>
      </c>
      <c r="E26" s="268" t="s">
        <v>583</v>
      </c>
      <c r="F26" s="383">
        <v>1050</v>
      </c>
      <c r="G26" s="267">
        <v>10.51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44039</v>
      </c>
      <c r="B27" s="267">
        <v>540360</v>
      </c>
      <c r="C27" s="268" t="s">
        <v>3852</v>
      </c>
      <c r="D27" s="268" t="s">
        <v>3853</v>
      </c>
      <c r="E27" s="268" t="s">
        <v>584</v>
      </c>
      <c r="F27" s="383">
        <v>35000</v>
      </c>
      <c r="G27" s="267">
        <v>88.74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44039</v>
      </c>
      <c r="B28" s="267">
        <v>540360</v>
      </c>
      <c r="C28" s="268" t="s">
        <v>3852</v>
      </c>
      <c r="D28" s="268" t="s">
        <v>3854</v>
      </c>
      <c r="E28" s="268" t="s">
        <v>583</v>
      </c>
      <c r="F28" s="383">
        <v>28883</v>
      </c>
      <c r="G28" s="267">
        <v>93.45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44039</v>
      </c>
      <c r="B29" s="267">
        <v>540360</v>
      </c>
      <c r="C29" s="268" t="s">
        <v>3852</v>
      </c>
      <c r="D29" s="268" t="s">
        <v>3854</v>
      </c>
      <c r="E29" s="268" t="s">
        <v>584</v>
      </c>
      <c r="F29" s="383">
        <v>27873</v>
      </c>
      <c r="G29" s="267">
        <v>101.78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44039</v>
      </c>
      <c r="B30" s="267">
        <v>517417</v>
      </c>
      <c r="C30" s="268" t="s">
        <v>3821</v>
      </c>
      <c r="D30" s="268" t="s">
        <v>3855</v>
      </c>
      <c r="E30" s="268" t="s">
        <v>583</v>
      </c>
      <c r="F30" s="383">
        <v>30183</v>
      </c>
      <c r="G30" s="267">
        <v>131.96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44039</v>
      </c>
      <c r="B31" s="267">
        <v>500330</v>
      </c>
      <c r="C31" s="268" t="s">
        <v>502</v>
      </c>
      <c r="D31" s="268" t="s">
        <v>3856</v>
      </c>
      <c r="E31" s="268" t="s">
        <v>583</v>
      </c>
      <c r="F31" s="383">
        <v>450000</v>
      </c>
      <c r="G31" s="267">
        <v>249.45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44039</v>
      </c>
      <c r="B32" s="267">
        <v>519230</v>
      </c>
      <c r="C32" s="268" t="s">
        <v>3822</v>
      </c>
      <c r="D32" s="268" t="s">
        <v>3857</v>
      </c>
      <c r="E32" s="268" t="s">
        <v>583</v>
      </c>
      <c r="F32" s="383">
        <v>49000</v>
      </c>
      <c r="G32" s="267">
        <v>2.33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44039</v>
      </c>
      <c r="B33" s="267">
        <v>519230</v>
      </c>
      <c r="C33" s="268" t="s">
        <v>3822</v>
      </c>
      <c r="D33" s="268" t="s">
        <v>3857</v>
      </c>
      <c r="E33" s="268" t="s">
        <v>584</v>
      </c>
      <c r="F33" s="383">
        <v>49000</v>
      </c>
      <c r="G33" s="267">
        <v>2.33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44039</v>
      </c>
      <c r="B34" s="267">
        <v>519230</v>
      </c>
      <c r="C34" s="268" t="s">
        <v>3822</v>
      </c>
      <c r="D34" s="268" t="s">
        <v>3823</v>
      </c>
      <c r="E34" s="268" t="s">
        <v>583</v>
      </c>
      <c r="F34" s="383">
        <v>39000</v>
      </c>
      <c r="G34" s="267">
        <v>2.33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44039</v>
      </c>
      <c r="B35" s="267">
        <v>519230</v>
      </c>
      <c r="C35" s="268" t="s">
        <v>3822</v>
      </c>
      <c r="D35" s="268" t="s">
        <v>3823</v>
      </c>
      <c r="E35" s="268" t="s">
        <v>584</v>
      </c>
      <c r="F35" s="383">
        <v>39000</v>
      </c>
      <c r="G35" s="267">
        <v>2.33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44039</v>
      </c>
      <c r="B36" s="267">
        <v>539310</v>
      </c>
      <c r="C36" s="268" t="s">
        <v>3858</v>
      </c>
      <c r="D36" s="268" t="s">
        <v>3859</v>
      </c>
      <c r="E36" s="268" t="s">
        <v>583</v>
      </c>
      <c r="F36" s="383">
        <v>175000</v>
      </c>
      <c r="G36" s="267">
        <v>21.3</v>
      </c>
      <c r="H36" s="345" t="s">
        <v>314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44039</v>
      </c>
      <c r="B37" s="267">
        <v>539310</v>
      </c>
      <c r="C37" s="268" t="s">
        <v>3858</v>
      </c>
      <c r="D37" s="268" t="s">
        <v>3859</v>
      </c>
      <c r="E37" s="268" t="s">
        <v>584</v>
      </c>
      <c r="F37" s="383">
        <v>1039</v>
      </c>
      <c r="G37" s="267">
        <v>22.95</v>
      </c>
      <c r="H37" s="345" t="s">
        <v>314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44039</v>
      </c>
      <c r="B38" s="267">
        <v>539402</v>
      </c>
      <c r="C38" s="268" t="s">
        <v>3824</v>
      </c>
      <c r="D38" s="268" t="s">
        <v>3826</v>
      </c>
      <c r="E38" s="268" t="s">
        <v>584</v>
      </c>
      <c r="F38" s="383">
        <v>40000</v>
      </c>
      <c r="G38" s="267">
        <v>20.5</v>
      </c>
      <c r="H38" s="345" t="s">
        <v>314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44039</v>
      </c>
      <c r="B39" s="267">
        <v>539402</v>
      </c>
      <c r="C39" s="268" t="s">
        <v>3824</v>
      </c>
      <c r="D39" s="268" t="s">
        <v>3825</v>
      </c>
      <c r="E39" s="268" t="s">
        <v>583</v>
      </c>
      <c r="F39" s="383">
        <v>40000</v>
      </c>
      <c r="G39" s="267">
        <v>20.5</v>
      </c>
      <c r="H39" s="345" t="s">
        <v>314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44039</v>
      </c>
      <c r="B40" s="267">
        <v>530961</v>
      </c>
      <c r="C40" s="268" t="s">
        <v>2792</v>
      </c>
      <c r="D40" s="268" t="s">
        <v>3860</v>
      </c>
      <c r="E40" s="268" t="s">
        <v>583</v>
      </c>
      <c r="F40" s="383">
        <v>1500000</v>
      </c>
      <c r="G40" s="267">
        <v>6.22</v>
      </c>
      <c r="H40" s="345" t="s">
        <v>314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44039</v>
      </c>
      <c r="B41" s="267" t="s">
        <v>1262</v>
      </c>
      <c r="C41" s="268" t="s">
        <v>3861</v>
      </c>
      <c r="D41" s="268" t="s">
        <v>3862</v>
      </c>
      <c r="E41" s="268" t="s">
        <v>583</v>
      </c>
      <c r="F41" s="383">
        <v>91566</v>
      </c>
      <c r="G41" s="267">
        <v>200.43</v>
      </c>
      <c r="H41" s="345" t="s">
        <v>2953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44039</v>
      </c>
      <c r="B42" s="267" t="s">
        <v>1262</v>
      </c>
      <c r="C42" s="268" t="s">
        <v>3861</v>
      </c>
      <c r="D42" s="268" t="s">
        <v>3863</v>
      </c>
      <c r="E42" s="268" t="s">
        <v>583</v>
      </c>
      <c r="F42" s="383">
        <v>61896</v>
      </c>
      <c r="G42" s="267">
        <v>208.66</v>
      </c>
      <c r="H42" s="345" t="s">
        <v>2953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44039</v>
      </c>
      <c r="B43" s="267" t="s">
        <v>3864</v>
      </c>
      <c r="C43" s="268" t="s">
        <v>3865</v>
      </c>
      <c r="D43" s="268" t="s">
        <v>3866</v>
      </c>
      <c r="E43" s="268" t="s">
        <v>583</v>
      </c>
      <c r="F43" s="383">
        <v>132000</v>
      </c>
      <c r="G43" s="267">
        <v>55.45</v>
      </c>
      <c r="H43" s="345" t="s">
        <v>2953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44039</v>
      </c>
      <c r="B44" s="267" t="s">
        <v>419</v>
      </c>
      <c r="C44" s="268" t="s">
        <v>3867</v>
      </c>
      <c r="D44" s="268" t="s">
        <v>3868</v>
      </c>
      <c r="E44" s="268" t="s">
        <v>583</v>
      </c>
      <c r="F44" s="383">
        <v>3468572</v>
      </c>
      <c r="G44" s="267">
        <v>74.849999999999994</v>
      </c>
      <c r="H44" s="345" t="s">
        <v>2953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44039</v>
      </c>
      <c r="B45" s="267" t="s">
        <v>152</v>
      </c>
      <c r="C45" s="268" t="s">
        <v>3869</v>
      </c>
      <c r="D45" s="268" t="s">
        <v>3815</v>
      </c>
      <c r="E45" s="268" t="s">
        <v>583</v>
      </c>
      <c r="F45" s="383">
        <v>3212012</v>
      </c>
      <c r="G45" s="267">
        <v>30.38</v>
      </c>
      <c r="H45" s="345" t="s">
        <v>2953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44039</v>
      </c>
      <c r="B46" s="267" t="s">
        <v>3814</v>
      </c>
      <c r="C46" s="268" t="s">
        <v>3816</v>
      </c>
      <c r="D46" s="268" t="s">
        <v>3870</v>
      </c>
      <c r="E46" s="268" t="s">
        <v>583</v>
      </c>
      <c r="F46" s="383">
        <v>280400</v>
      </c>
      <c r="G46" s="267">
        <v>717.68</v>
      </c>
      <c r="H46" s="345" t="s">
        <v>2953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44039</v>
      </c>
      <c r="B47" s="267" t="s">
        <v>1262</v>
      </c>
      <c r="C47" s="268" t="s">
        <v>3861</v>
      </c>
      <c r="D47" s="268" t="s">
        <v>3871</v>
      </c>
      <c r="E47" s="268" t="s">
        <v>584</v>
      </c>
      <c r="F47" s="383">
        <v>58751</v>
      </c>
      <c r="G47" s="267">
        <v>193.63</v>
      </c>
      <c r="H47" s="345" t="s">
        <v>2953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44039</v>
      </c>
      <c r="B48" s="267" t="s">
        <v>1262</v>
      </c>
      <c r="C48" s="268" t="s">
        <v>3861</v>
      </c>
      <c r="D48" s="268" t="s">
        <v>3863</v>
      </c>
      <c r="E48" s="268" t="s">
        <v>584</v>
      </c>
      <c r="F48" s="383">
        <v>61896</v>
      </c>
      <c r="G48" s="267">
        <v>208.85</v>
      </c>
      <c r="H48" s="345" t="s">
        <v>2953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44039</v>
      </c>
      <c r="B49" s="267" t="s">
        <v>3864</v>
      </c>
      <c r="C49" s="268" t="s">
        <v>3865</v>
      </c>
      <c r="D49" s="268" t="s">
        <v>3872</v>
      </c>
      <c r="E49" s="268" t="s">
        <v>584</v>
      </c>
      <c r="F49" s="383">
        <v>58000</v>
      </c>
      <c r="G49" s="267">
        <v>55.45</v>
      </c>
      <c r="H49" s="345" t="s">
        <v>2953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44039</v>
      </c>
      <c r="B50" s="267" t="s">
        <v>152</v>
      </c>
      <c r="C50" s="268" t="s">
        <v>3869</v>
      </c>
      <c r="D50" s="268" t="s">
        <v>3815</v>
      </c>
      <c r="E50" s="268" t="s">
        <v>584</v>
      </c>
      <c r="F50" s="383">
        <v>3212012</v>
      </c>
      <c r="G50" s="267">
        <v>30.37</v>
      </c>
      <c r="H50" s="345" t="s">
        <v>2953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44039</v>
      </c>
      <c r="B51" s="267" t="s">
        <v>3873</v>
      </c>
      <c r="C51" s="268" t="s">
        <v>3874</v>
      </c>
      <c r="D51" s="268" t="s">
        <v>3875</v>
      </c>
      <c r="E51" s="268" t="s">
        <v>584</v>
      </c>
      <c r="F51" s="383">
        <v>45535</v>
      </c>
      <c r="G51" s="267">
        <v>4.5999999999999996</v>
      </c>
      <c r="H51" s="345" t="s">
        <v>2953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44039</v>
      </c>
      <c r="B52" s="267" t="s">
        <v>3814</v>
      </c>
      <c r="C52" s="268" t="s">
        <v>3816</v>
      </c>
      <c r="D52" s="268" t="s">
        <v>3870</v>
      </c>
      <c r="E52" s="268" t="s">
        <v>584</v>
      </c>
      <c r="F52" s="383">
        <v>280400</v>
      </c>
      <c r="G52" s="267">
        <v>718.07</v>
      </c>
      <c r="H52" s="345" t="s">
        <v>2953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B53" s="267"/>
      <c r="C53" s="268"/>
      <c r="D53" s="268"/>
      <c r="E53" s="268"/>
      <c r="F53" s="383"/>
      <c r="G53" s="267"/>
      <c r="H53" s="345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B54" s="267"/>
      <c r="C54" s="268"/>
      <c r="D54" s="268"/>
      <c r="E54" s="268"/>
      <c r="F54" s="383"/>
      <c r="G54" s="267"/>
      <c r="H54" s="345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B55" s="267"/>
      <c r="C55" s="268"/>
      <c r="D55" s="268"/>
      <c r="E55" s="268"/>
      <c r="F55" s="383"/>
      <c r="G55" s="267"/>
      <c r="H55" s="345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B56" s="267"/>
      <c r="C56" s="268"/>
      <c r="D56" s="268"/>
      <c r="E56" s="268"/>
      <c r="F56" s="383"/>
      <c r="G56" s="267"/>
      <c r="H56" s="345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B57" s="267"/>
      <c r="C57" s="268"/>
      <c r="D57" s="268"/>
      <c r="E57" s="268"/>
      <c r="F57" s="383"/>
      <c r="G57" s="267"/>
      <c r="H57" s="345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B58" s="267"/>
      <c r="C58" s="268"/>
      <c r="D58" s="268"/>
      <c r="E58" s="268"/>
      <c r="F58" s="383"/>
      <c r="G58" s="267"/>
      <c r="H58" s="345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B59" s="267"/>
      <c r="C59" s="268"/>
      <c r="D59" s="268"/>
      <c r="E59" s="268"/>
      <c r="F59" s="383"/>
      <c r="G59" s="267"/>
      <c r="H59" s="345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B60" s="267"/>
      <c r="C60" s="268"/>
      <c r="D60" s="268"/>
      <c r="E60" s="268"/>
      <c r="F60" s="383"/>
      <c r="G60" s="267"/>
      <c r="H60" s="345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B61" s="267"/>
      <c r="C61" s="268"/>
      <c r="D61" s="268"/>
      <c r="E61" s="268"/>
      <c r="F61" s="383"/>
      <c r="G61" s="267"/>
      <c r="H61" s="345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B62" s="267"/>
      <c r="C62" s="268"/>
      <c r="D62" s="268"/>
      <c r="E62" s="268"/>
      <c r="F62" s="383"/>
      <c r="G62" s="267"/>
      <c r="H62" s="345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B63" s="267"/>
      <c r="C63" s="268"/>
      <c r="D63" s="268"/>
      <c r="E63" s="268"/>
      <c r="F63" s="383"/>
      <c r="G63" s="267"/>
      <c r="H63" s="345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B64" s="267"/>
      <c r="C64" s="268"/>
      <c r="D64" s="268"/>
      <c r="E64" s="268"/>
      <c r="F64" s="383"/>
      <c r="G64" s="267"/>
      <c r="H64" s="345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2:35">
      <c r="B65" s="267"/>
      <c r="C65" s="268"/>
      <c r="D65" s="268"/>
      <c r="E65" s="268"/>
      <c r="F65" s="383"/>
      <c r="G65" s="267"/>
      <c r="H65" s="345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2:35">
      <c r="B66" s="267"/>
      <c r="C66" s="268"/>
      <c r="D66" s="268"/>
      <c r="E66" s="268"/>
      <c r="F66" s="383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2:35">
      <c r="B67" s="267"/>
      <c r="C67" s="268"/>
      <c r="D67" s="268"/>
      <c r="E67" s="268"/>
      <c r="F67" s="383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2:35">
      <c r="B68" s="267"/>
      <c r="C68" s="268"/>
      <c r="D68" s="268"/>
      <c r="E68" s="268"/>
      <c r="F68" s="383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2:35">
      <c r="B69" s="267"/>
      <c r="C69" s="268"/>
      <c r="D69" s="268"/>
      <c r="E69" s="268"/>
      <c r="F69" s="383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2:35">
      <c r="B70" s="267"/>
      <c r="C70" s="268"/>
      <c r="D70" s="268"/>
      <c r="E70" s="268"/>
      <c r="F70" s="383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2:35">
      <c r="B71" s="267"/>
      <c r="C71" s="268"/>
      <c r="D71" s="268"/>
      <c r="E71" s="268"/>
      <c r="F71" s="383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2:35">
      <c r="B72" s="267"/>
      <c r="C72" s="268"/>
      <c r="D72" s="268"/>
      <c r="E72" s="268"/>
      <c r="F72" s="383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2:35">
      <c r="B73" s="267"/>
      <c r="C73" s="268"/>
      <c r="D73" s="268"/>
      <c r="E73" s="268"/>
      <c r="F73" s="383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2:35">
      <c r="B74" s="267"/>
      <c r="C74" s="268"/>
      <c r="D74" s="268"/>
      <c r="E74" s="268"/>
      <c r="F74" s="383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2:35">
      <c r="B75" s="267"/>
      <c r="C75" s="268"/>
      <c r="D75" s="268"/>
      <c r="E75" s="268"/>
      <c r="F75" s="383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2:35">
      <c r="B76" s="267"/>
      <c r="C76" s="268"/>
      <c r="D76" s="268"/>
      <c r="E76" s="268"/>
      <c r="F76" s="383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2:35">
      <c r="B77" s="267"/>
      <c r="C77" s="268"/>
      <c r="D77" s="268"/>
      <c r="E77" s="268"/>
      <c r="F77" s="383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2:35">
      <c r="B78" s="267"/>
      <c r="C78" s="268"/>
      <c r="D78" s="268"/>
      <c r="E78" s="268"/>
      <c r="F78" s="383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2:35">
      <c r="B79" s="267"/>
      <c r="C79" s="268"/>
      <c r="D79" s="268"/>
      <c r="E79" s="268"/>
      <c r="F79" s="383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2:35">
      <c r="B80" s="267"/>
      <c r="C80" s="268"/>
      <c r="D80" s="268"/>
      <c r="E80" s="268"/>
      <c r="F80" s="383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3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3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3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3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3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3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3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3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3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3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3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3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3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3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3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3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3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3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3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3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3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3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3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3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3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3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3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3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3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3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3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3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3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3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3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3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3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3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3"/>
      <c r="G119" s="267"/>
      <c r="H119" s="345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3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3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3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3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3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3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3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3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3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3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3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3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3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3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3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3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3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3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3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3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3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3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3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3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3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3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3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3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3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3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3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3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3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3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3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3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3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3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3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3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3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3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3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3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3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3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3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3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3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3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3"/>
      <c r="G170" s="267"/>
      <c r="H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3"/>
      <c r="G171" s="267"/>
      <c r="H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3"/>
      <c r="G172" s="267"/>
      <c r="H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3"/>
      <c r="G173" s="267"/>
      <c r="H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3"/>
      <c r="G174" s="267"/>
      <c r="H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3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3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3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3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3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3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3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3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3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3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3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3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3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3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3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3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3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3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3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3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3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3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3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3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3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3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3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3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3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3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3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3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3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3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3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3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3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3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3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3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3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3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3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3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3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3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3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3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3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3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3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3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3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3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3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3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3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3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3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3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3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3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3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3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3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3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3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3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3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3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3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3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3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3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3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3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3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3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3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3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3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3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3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3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3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3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3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3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3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3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3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3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3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3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3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3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3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3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3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3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3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3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3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3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3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3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3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3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3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3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3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3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3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3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3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3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3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3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3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3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3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3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3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3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3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3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3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3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3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3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3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3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3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3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3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3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3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3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3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3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3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3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3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3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3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3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3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3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3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3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3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3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3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3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3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3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3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3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3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3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3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3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3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3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3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3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3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3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3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3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3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3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3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3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3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3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3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3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3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3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3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3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3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3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3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3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3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3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3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B364" s="267"/>
      <c r="C364" s="268"/>
      <c r="D364" s="268"/>
      <c r="E364" s="268"/>
      <c r="F364" s="383"/>
      <c r="G364" s="267"/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B365" s="267"/>
      <c r="C365" s="268"/>
      <c r="D365" s="268"/>
      <c r="E365" s="268"/>
      <c r="F365" s="383"/>
      <c r="G365" s="267"/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B366" s="267"/>
      <c r="C366" s="268"/>
      <c r="D366" s="268"/>
      <c r="E366" s="268"/>
      <c r="F366" s="383"/>
      <c r="G366" s="267"/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B367" s="267"/>
      <c r="C367" s="268"/>
      <c r="D367" s="268"/>
      <c r="E367" s="268"/>
      <c r="F367" s="383"/>
      <c r="G367" s="267"/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B368" s="267"/>
      <c r="C368" s="268"/>
      <c r="D368" s="268"/>
      <c r="E368" s="268"/>
      <c r="F368" s="383"/>
      <c r="G368" s="267"/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  <row r="939" spans="9:35">
      <c r="I939" s="243"/>
      <c r="J939" s="243"/>
      <c r="K939" s="243"/>
      <c r="L939" s="243"/>
      <c r="M939" s="243"/>
      <c r="N939" s="243"/>
      <c r="O939" s="243"/>
      <c r="P939" s="243"/>
      <c r="Q939" s="243"/>
      <c r="R939" s="243"/>
      <c r="S939" s="243"/>
      <c r="T939" s="243"/>
      <c r="U939" s="243"/>
      <c r="V939" s="243"/>
      <c r="W939" s="243"/>
      <c r="X939" s="243"/>
      <c r="Y939" s="243"/>
      <c r="Z939" s="243"/>
      <c r="AA939" s="243"/>
      <c r="AB939" s="243"/>
      <c r="AC939" s="243"/>
      <c r="AD939" s="243"/>
      <c r="AE939" s="243"/>
      <c r="AF939" s="243"/>
      <c r="AG939" s="243"/>
      <c r="AH939" s="243"/>
      <c r="AI939" s="243"/>
    </row>
    <row r="940" spans="9:35">
      <c r="I940" s="243"/>
      <c r="J940" s="243"/>
      <c r="K940" s="243"/>
      <c r="L940" s="243"/>
      <c r="M940" s="243"/>
      <c r="N940" s="243"/>
      <c r="O940" s="243"/>
      <c r="P940" s="243"/>
      <c r="Q940" s="243"/>
      <c r="R940" s="243"/>
      <c r="S940" s="243"/>
      <c r="T940" s="243"/>
      <c r="U940" s="243"/>
      <c r="V940" s="243"/>
      <c r="W940" s="243"/>
      <c r="X940" s="243"/>
      <c r="Y940" s="243"/>
      <c r="Z940" s="243"/>
      <c r="AA940" s="243"/>
      <c r="AB940" s="243"/>
      <c r="AC940" s="243"/>
      <c r="AD940" s="243"/>
      <c r="AE940" s="243"/>
      <c r="AF940" s="243"/>
      <c r="AG940" s="243"/>
      <c r="AH940" s="243"/>
      <c r="AI940" s="243"/>
    </row>
    <row r="941" spans="9:35">
      <c r="I941" s="243"/>
      <c r="J941" s="243"/>
      <c r="K941" s="243"/>
      <c r="L941" s="243"/>
      <c r="M941" s="243"/>
      <c r="N941" s="243"/>
      <c r="O941" s="243"/>
      <c r="P941" s="243"/>
      <c r="Q941" s="243"/>
      <c r="R941" s="243"/>
      <c r="S941" s="243"/>
      <c r="T941" s="243"/>
      <c r="U941" s="243"/>
      <c r="V941" s="243"/>
      <c r="W941" s="243"/>
      <c r="X941" s="243"/>
      <c r="Y941" s="243"/>
      <c r="Z941" s="243"/>
      <c r="AA941" s="243"/>
      <c r="AB941" s="243"/>
      <c r="AC941" s="243"/>
      <c r="AD941" s="243"/>
      <c r="AE941" s="243"/>
      <c r="AF941" s="243"/>
      <c r="AG941" s="243"/>
      <c r="AH941" s="243"/>
      <c r="AI941" s="243"/>
    </row>
    <row r="942" spans="9:35">
      <c r="I942" s="243"/>
      <c r="J942" s="243"/>
      <c r="K942" s="243"/>
      <c r="L942" s="243"/>
      <c r="M942" s="243"/>
      <c r="N942" s="243"/>
      <c r="O942" s="243"/>
      <c r="P942" s="243"/>
      <c r="Q942" s="243"/>
      <c r="R942" s="243"/>
      <c r="S942" s="243"/>
      <c r="T942" s="243"/>
      <c r="U942" s="243"/>
      <c r="V942" s="243"/>
      <c r="W942" s="243"/>
      <c r="X942" s="243"/>
      <c r="Y942" s="243"/>
      <c r="Z942" s="243"/>
      <c r="AA942" s="243"/>
      <c r="AB942" s="243"/>
      <c r="AC942" s="243"/>
      <c r="AD942" s="243"/>
      <c r="AE942" s="243"/>
      <c r="AF942" s="243"/>
      <c r="AG942" s="243"/>
      <c r="AH942" s="243"/>
      <c r="AI942" s="243"/>
    </row>
    <row r="943" spans="9:35">
      <c r="I943" s="243"/>
      <c r="J943" s="243"/>
      <c r="K943" s="243"/>
      <c r="L943" s="243"/>
      <c r="M943" s="243"/>
      <c r="N943" s="243"/>
      <c r="O943" s="243"/>
      <c r="P943" s="243"/>
      <c r="Q943" s="243"/>
      <c r="R943" s="243"/>
      <c r="S943" s="243"/>
      <c r="T943" s="243"/>
      <c r="U943" s="243"/>
      <c r="V943" s="243"/>
      <c r="W943" s="243"/>
      <c r="X943" s="243"/>
      <c r="Y943" s="243"/>
      <c r="Z943" s="243"/>
      <c r="AA943" s="243"/>
      <c r="AB943" s="243"/>
      <c r="AC943" s="243"/>
      <c r="AD943" s="243"/>
      <c r="AE943" s="243"/>
      <c r="AF943" s="243"/>
      <c r="AG943" s="243"/>
      <c r="AH943" s="243"/>
      <c r="AI943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6"/>
  <sheetViews>
    <sheetView zoomScale="76" zoomScaleNormal="85" workbookViewId="0">
      <selection activeCell="V126" sqref="V126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3648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44040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3719</v>
      </c>
      <c r="M9" s="63" t="s">
        <v>3704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33" customFormat="1" ht="14.25">
      <c r="A10" s="488">
        <v>1</v>
      </c>
      <c r="B10" s="480">
        <v>43980</v>
      </c>
      <c r="C10" s="489"/>
      <c r="D10" s="490" t="s">
        <v>3630</v>
      </c>
      <c r="E10" s="491" t="s">
        <v>601</v>
      </c>
      <c r="F10" s="483">
        <v>9900</v>
      </c>
      <c r="G10" s="492">
        <v>9400</v>
      </c>
      <c r="H10" s="491">
        <v>10440</v>
      </c>
      <c r="I10" s="493" t="s">
        <v>3631</v>
      </c>
      <c r="J10" s="478" t="s">
        <v>3691</v>
      </c>
      <c r="K10" s="478">
        <f t="shared" ref="K10:K11" si="0">H10-F10</f>
        <v>540</v>
      </c>
      <c r="L10" s="518">
        <f>(F10*-0.8)/100</f>
        <v>-79.2</v>
      </c>
      <c r="M10" s="485">
        <f>(K10+L10)/F10</f>
        <v>4.654545454545455E-2</v>
      </c>
      <c r="N10" s="486" t="s">
        <v>600</v>
      </c>
      <c r="O10" s="487">
        <v>44020</v>
      </c>
      <c r="Q10" s="434"/>
      <c r="R10" s="435" t="s">
        <v>603</v>
      </c>
      <c r="S10" s="434"/>
      <c r="T10" s="434"/>
      <c r="U10" s="434"/>
      <c r="V10" s="434"/>
      <c r="W10" s="434"/>
      <c r="X10" s="434"/>
      <c r="Y10" s="434"/>
      <c r="Z10" s="434"/>
      <c r="AA10" s="434"/>
      <c r="AB10" s="434"/>
    </row>
    <row r="11" spans="1:28" s="433" customFormat="1" ht="14.25">
      <c r="A11" s="488">
        <v>2</v>
      </c>
      <c r="B11" s="480">
        <v>43990</v>
      </c>
      <c r="C11" s="489"/>
      <c r="D11" s="490" t="s">
        <v>3634</v>
      </c>
      <c r="E11" s="491" t="s">
        <v>601</v>
      </c>
      <c r="F11" s="483">
        <v>229</v>
      </c>
      <c r="G11" s="492">
        <v>217</v>
      </c>
      <c r="H11" s="491">
        <v>241.5</v>
      </c>
      <c r="I11" s="493" t="s">
        <v>3629</v>
      </c>
      <c r="J11" s="478" t="s">
        <v>3665</v>
      </c>
      <c r="K11" s="478">
        <f t="shared" si="0"/>
        <v>12.5</v>
      </c>
      <c r="L11" s="518">
        <f t="shared" ref="L11:L31" si="1">(F11*-0.8)/100</f>
        <v>-1.8320000000000001</v>
      </c>
      <c r="M11" s="485">
        <f t="shared" ref="M11:M31" si="2">(K11+L11)/F11</f>
        <v>4.6585152838427943E-2</v>
      </c>
      <c r="N11" s="486" t="s">
        <v>600</v>
      </c>
      <c r="O11" s="487">
        <v>44015</v>
      </c>
      <c r="Q11" s="434"/>
      <c r="R11" s="435" t="s">
        <v>3187</v>
      </c>
      <c r="S11" s="434"/>
      <c r="T11" s="434"/>
      <c r="U11" s="434"/>
      <c r="V11" s="434"/>
      <c r="W11" s="434"/>
      <c r="X11" s="434"/>
      <c r="Y11" s="434"/>
      <c r="Z11" s="434"/>
      <c r="AA11" s="434"/>
      <c r="AB11" s="434"/>
    </row>
    <row r="12" spans="1:28" s="433" customFormat="1" ht="14.25">
      <c r="A12" s="488">
        <v>3</v>
      </c>
      <c r="B12" s="480">
        <v>44001</v>
      </c>
      <c r="C12" s="489"/>
      <c r="D12" s="490" t="s">
        <v>98</v>
      </c>
      <c r="E12" s="491" t="s">
        <v>601</v>
      </c>
      <c r="F12" s="483">
        <v>150</v>
      </c>
      <c r="G12" s="491">
        <v>140</v>
      </c>
      <c r="H12" s="491">
        <v>159</v>
      </c>
      <c r="I12" s="493" t="s">
        <v>3635</v>
      </c>
      <c r="J12" s="478" t="s">
        <v>3406</v>
      </c>
      <c r="K12" s="478">
        <f t="shared" ref="K12" si="3">H12-F12</f>
        <v>9</v>
      </c>
      <c r="L12" s="518">
        <f t="shared" si="1"/>
        <v>-1.2</v>
      </c>
      <c r="M12" s="485">
        <f t="shared" si="2"/>
        <v>5.1999999999999998E-2</v>
      </c>
      <c r="N12" s="486" t="s">
        <v>600</v>
      </c>
      <c r="O12" s="487">
        <v>44019</v>
      </c>
      <c r="Q12" s="434"/>
      <c r="R12" s="435" t="s">
        <v>3187</v>
      </c>
      <c r="S12" s="434"/>
      <c r="T12" s="434"/>
      <c r="U12" s="434"/>
      <c r="V12" s="434"/>
      <c r="W12" s="434"/>
      <c r="X12" s="434"/>
      <c r="Y12" s="434"/>
      <c r="Z12" s="434"/>
      <c r="AA12" s="434"/>
      <c r="AB12" s="434"/>
    </row>
    <row r="13" spans="1:28" s="433" customFormat="1" ht="14.25">
      <c r="A13" s="488">
        <v>4</v>
      </c>
      <c r="B13" s="480">
        <v>44004</v>
      </c>
      <c r="C13" s="489"/>
      <c r="D13" s="490" t="s">
        <v>76</v>
      </c>
      <c r="E13" s="491" t="s">
        <v>601</v>
      </c>
      <c r="F13" s="483">
        <v>358.5</v>
      </c>
      <c r="G13" s="492">
        <v>335</v>
      </c>
      <c r="H13" s="491">
        <v>378.5</v>
      </c>
      <c r="I13" s="493" t="s">
        <v>3636</v>
      </c>
      <c r="J13" s="478" t="s">
        <v>3664</v>
      </c>
      <c r="K13" s="478">
        <f t="shared" ref="K13" si="4">H13-F13</f>
        <v>20</v>
      </c>
      <c r="L13" s="518">
        <f t="shared" si="1"/>
        <v>-2.8680000000000003</v>
      </c>
      <c r="M13" s="485">
        <f t="shared" si="2"/>
        <v>4.7788005578800551E-2</v>
      </c>
      <c r="N13" s="486" t="s">
        <v>600</v>
      </c>
      <c r="O13" s="487">
        <v>44015</v>
      </c>
      <c r="Q13" s="434"/>
      <c r="R13" s="435" t="s">
        <v>3187</v>
      </c>
      <c r="S13" s="434"/>
      <c r="T13" s="434"/>
      <c r="U13" s="434"/>
      <c r="V13" s="434"/>
      <c r="W13" s="434"/>
      <c r="X13" s="434"/>
      <c r="Y13" s="434"/>
      <c r="Z13" s="434"/>
      <c r="AA13" s="434"/>
      <c r="AB13" s="434"/>
    </row>
    <row r="14" spans="1:28" s="433" customFormat="1" ht="14.25">
      <c r="A14" s="467">
        <v>5</v>
      </c>
      <c r="B14" s="460">
        <v>44007</v>
      </c>
      <c r="C14" s="468"/>
      <c r="D14" s="469" t="s">
        <v>91</v>
      </c>
      <c r="E14" s="470" t="s">
        <v>601</v>
      </c>
      <c r="F14" s="445">
        <v>2340</v>
      </c>
      <c r="G14" s="471">
        <v>2200</v>
      </c>
      <c r="H14" s="470">
        <v>2195</v>
      </c>
      <c r="I14" s="472" t="s">
        <v>3632</v>
      </c>
      <c r="J14" s="446" t="s">
        <v>3653</v>
      </c>
      <c r="K14" s="446">
        <f t="shared" ref="K14:K15" si="5">H14-F14</f>
        <v>-145</v>
      </c>
      <c r="L14" s="519">
        <f t="shared" si="1"/>
        <v>-18.72</v>
      </c>
      <c r="M14" s="447">
        <f t="shared" si="2"/>
        <v>-6.9965811965811961E-2</v>
      </c>
      <c r="N14" s="461" t="s">
        <v>664</v>
      </c>
      <c r="O14" s="448">
        <v>44014</v>
      </c>
      <c r="Q14" s="434"/>
      <c r="R14" s="435" t="s">
        <v>3187</v>
      </c>
      <c r="S14" s="434"/>
      <c r="T14" s="434"/>
      <c r="U14" s="434"/>
      <c r="V14" s="434"/>
      <c r="W14" s="434"/>
      <c r="X14" s="434"/>
      <c r="Y14" s="434"/>
      <c r="Z14" s="434"/>
      <c r="AA14" s="434"/>
      <c r="AB14" s="434"/>
    </row>
    <row r="15" spans="1:28" s="433" customFormat="1" ht="14.25">
      <c r="A15" s="488">
        <v>6</v>
      </c>
      <c r="B15" s="480">
        <v>44007</v>
      </c>
      <c r="C15" s="489"/>
      <c r="D15" s="490" t="s">
        <v>41</v>
      </c>
      <c r="E15" s="491" t="s">
        <v>601</v>
      </c>
      <c r="F15" s="483">
        <v>342.5</v>
      </c>
      <c r="G15" s="492">
        <v>322</v>
      </c>
      <c r="H15" s="491">
        <v>365</v>
      </c>
      <c r="I15" s="493">
        <v>380</v>
      </c>
      <c r="J15" s="478" t="s">
        <v>3666</v>
      </c>
      <c r="K15" s="478">
        <f t="shared" si="5"/>
        <v>22.5</v>
      </c>
      <c r="L15" s="518">
        <f t="shared" si="1"/>
        <v>-2.74</v>
      </c>
      <c r="M15" s="485">
        <f t="shared" si="2"/>
        <v>5.7693430656934303E-2</v>
      </c>
      <c r="N15" s="486" t="s">
        <v>600</v>
      </c>
      <c r="O15" s="487">
        <v>44015</v>
      </c>
      <c r="Q15" s="434"/>
      <c r="R15" s="435" t="s">
        <v>3187</v>
      </c>
      <c r="S15" s="434"/>
      <c r="T15" s="434"/>
      <c r="U15" s="434"/>
      <c r="V15" s="434"/>
      <c r="W15" s="434"/>
      <c r="X15" s="434"/>
      <c r="Y15" s="434"/>
      <c r="Z15" s="434"/>
      <c r="AA15" s="434"/>
      <c r="AB15" s="434"/>
    </row>
    <row r="16" spans="1:28" s="433" customFormat="1" ht="14.25">
      <c r="A16" s="467">
        <v>7</v>
      </c>
      <c r="B16" s="460">
        <v>44008</v>
      </c>
      <c r="C16" s="468"/>
      <c r="D16" s="469" t="s">
        <v>3640</v>
      </c>
      <c r="E16" s="470" t="s">
        <v>3628</v>
      </c>
      <c r="F16" s="445">
        <v>1245</v>
      </c>
      <c r="G16" s="471">
        <v>1310</v>
      </c>
      <c r="H16" s="470">
        <v>1310</v>
      </c>
      <c r="I16" s="472" t="s">
        <v>3641</v>
      </c>
      <c r="J16" s="446" t="s">
        <v>3670</v>
      </c>
      <c r="K16" s="446">
        <f>F16-H16</f>
        <v>-65</v>
      </c>
      <c r="L16" s="519">
        <f t="shared" si="1"/>
        <v>-9.9600000000000009</v>
      </c>
      <c r="M16" s="447">
        <f t="shared" si="2"/>
        <v>-6.0208835341365466E-2</v>
      </c>
      <c r="N16" s="461" t="s">
        <v>664</v>
      </c>
      <c r="O16" s="448">
        <v>44015</v>
      </c>
      <c r="Q16" s="434"/>
      <c r="R16" s="435" t="s">
        <v>603</v>
      </c>
      <c r="S16" s="434"/>
      <c r="T16" s="434"/>
      <c r="U16" s="434"/>
      <c r="V16" s="434"/>
      <c r="W16" s="434"/>
      <c r="X16" s="434"/>
      <c r="Y16" s="434"/>
      <c r="Z16" s="434"/>
      <c r="AA16" s="434"/>
      <c r="AB16" s="434"/>
    </row>
    <row r="17" spans="1:28" s="433" customFormat="1" ht="14.25">
      <c r="A17" s="488">
        <v>8</v>
      </c>
      <c r="B17" s="480">
        <v>44008</v>
      </c>
      <c r="C17" s="489"/>
      <c r="D17" s="490" t="s">
        <v>338</v>
      </c>
      <c r="E17" s="491" t="s">
        <v>601</v>
      </c>
      <c r="F17" s="483">
        <v>277</v>
      </c>
      <c r="G17" s="491">
        <v>261</v>
      </c>
      <c r="H17" s="491">
        <v>296</v>
      </c>
      <c r="I17" s="493" t="s">
        <v>3633</v>
      </c>
      <c r="J17" s="478" t="s">
        <v>3679</v>
      </c>
      <c r="K17" s="478">
        <f t="shared" ref="K17" si="6">H17-F17</f>
        <v>19</v>
      </c>
      <c r="L17" s="518">
        <f t="shared" si="1"/>
        <v>-2.2160000000000002</v>
      </c>
      <c r="M17" s="485">
        <f t="shared" si="2"/>
        <v>6.0592057761732848E-2</v>
      </c>
      <c r="N17" s="486" t="s">
        <v>600</v>
      </c>
      <c r="O17" s="487">
        <v>44019</v>
      </c>
      <c r="Q17" s="434"/>
      <c r="R17" s="435" t="s">
        <v>3187</v>
      </c>
      <c r="S17" s="434"/>
      <c r="T17" s="434"/>
      <c r="U17" s="434"/>
      <c r="V17" s="434"/>
      <c r="W17" s="434"/>
      <c r="X17" s="434"/>
      <c r="Y17" s="434"/>
      <c r="Z17" s="434"/>
      <c r="AA17" s="434"/>
      <c r="AB17" s="434"/>
    </row>
    <row r="18" spans="1:28" s="433" customFormat="1" ht="14.25">
      <c r="A18" s="488">
        <v>9</v>
      </c>
      <c r="B18" s="480">
        <v>44008</v>
      </c>
      <c r="C18" s="489"/>
      <c r="D18" s="490" t="s">
        <v>248</v>
      </c>
      <c r="E18" s="491" t="s">
        <v>601</v>
      </c>
      <c r="F18" s="483">
        <v>863</v>
      </c>
      <c r="G18" s="492">
        <v>815</v>
      </c>
      <c r="H18" s="491">
        <v>898.5</v>
      </c>
      <c r="I18" s="493" t="s">
        <v>3642</v>
      </c>
      <c r="J18" s="478" t="s">
        <v>3692</v>
      </c>
      <c r="K18" s="478">
        <f t="shared" ref="K18" si="7">H18-F18</f>
        <v>35.5</v>
      </c>
      <c r="L18" s="518">
        <f t="shared" si="1"/>
        <v>-6.9040000000000008</v>
      </c>
      <c r="M18" s="485">
        <f t="shared" si="2"/>
        <v>3.3135573580533026E-2</v>
      </c>
      <c r="N18" s="486" t="s">
        <v>600</v>
      </c>
      <c r="O18" s="487">
        <v>44020</v>
      </c>
      <c r="Q18" s="434"/>
      <c r="R18" s="435" t="s">
        <v>603</v>
      </c>
      <c r="S18" s="434"/>
      <c r="T18" s="434"/>
      <c r="U18" s="434"/>
      <c r="V18" s="434"/>
      <c r="W18" s="434"/>
      <c r="X18" s="434"/>
      <c r="Y18" s="434"/>
      <c r="Z18" s="434"/>
      <c r="AA18" s="434"/>
      <c r="AB18" s="434"/>
    </row>
    <row r="19" spans="1:28" s="433" customFormat="1" ht="14.25">
      <c r="A19" s="449">
        <v>10</v>
      </c>
      <c r="B19" s="450">
        <v>44011</v>
      </c>
      <c r="C19" s="451"/>
      <c r="D19" s="452" t="s">
        <v>63</v>
      </c>
      <c r="E19" s="453" t="s">
        <v>601</v>
      </c>
      <c r="F19" s="454">
        <v>1300</v>
      </c>
      <c r="G19" s="453">
        <v>1235</v>
      </c>
      <c r="H19" s="453">
        <v>1346</v>
      </c>
      <c r="I19" s="455" t="s">
        <v>3645</v>
      </c>
      <c r="J19" s="456" t="s">
        <v>3671</v>
      </c>
      <c r="K19" s="456">
        <f t="shared" ref="K19" si="8">H19-F19</f>
        <v>46</v>
      </c>
      <c r="L19" s="456">
        <f t="shared" si="1"/>
        <v>-10.4</v>
      </c>
      <c r="M19" s="457">
        <f t="shared" si="2"/>
        <v>2.7384615384615386E-2</v>
      </c>
      <c r="N19" s="458" t="s">
        <v>600</v>
      </c>
      <c r="O19" s="459">
        <v>44018</v>
      </c>
      <c r="Q19" s="434"/>
      <c r="R19" s="435" t="s">
        <v>603</v>
      </c>
      <c r="S19" s="434"/>
      <c r="T19" s="434"/>
      <c r="U19" s="434"/>
      <c r="V19" s="434"/>
      <c r="W19" s="434"/>
      <c r="X19" s="434"/>
      <c r="Y19" s="434"/>
      <c r="Z19" s="434"/>
      <c r="AA19" s="434"/>
      <c r="AB19" s="434"/>
    </row>
    <row r="20" spans="1:28" s="433" customFormat="1" ht="14.25">
      <c r="A20" s="488">
        <v>11</v>
      </c>
      <c r="B20" s="480">
        <v>44012</v>
      </c>
      <c r="C20" s="490"/>
      <c r="D20" s="490" t="s">
        <v>197</v>
      </c>
      <c r="E20" s="491" t="s">
        <v>601</v>
      </c>
      <c r="F20" s="492">
        <v>426.5</v>
      </c>
      <c r="G20" s="491">
        <v>400</v>
      </c>
      <c r="H20" s="493">
        <v>452.5</v>
      </c>
      <c r="I20" s="488" t="s">
        <v>3646</v>
      </c>
      <c r="J20" s="480" t="s">
        <v>3669</v>
      </c>
      <c r="K20" s="478">
        <f t="shared" ref="K20" si="9">H20-F20</f>
        <v>26</v>
      </c>
      <c r="L20" s="518">
        <f t="shared" si="1"/>
        <v>-3.4120000000000004</v>
      </c>
      <c r="M20" s="485">
        <f t="shared" si="2"/>
        <v>5.2961313012895667E-2</v>
      </c>
      <c r="N20" s="491" t="s">
        <v>600</v>
      </c>
      <c r="O20" s="487">
        <v>44015</v>
      </c>
      <c r="Q20" s="434"/>
      <c r="R20" s="435" t="s">
        <v>3187</v>
      </c>
      <c r="S20" s="434"/>
      <c r="T20" s="434"/>
      <c r="U20" s="434"/>
      <c r="V20" s="434"/>
      <c r="W20" s="434"/>
      <c r="X20" s="434"/>
      <c r="Y20" s="434"/>
      <c r="Z20" s="434"/>
      <c r="AA20" s="434"/>
      <c r="AB20" s="434"/>
    </row>
    <row r="21" spans="1:28" s="433" customFormat="1" ht="14.25">
      <c r="A21" s="385">
        <v>12</v>
      </c>
      <c r="B21" s="410">
        <v>44014</v>
      </c>
      <c r="C21" s="426"/>
      <c r="D21" s="427" t="s">
        <v>136</v>
      </c>
      <c r="E21" s="428" t="s">
        <v>601</v>
      </c>
      <c r="F21" s="428" t="s">
        <v>3654</v>
      </c>
      <c r="G21" s="442">
        <v>874</v>
      </c>
      <c r="H21" s="428"/>
      <c r="I21" s="413" t="s">
        <v>3655</v>
      </c>
      <c r="J21" s="429" t="s">
        <v>602</v>
      </c>
      <c r="K21" s="429"/>
      <c r="L21" s="429"/>
      <c r="M21" s="429"/>
      <c r="N21" s="429"/>
      <c r="O21" s="431"/>
      <c r="Q21" s="434"/>
      <c r="R21" s="435" t="s">
        <v>603</v>
      </c>
      <c r="S21" s="434"/>
      <c r="T21" s="434"/>
      <c r="U21" s="434"/>
      <c r="V21" s="434"/>
      <c r="W21" s="434"/>
      <c r="X21" s="434"/>
      <c r="Y21" s="434"/>
      <c r="Z21" s="434"/>
      <c r="AA21" s="434"/>
      <c r="AB21" s="434"/>
    </row>
    <row r="22" spans="1:28" s="433" customFormat="1" ht="14.25">
      <c r="A22" s="488">
        <v>13</v>
      </c>
      <c r="B22" s="480">
        <v>44015</v>
      </c>
      <c r="C22" s="490"/>
      <c r="D22" s="490" t="s">
        <v>153</v>
      </c>
      <c r="E22" s="491" t="s">
        <v>601</v>
      </c>
      <c r="F22" s="492">
        <v>16785</v>
      </c>
      <c r="G22" s="493">
        <v>15900</v>
      </c>
      <c r="H22" s="493">
        <v>17725</v>
      </c>
      <c r="I22" s="488" t="s">
        <v>3667</v>
      </c>
      <c r="J22" s="480" t="s">
        <v>3742</v>
      </c>
      <c r="K22" s="478">
        <f t="shared" ref="K22:K23" si="10">H22-F22</f>
        <v>940</v>
      </c>
      <c r="L22" s="518">
        <f t="shared" ref="L22:L23" si="11">(F22*-0.8)/100</f>
        <v>-134.28</v>
      </c>
      <c r="M22" s="485">
        <f t="shared" ref="M22:M23" si="12">(K22+L22)/F22</f>
        <v>4.8002383080131071E-2</v>
      </c>
      <c r="N22" s="491" t="s">
        <v>600</v>
      </c>
      <c r="O22" s="487">
        <v>44028</v>
      </c>
      <c r="Q22" s="434"/>
      <c r="R22" s="435" t="s">
        <v>3187</v>
      </c>
      <c r="S22" s="434"/>
      <c r="T22" s="434"/>
      <c r="U22" s="434"/>
      <c r="V22" s="434"/>
      <c r="W22" s="434"/>
      <c r="X22" s="434"/>
      <c r="Y22" s="434"/>
      <c r="Z22" s="434"/>
      <c r="AA22" s="434"/>
      <c r="AB22" s="434"/>
    </row>
    <row r="23" spans="1:28" s="433" customFormat="1" ht="14.25">
      <c r="A23" s="449">
        <v>14</v>
      </c>
      <c r="B23" s="450">
        <v>44018</v>
      </c>
      <c r="C23" s="451"/>
      <c r="D23" s="452" t="s">
        <v>76</v>
      </c>
      <c r="E23" s="453" t="s">
        <v>601</v>
      </c>
      <c r="F23" s="454">
        <v>366.5</v>
      </c>
      <c r="G23" s="453">
        <v>344</v>
      </c>
      <c r="H23" s="453">
        <v>383</v>
      </c>
      <c r="I23" s="455" t="s">
        <v>3636</v>
      </c>
      <c r="J23" s="456" t="s">
        <v>3781</v>
      </c>
      <c r="K23" s="456">
        <f t="shared" si="10"/>
        <v>16.5</v>
      </c>
      <c r="L23" s="545">
        <f t="shared" si="11"/>
        <v>-2.9319999999999999</v>
      </c>
      <c r="M23" s="457">
        <f t="shared" si="12"/>
        <v>3.7020463847203276E-2</v>
      </c>
      <c r="N23" s="458" t="s">
        <v>600</v>
      </c>
      <c r="O23" s="459">
        <v>44032</v>
      </c>
      <c r="Q23" s="434"/>
      <c r="R23" s="435" t="s">
        <v>3187</v>
      </c>
      <c r="S23" s="434"/>
      <c r="T23" s="434"/>
      <c r="U23" s="434"/>
      <c r="V23" s="434"/>
      <c r="W23" s="434"/>
      <c r="X23" s="434"/>
      <c r="Y23" s="434"/>
      <c r="Z23" s="434"/>
      <c r="AA23" s="434"/>
      <c r="AB23" s="434"/>
    </row>
    <row r="24" spans="1:28" s="433" customFormat="1" ht="14.25">
      <c r="A24" s="449">
        <v>15</v>
      </c>
      <c r="B24" s="450">
        <v>44018</v>
      </c>
      <c r="C24" s="451"/>
      <c r="D24" s="452" t="s">
        <v>301</v>
      </c>
      <c r="E24" s="453" t="s">
        <v>601</v>
      </c>
      <c r="F24" s="454">
        <v>1810</v>
      </c>
      <c r="G24" s="453">
        <v>1670</v>
      </c>
      <c r="H24" s="453">
        <v>1875</v>
      </c>
      <c r="I24" s="455" t="s">
        <v>3672</v>
      </c>
      <c r="J24" s="456" t="s">
        <v>3680</v>
      </c>
      <c r="K24" s="456">
        <f t="shared" ref="K24" si="13">H24-F24</f>
        <v>65</v>
      </c>
      <c r="L24" s="456">
        <f t="shared" si="1"/>
        <v>-14.48</v>
      </c>
      <c r="M24" s="457">
        <f t="shared" si="2"/>
        <v>2.791160220994475E-2</v>
      </c>
      <c r="N24" s="458" t="s">
        <v>600</v>
      </c>
      <c r="O24" s="459">
        <v>44019</v>
      </c>
      <c r="Q24" s="434"/>
      <c r="R24" s="435" t="s">
        <v>603</v>
      </c>
      <c r="S24" s="434"/>
      <c r="T24" s="434"/>
      <c r="U24" s="434"/>
      <c r="V24" s="434"/>
      <c r="W24" s="434"/>
      <c r="X24" s="434"/>
      <c r="Y24" s="434"/>
      <c r="Z24" s="434"/>
      <c r="AA24" s="434"/>
      <c r="AB24" s="434"/>
    </row>
    <row r="25" spans="1:28" s="433" customFormat="1" ht="14.25">
      <c r="A25" s="449">
        <v>16</v>
      </c>
      <c r="B25" s="450">
        <v>44018</v>
      </c>
      <c r="C25" s="451"/>
      <c r="D25" s="452" t="s">
        <v>565</v>
      </c>
      <c r="E25" s="453" t="s">
        <v>601</v>
      </c>
      <c r="F25" s="454">
        <v>1000</v>
      </c>
      <c r="G25" s="453">
        <v>935</v>
      </c>
      <c r="H25" s="453">
        <v>1040</v>
      </c>
      <c r="I25" s="455" t="s">
        <v>3673</v>
      </c>
      <c r="J25" s="456" t="s">
        <v>3683</v>
      </c>
      <c r="K25" s="456">
        <f t="shared" ref="K25" si="14">H25-F25</f>
        <v>40</v>
      </c>
      <c r="L25" s="456">
        <f t="shared" si="1"/>
        <v>-8</v>
      </c>
      <c r="M25" s="457">
        <f t="shared" si="2"/>
        <v>3.2000000000000001E-2</v>
      </c>
      <c r="N25" s="458" t="s">
        <v>600</v>
      </c>
      <c r="O25" s="459">
        <v>44020</v>
      </c>
      <c r="Q25" s="434"/>
      <c r="R25" s="435" t="s">
        <v>3187</v>
      </c>
      <c r="S25" s="434"/>
      <c r="T25" s="434"/>
      <c r="U25" s="434"/>
      <c r="V25" s="434"/>
      <c r="W25" s="434"/>
      <c r="X25" s="434"/>
      <c r="Y25" s="434"/>
      <c r="Z25" s="434"/>
      <c r="AA25" s="434"/>
      <c r="AB25" s="434"/>
    </row>
    <row r="26" spans="1:28" s="433" customFormat="1" ht="14.25">
      <c r="A26" s="449">
        <v>17</v>
      </c>
      <c r="B26" s="450">
        <v>44018</v>
      </c>
      <c r="C26" s="451"/>
      <c r="D26" s="452" t="s">
        <v>190</v>
      </c>
      <c r="E26" s="453" t="s">
        <v>601</v>
      </c>
      <c r="F26" s="454">
        <v>2345</v>
      </c>
      <c r="G26" s="453">
        <v>2210</v>
      </c>
      <c r="H26" s="453">
        <v>2450</v>
      </c>
      <c r="I26" s="455" t="s">
        <v>3674</v>
      </c>
      <c r="J26" s="456" t="s">
        <v>3730</v>
      </c>
      <c r="K26" s="456">
        <f t="shared" ref="K26" si="15">H26-F26</f>
        <v>105</v>
      </c>
      <c r="L26" s="456">
        <f t="shared" ref="L26" si="16">(F26*-0.8)/100</f>
        <v>-18.760000000000002</v>
      </c>
      <c r="M26" s="457">
        <f t="shared" ref="M26" si="17">(K26+L26)/F26</f>
        <v>3.6776119402985072E-2</v>
      </c>
      <c r="N26" s="458" t="s">
        <v>600</v>
      </c>
      <c r="O26" s="459">
        <v>44027</v>
      </c>
      <c r="Q26" s="434"/>
      <c r="R26" s="435" t="s">
        <v>603</v>
      </c>
      <c r="S26" s="434"/>
      <c r="T26" s="434"/>
      <c r="U26" s="434"/>
      <c r="V26" s="434"/>
      <c r="W26" s="434"/>
      <c r="X26" s="434"/>
      <c r="Y26" s="434"/>
      <c r="Z26" s="434"/>
      <c r="AA26" s="434"/>
      <c r="AB26" s="434"/>
    </row>
    <row r="27" spans="1:28" s="433" customFormat="1" ht="14.25">
      <c r="A27" s="449">
        <v>18</v>
      </c>
      <c r="B27" s="450">
        <v>44020</v>
      </c>
      <c r="C27" s="451"/>
      <c r="D27" s="452" t="s">
        <v>803</v>
      </c>
      <c r="E27" s="453" t="s">
        <v>601</v>
      </c>
      <c r="F27" s="454">
        <v>939</v>
      </c>
      <c r="G27" s="453">
        <v>880</v>
      </c>
      <c r="H27" s="453">
        <v>977.5</v>
      </c>
      <c r="I27" s="455" t="s">
        <v>3684</v>
      </c>
      <c r="J27" s="456" t="s">
        <v>3836</v>
      </c>
      <c r="K27" s="456">
        <f t="shared" ref="K27" si="18">H27-F27</f>
        <v>38.5</v>
      </c>
      <c r="L27" s="456">
        <f t="shared" ref="L27" si="19">(F27*-0.8)/100</f>
        <v>-7.5120000000000005</v>
      </c>
      <c r="M27" s="457">
        <f t="shared" ref="M27" si="20">(K27+L27)/F27</f>
        <v>3.3001064962726305E-2</v>
      </c>
      <c r="N27" s="458" t="s">
        <v>600</v>
      </c>
      <c r="O27" s="459">
        <v>44039</v>
      </c>
      <c r="Q27" s="434"/>
      <c r="R27" s="435" t="s">
        <v>603</v>
      </c>
      <c r="S27" s="434"/>
      <c r="T27" s="434"/>
      <c r="U27" s="434"/>
      <c r="V27" s="434"/>
      <c r="W27" s="434"/>
      <c r="X27" s="434"/>
      <c r="Y27" s="434"/>
      <c r="Z27" s="434"/>
      <c r="AA27" s="434"/>
      <c r="AB27" s="434"/>
    </row>
    <row r="28" spans="1:28" s="433" customFormat="1" ht="14.25">
      <c r="A28" s="467">
        <v>19</v>
      </c>
      <c r="B28" s="460">
        <v>44020</v>
      </c>
      <c r="C28" s="468"/>
      <c r="D28" s="469" t="s">
        <v>409</v>
      </c>
      <c r="E28" s="470" t="s">
        <v>601</v>
      </c>
      <c r="F28" s="445">
        <v>99</v>
      </c>
      <c r="G28" s="471">
        <v>92</v>
      </c>
      <c r="H28" s="470">
        <v>92</v>
      </c>
      <c r="I28" s="472" t="s">
        <v>3685</v>
      </c>
      <c r="J28" s="446" t="s">
        <v>3728</v>
      </c>
      <c r="K28" s="446">
        <f t="shared" ref="K28" si="21">H28-F28</f>
        <v>-7</v>
      </c>
      <c r="L28" s="519">
        <f t="shared" ref="L28" si="22">(F28*-0.8)/100</f>
        <v>-0.79200000000000004</v>
      </c>
      <c r="M28" s="447">
        <f t="shared" ref="M28" si="23">(K28+L28)/F28</f>
        <v>-7.8707070707070712E-2</v>
      </c>
      <c r="N28" s="461" t="s">
        <v>664</v>
      </c>
      <c r="O28" s="448">
        <v>44026</v>
      </c>
      <c r="Q28" s="434"/>
      <c r="R28" s="435" t="s">
        <v>603</v>
      </c>
      <c r="S28" s="434"/>
      <c r="T28" s="434"/>
      <c r="U28" s="434"/>
      <c r="V28" s="434"/>
      <c r="W28" s="434"/>
      <c r="X28" s="434"/>
      <c r="Y28" s="434"/>
      <c r="Z28" s="434"/>
      <c r="AA28" s="434"/>
      <c r="AB28" s="434"/>
    </row>
    <row r="29" spans="1:28" s="433" customFormat="1" ht="14.25">
      <c r="A29" s="488">
        <v>20</v>
      </c>
      <c r="B29" s="480">
        <v>44020</v>
      </c>
      <c r="C29" s="490"/>
      <c r="D29" s="490" t="s">
        <v>142</v>
      </c>
      <c r="E29" s="491" t="s">
        <v>3628</v>
      </c>
      <c r="F29" s="492">
        <v>6175</v>
      </c>
      <c r="G29" s="491">
        <v>6550</v>
      </c>
      <c r="H29" s="493">
        <v>5870</v>
      </c>
      <c r="I29" s="488" t="s">
        <v>3686</v>
      </c>
      <c r="J29" s="480" t="s">
        <v>3720</v>
      </c>
      <c r="K29" s="478">
        <f>F29-H29</f>
        <v>305</v>
      </c>
      <c r="L29" s="478">
        <f t="shared" si="1"/>
        <v>-49.4</v>
      </c>
      <c r="M29" s="485">
        <f t="shared" si="2"/>
        <v>4.1392712550607287E-2</v>
      </c>
      <c r="N29" s="491" t="s">
        <v>600</v>
      </c>
      <c r="O29" s="487">
        <v>44026</v>
      </c>
      <c r="Q29" s="434"/>
      <c r="R29" s="435" t="s">
        <v>603</v>
      </c>
      <c r="S29" s="434"/>
      <c r="T29" s="434"/>
      <c r="U29" s="434"/>
      <c r="V29" s="434"/>
      <c r="W29" s="434"/>
      <c r="X29" s="434"/>
      <c r="Y29" s="434"/>
      <c r="Z29" s="434"/>
      <c r="AA29" s="434"/>
      <c r="AB29" s="434"/>
    </row>
    <row r="30" spans="1:28" s="433" customFormat="1" ht="14.25">
      <c r="A30" s="488">
        <v>21</v>
      </c>
      <c r="B30" s="480">
        <v>44020</v>
      </c>
      <c r="C30" s="490"/>
      <c r="D30" s="490" t="s">
        <v>237</v>
      </c>
      <c r="E30" s="491" t="s">
        <v>601</v>
      </c>
      <c r="F30" s="492">
        <v>237</v>
      </c>
      <c r="G30" s="491">
        <v>222</v>
      </c>
      <c r="H30" s="493">
        <v>250</v>
      </c>
      <c r="I30" s="488" t="s">
        <v>3687</v>
      </c>
      <c r="J30" s="480" t="s">
        <v>3693</v>
      </c>
      <c r="K30" s="478">
        <f t="shared" ref="K30:K31" si="24">H30-F30</f>
        <v>13</v>
      </c>
      <c r="L30" s="544">
        <f t="shared" si="1"/>
        <v>-1.8960000000000001</v>
      </c>
      <c r="M30" s="485">
        <f t="shared" si="2"/>
        <v>4.6852320675105481E-2</v>
      </c>
      <c r="N30" s="491" t="s">
        <v>600</v>
      </c>
      <c r="O30" s="487">
        <v>44021</v>
      </c>
      <c r="Q30" s="434"/>
      <c r="R30" s="435" t="s">
        <v>3187</v>
      </c>
      <c r="S30" s="434"/>
      <c r="T30" s="434"/>
      <c r="U30" s="434"/>
      <c r="V30" s="434"/>
      <c r="W30" s="434"/>
      <c r="X30" s="434"/>
      <c r="Y30" s="434"/>
      <c r="Z30" s="434"/>
      <c r="AA30" s="434"/>
      <c r="AB30" s="434"/>
    </row>
    <row r="31" spans="1:28" s="433" customFormat="1" ht="14.25">
      <c r="A31" s="449">
        <v>22</v>
      </c>
      <c r="B31" s="450">
        <v>44020</v>
      </c>
      <c r="C31" s="451"/>
      <c r="D31" s="452" t="s">
        <v>533</v>
      </c>
      <c r="E31" s="453" t="s">
        <v>601</v>
      </c>
      <c r="F31" s="454">
        <v>1135</v>
      </c>
      <c r="G31" s="453">
        <v>1065</v>
      </c>
      <c r="H31" s="453">
        <v>1187.5</v>
      </c>
      <c r="I31" s="455" t="s">
        <v>3689</v>
      </c>
      <c r="J31" s="456" t="s">
        <v>3756</v>
      </c>
      <c r="K31" s="456">
        <f t="shared" si="24"/>
        <v>52.5</v>
      </c>
      <c r="L31" s="545">
        <f t="shared" si="1"/>
        <v>-9.08</v>
      </c>
      <c r="M31" s="457">
        <f t="shared" si="2"/>
        <v>3.8255506607929514E-2</v>
      </c>
      <c r="N31" s="458" t="s">
        <v>600</v>
      </c>
      <c r="O31" s="459">
        <v>44029</v>
      </c>
      <c r="Q31" s="434"/>
      <c r="R31" s="435" t="s">
        <v>3187</v>
      </c>
      <c r="S31" s="434"/>
      <c r="T31" s="434"/>
      <c r="U31" s="434"/>
      <c r="V31" s="434"/>
      <c r="W31" s="434"/>
      <c r="X31" s="434"/>
      <c r="Y31" s="434"/>
      <c r="Z31" s="434"/>
      <c r="AA31" s="434"/>
      <c r="AB31" s="434"/>
    </row>
    <row r="32" spans="1:28" s="433" customFormat="1" ht="14.25">
      <c r="A32" s="488">
        <v>23</v>
      </c>
      <c r="B32" s="480">
        <v>44021</v>
      </c>
      <c r="C32" s="490"/>
      <c r="D32" s="490" t="s">
        <v>95</v>
      </c>
      <c r="E32" s="491" t="s">
        <v>3699</v>
      </c>
      <c r="F32" s="492">
        <v>19500</v>
      </c>
      <c r="G32" s="493">
        <v>20650</v>
      </c>
      <c r="H32" s="493">
        <v>18550</v>
      </c>
      <c r="I32" s="488" t="s">
        <v>3700</v>
      </c>
      <c r="J32" s="480" t="s">
        <v>3729</v>
      </c>
      <c r="K32" s="478">
        <f>F32-H32</f>
        <v>950</v>
      </c>
      <c r="L32" s="478">
        <f t="shared" ref="L32" si="25">(F32*-0.8)/100</f>
        <v>-156</v>
      </c>
      <c r="M32" s="485">
        <f t="shared" ref="M32" si="26">(K32+L32)/F32</f>
        <v>4.0717948717948718E-2</v>
      </c>
      <c r="N32" s="491" t="s">
        <v>600</v>
      </c>
      <c r="O32" s="487">
        <v>44027</v>
      </c>
      <c r="Q32" s="434"/>
      <c r="R32" s="435" t="s">
        <v>603</v>
      </c>
      <c r="S32" s="434"/>
      <c r="T32" s="434"/>
      <c r="U32" s="434"/>
      <c r="V32" s="434"/>
      <c r="W32" s="434"/>
      <c r="X32" s="434"/>
      <c r="Y32" s="434"/>
      <c r="Z32" s="434"/>
      <c r="AA32" s="434"/>
      <c r="AB32" s="434"/>
    </row>
    <row r="33" spans="1:38" s="433" customFormat="1" ht="14.25">
      <c r="A33" s="385">
        <v>24</v>
      </c>
      <c r="B33" s="410">
        <v>44022</v>
      </c>
      <c r="C33" s="426"/>
      <c r="D33" s="512" t="s">
        <v>3703</v>
      </c>
      <c r="E33" s="428" t="s">
        <v>601</v>
      </c>
      <c r="F33" s="428" t="s">
        <v>3701</v>
      </c>
      <c r="G33" s="442">
        <v>370</v>
      </c>
      <c r="H33" s="428"/>
      <c r="I33" s="413" t="s">
        <v>3702</v>
      </c>
      <c r="J33" s="429" t="s">
        <v>602</v>
      </c>
      <c r="K33" s="429"/>
      <c r="L33" s="430"/>
      <c r="M33" s="429"/>
      <c r="N33" s="431"/>
      <c r="O33" s="432"/>
      <c r="Q33" s="434"/>
      <c r="R33" s="435" t="s">
        <v>3187</v>
      </c>
      <c r="S33" s="434"/>
      <c r="T33" s="434"/>
      <c r="U33" s="434"/>
      <c r="V33" s="434"/>
      <c r="W33" s="434"/>
      <c r="X33" s="434"/>
      <c r="Y33" s="434"/>
      <c r="Z33" s="434"/>
      <c r="AA33" s="434"/>
      <c r="AB33" s="434"/>
    </row>
    <row r="34" spans="1:38" s="433" customFormat="1" ht="14.25">
      <c r="A34" s="449">
        <v>25</v>
      </c>
      <c r="B34" s="450">
        <v>44025</v>
      </c>
      <c r="C34" s="451"/>
      <c r="D34" s="452" t="s">
        <v>181</v>
      </c>
      <c r="E34" s="453" t="s">
        <v>3628</v>
      </c>
      <c r="F34" s="454">
        <v>302</v>
      </c>
      <c r="G34" s="453">
        <v>323</v>
      </c>
      <c r="H34" s="453">
        <v>290</v>
      </c>
      <c r="I34" s="455">
        <v>265</v>
      </c>
      <c r="J34" s="456" t="s">
        <v>3750</v>
      </c>
      <c r="K34" s="456">
        <f>F34-H34</f>
        <v>12</v>
      </c>
      <c r="L34" s="545">
        <f t="shared" ref="L34" si="27">(F34*-0.8)/100</f>
        <v>-2.4160000000000004</v>
      </c>
      <c r="M34" s="457">
        <f t="shared" ref="M34" si="28">(K34+L34)/F34</f>
        <v>3.1735099337748346E-2</v>
      </c>
      <c r="N34" s="453" t="s">
        <v>600</v>
      </c>
      <c r="O34" s="459">
        <v>44028</v>
      </c>
      <c r="Q34" s="434"/>
      <c r="R34" s="435" t="s">
        <v>3187</v>
      </c>
      <c r="S34" s="434"/>
      <c r="T34" s="434"/>
      <c r="U34" s="434"/>
      <c r="V34" s="434"/>
      <c r="W34" s="434"/>
      <c r="X34" s="434"/>
      <c r="Y34" s="434"/>
      <c r="Z34" s="434"/>
      <c r="AA34" s="434"/>
      <c r="AB34" s="434"/>
    </row>
    <row r="35" spans="1:38" s="433" customFormat="1" ht="14.25">
      <c r="A35" s="449">
        <v>26</v>
      </c>
      <c r="B35" s="450">
        <v>44026</v>
      </c>
      <c r="C35" s="451"/>
      <c r="D35" s="452" t="s">
        <v>242</v>
      </c>
      <c r="E35" s="453" t="s">
        <v>601</v>
      </c>
      <c r="F35" s="454">
        <v>70.5</v>
      </c>
      <c r="G35" s="453">
        <v>64.5</v>
      </c>
      <c r="H35" s="453">
        <v>74</v>
      </c>
      <c r="I35" s="455" t="s">
        <v>3724</v>
      </c>
      <c r="J35" s="456" t="s">
        <v>3731</v>
      </c>
      <c r="K35" s="456">
        <f t="shared" ref="K35:K36" si="29">H35-F35</f>
        <v>3.5</v>
      </c>
      <c r="L35" s="545">
        <f t="shared" ref="L35:L36" si="30">(F35*-0.8)/100</f>
        <v>-0.56400000000000006</v>
      </c>
      <c r="M35" s="457">
        <f t="shared" ref="M35:M36" si="31">(K35+L35)/F35</f>
        <v>4.1645390070921988E-2</v>
      </c>
      <c r="N35" s="458" t="s">
        <v>600</v>
      </c>
      <c r="O35" s="459">
        <v>44027</v>
      </c>
      <c r="Q35" s="434"/>
      <c r="R35" s="435" t="s">
        <v>603</v>
      </c>
      <c r="S35" s="434"/>
      <c r="T35" s="434"/>
      <c r="U35" s="434"/>
      <c r="V35" s="434"/>
      <c r="W35" s="434"/>
      <c r="X35" s="434"/>
      <c r="Y35" s="434"/>
      <c r="Z35" s="434"/>
      <c r="AA35" s="434"/>
      <c r="AB35" s="434"/>
    </row>
    <row r="36" spans="1:38" s="433" customFormat="1" ht="14.25">
      <c r="A36" s="488">
        <v>27</v>
      </c>
      <c r="B36" s="480">
        <v>44027</v>
      </c>
      <c r="C36" s="490"/>
      <c r="D36" s="490" t="s">
        <v>237</v>
      </c>
      <c r="E36" s="491" t="s">
        <v>601</v>
      </c>
      <c r="F36" s="492">
        <v>239</v>
      </c>
      <c r="G36" s="491">
        <v>224</v>
      </c>
      <c r="H36" s="493">
        <v>253.5</v>
      </c>
      <c r="I36" s="488" t="s">
        <v>3741</v>
      </c>
      <c r="J36" s="480" t="s">
        <v>3769</v>
      </c>
      <c r="K36" s="478">
        <f t="shared" si="29"/>
        <v>14.5</v>
      </c>
      <c r="L36" s="544">
        <f t="shared" si="30"/>
        <v>-1.9120000000000001</v>
      </c>
      <c r="M36" s="485">
        <f t="shared" si="31"/>
        <v>5.2669456066945605E-2</v>
      </c>
      <c r="N36" s="491" t="s">
        <v>600</v>
      </c>
      <c r="O36" s="487">
        <v>44032</v>
      </c>
      <c r="Q36" s="434"/>
      <c r="R36" s="435" t="s">
        <v>3187</v>
      </c>
      <c r="S36" s="434"/>
      <c r="T36" s="434"/>
      <c r="U36" s="434"/>
      <c r="V36" s="434"/>
      <c r="W36" s="434"/>
      <c r="X36" s="434"/>
      <c r="Y36" s="434"/>
      <c r="Z36" s="434"/>
      <c r="AA36" s="434"/>
      <c r="AB36" s="434"/>
    </row>
    <row r="37" spans="1:38" s="433" customFormat="1" ht="14.25">
      <c r="A37" s="488">
        <v>28</v>
      </c>
      <c r="B37" s="480">
        <v>44028</v>
      </c>
      <c r="C37" s="489"/>
      <c r="D37" s="490" t="s">
        <v>338</v>
      </c>
      <c r="E37" s="491" t="s">
        <v>601</v>
      </c>
      <c r="F37" s="483">
        <v>289</v>
      </c>
      <c r="G37" s="491">
        <v>272</v>
      </c>
      <c r="H37" s="493">
        <v>305</v>
      </c>
      <c r="I37" s="493" t="s">
        <v>3743</v>
      </c>
      <c r="J37" s="478" t="s">
        <v>3771</v>
      </c>
      <c r="K37" s="478">
        <f t="shared" ref="K37" si="32">H37-F37</f>
        <v>16</v>
      </c>
      <c r="L37" s="547">
        <f t="shared" ref="L37" si="33">(F37*-0.8)/100</f>
        <v>-2.3120000000000003</v>
      </c>
      <c r="M37" s="485">
        <f t="shared" ref="M37" si="34">(K37+L37)/F37</f>
        <v>4.7363321799307953E-2</v>
      </c>
      <c r="N37" s="486" t="s">
        <v>600</v>
      </c>
      <c r="O37" s="487">
        <v>44032</v>
      </c>
      <c r="Q37" s="434"/>
      <c r="R37" s="435" t="s">
        <v>3187</v>
      </c>
      <c r="S37" s="434"/>
      <c r="T37" s="434"/>
      <c r="U37" s="434"/>
      <c r="V37" s="434"/>
      <c r="W37" s="434"/>
      <c r="X37" s="434"/>
      <c r="Y37" s="434"/>
      <c r="Z37" s="434"/>
      <c r="AA37" s="434"/>
      <c r="AB37" s="434"/>
    </row>
    <row r="38" spans="1:38" s="433" customFormat="1" ht="14.25">
      <c r="A38" s="385">
        <v>29</v>
      </c>
      <c r="B38" s="410">
        <v>44029</v>
      </c>
      <c r="C38" s="426"/>
      <c r="D38" s="512" t="s">
        <v>60</v>
      </c>
      <c r="E38" s="428" t="s">
        <v>601</v>
      </c>
      <c r="F38" s="428" t="s">
        <v>3768</v>
      </c>
      <c r="G38" s="442">
        <v>1190</v>
      </c>
      <c r="H38" s="428"/>
      <c r="I38" s="413" t="s">
        <v>3767</v>
      </c>
      <c r="J38" s="429" t="s">
        <v>602</v>
      </c>
      <c r="K38" s="429"/>
      <c r="L38" s="430"/>
      <c r="M38" s="429"/>
      <c r="N38" s="431"/>
      <c r="O38" s="432"/>
      <c r="Q38" s="434"/>
      <c r="R38" s="435" t="s">
        <v>3187</v>
      </c>
      <c r="S38" s="434"/>
      <c r="T38" s="434"/>
      <c r="U38" s="434"/>
      <c r="V38" s="434"/>
      <c r="W38" s="434"/>
      <c r="X38" s="434"/>
      <c r="Y38" s="434"/>
      <c r="Z38" s="434"/>
      <c r="AA38" s="434"/>
      <c r="AB38" s="434"/>
    </row>
    <row r="39" spans="1:38" s="433" customFormat="1" ht="14.25">
      <c r="A39" s="488">
        <v>30</v>
      </c>
      <c r="B39" s="480">
        <v>44033</v>
      </c>
      <c r="C39" s="489"/>
      <c r="D39" s="490" t="s">
        <v>313</v>
      </c>
      <c r="E39" s="491" t="s">
        <v>601</v>
      </c>
      <c r="F39" s="483">
        <v>655</v>
      </c>
      <c r="G39" s="491">
        <v>613</v>
      </c>
      <c r="H39" s="493">
        <v>694</v>
      </c>
      <c r="I39" s="493" t="s">
        <v>3782</v>
      </c>
      <c r="J39" s="478" t="s">
        <v>3807</v>
      </c>
      <c r="K39" s="478">
        <f t="shared" ref="K39" si="35">H39-F39</f>
        <v>39</v>
      </c>
      <c r="L39" s="547">
        <f t="shared" ref="L39" si="36">(F39*-0.8)/100</f>
        <v>-5.24</v>
      </c>
      <c r="M39" s="485">
        <f t="shared" ref="M39" si="37">(K39+L39)/F39</f>
        <v>5.1541984732824425E-2</v>
      </c>
      <c r="N39" s="486" t="s">
        <v>600</v>
      </c>
      <c r="O39" s="487">
        <v>44035</v>
      </c>
      <c r="Q39" s="434"/>
      <c r="R39" s="435" t="s">
        <v>3187</v>
      </c>
      <c r="S39" s="434"/>
      <c r="T39" s="434"/>
      <c r="U39" s="434"/>
      <c r="V39" s="434"/>
      <c r="W39" s="434"/>
      <c r="X39" s="434"/>
      <c r="Y39" s="434"/>
      <c r="Z39" s="434"/>
      <c r="AA39" s="434"/>
      <c r="AB39" s="434"/>
    </row>
    <row r="40" spans="1:38" s="433" customFormat="1" ht="14.25">
      <c r="A40" s="385">
        <v>31</v>
      </c>
      <c r="B40" s="410">
        <v>44034</v>
      </c>
      <c r="C40" s="426"/>
      <c r="D40" s="512" t="s">
        <v>153</v>
      </c>
      <c r="E40" s="428" t="s">
        <v>601</v>
      </c>
      <c r="F40" s="428" t="s">
        <v>3789</v>
      </c>
      <c r="G40" s="442">
        <v>15950</v>
      </c>
      <c r="H40" s="428"/>
      <c r="I40" s="413" t="s">
        <v>3790</v>
      </c>
      <c r="J40" s="429" t="s">
        <v>602</v>
      </c>
      <c r="K40" s="429"/>
      <c r="L40" s="430"/>
      <c r="M40" s="429"/>
      <c r="N40" s="431"/>
      <c r="O40" s="432"/>
      <c r="Q40" s="434"/>
      <c r="R40" s="435" t="s">
        <v>603</v>
      </c>
      <c r="S40" s="434"/>
      <c r="T40" s="434"/>
      <c r="U40" s="434"/>
      <c r="V40" s="434"/>
      <c r="W40" s="434"/>
      <c r="X40" s="434"/>
      <c r="Y40" s="434"/>
      <c r="Z40" s="434"/>
      <c r="AA40" s="434"/>
      <c r="AB40" s="434"/>
    </row>
    <row r="41" spans="1:38" s="433" customFormat="1" ht="14.25">
      <c r="A41" s="385">
        <v>32</v>
      </c>
      <c r="B41" s="410">
        <v>44039</v>
      </c>
      <c r="C41" s="426"/>
      <c r="D41" s="512" t="s">
        <v>98</v>
      </c>
      <c r="E41" s="428" t="s">
        <v>601</v>
      </c>
      <c r="F41" s="428" t="s">
        <v>3835</v>
      </c>
      <c r="G41" s="442">
        <v>145</v>
      </c>
      <c r="H41" s="428"/>
      <c r="I41" s="413">
        <v>175</v>
      </c>
      <c r="J41" s="429" t="s">
        <v>602</v>
      </c>
      <c r="K41" s="429"/>
      <c r="L41" s="430"/>
      <c r="M41" s="429"/>
      <c r="N41" s="431"/>
      <c r="O41" s="432"/>
      <c r="Q41" s="434"/>
      <c r="R41" s="435" t="s">
        <v>3187</v>
      </c>
      <c r="S41" s="434"/>
      <c r="T41" s="434"/>
      <c r="U41" s="434"/>
      <c r="V41" s="434"/>
      <c r="W41" s="434"/>
      <c r="X41" s="434"/>
      <c r="Y41" s="434"/>
      <c r="Z41" s="434"/>
      <c r="AA41" s="434"/>
      <c r="AB41" s="434"/>
    </row>
    <row r="42" spans="1:38" s="433" customFormat="1" ht="14.25">
      <c r="A42" s="385"/>
      <c r="B42" s="410"/>
      <c r="C42" s="426"/>
      <c r="D42" s="512"/>
      <c r="E42" s="428"/>
      <c r="F42" s="428"/>
      <c r="G42" s="442"/>
      <c r="H42" s="428"/>
      <c r="I42" s="413"/>
      <c r="J42" s="429"/>
      <c r="K42" s="429"/>
      <c r="L42" s="430"/>
      <c r="M42" s="429"/>
      <c r="N42" s="431"/>
      <c r="O42" s="432"/>
      <c r="Q42" s="434"/>
      <c r="R42" s="435"/>
      <c r="S42" s="434"/>
      <c r="T42" s="434"/>
      <c r="U42" s="434"/>
      <c r="V42" s="434"/>
      <c r="W42" s="434"/>
      <c r="X42" s="434"/>
      <c r="Y42" s="434"/>
      <c r="Z42" s="434"/>
      <c r="AA42" s="434"/>
      <c r="AB42" s="434"/>
    </row>
    <row r="43" spans="1:38" s="433" customFormat="1" ht="14.25">
      <c r="A43" s="385"/>
      <c r="B43" s="410"/>
      <c r="C43" s="426"/>
      <c r="D43" s="512"/>
      <c r="E43" s="428"/>
      <c r="F43" s="428"/>
      <c r="G43" s="442"/>
      <c r="H43" s="428"/>
      <c r="I43" s="413"/>
      <c r="J43" s="429"/>
      <c r="K43" s="429"/>
      <c r="L43" s="430"/>
      <c r="M43" s="429"/>
      <c r="N43" s="431"/>
      <c r="O43" s="432"/>
      <c r="Q43" s="434"/>
      <c r="R43" s="435"/>
      <c r="S43" s="434"/>
      <c r="T43" s="434"/>
      <c r="U43" s="434"/>
      <c r="V43" s="434"/>
      <c r="W43" s="434"/>
      <c r="X43" s="434"/>
      <c r="Y43" s="434"/>
      <c r="Z43" s="434"/>
      <c r="AA43" s="434"/>
      <c r="AB43" s="434"/>
    </row>
    <row r="44" spans="1:38" s="433" customFormat="1" ht="14.25">
      <c r="A44" s="385"/>
      <c r="B44" s="410"/>
      <c r="C44" s="426"/>
      <c r="D44" s="512"/>
      <c r="E44" s="428"/>
      <c r="F44" s="428"/>
      <c r="G44" s="442"/>
      <c r="H44" s="428"/>
      <c r="I44" s="413"/>
      <c r="J44" s="429"/>
      <c r="K44" s="429"/>
      <c r="L44" s="430"/>
      <c r="M44" s="429"/>
      <c r="N44" s="431"/>
      <c r="O44" s="432"/>
      <c r="Q44" s="434"/>
      <c r="R44" s="435"/>
      <c r="S44" s="434"/>
      <c r="T44" s="434"/>
      <c r="U44" s="434"/>
      <c r="V44" s="434"/>
      <c r="W44" s="434"/>
      <c r="X44" s="434"/>
      <c r="Y44" s="434"/>
      <c r="Z44" s="434"/>
      <c r="AA44" s="434"/>
      <c r="AB44" s="434"/>
    </row>
    <row r="45" spans="1:38" s="5" customFormat="1" ht="14.25">
      <c r="A45" s="385"/>
      <c r="B45" s="410"/>
      <c r="C45" s="411"/>
      <c r="D45" s="392"/>
      <c r="E45" s="412"/>
      <c r="F45" s="413"/>
      <c r="G45" s="414"/>
      <c r="H45" s="414"/>
      <c r="I45" s="413"/>
      <c r="J45" s="379"/>
      <c r="K45" s="379"/>
      <c r="L45" s="378"/>
      <c r="M45" s="376"/>
      <c r="N45" s="390"/>
      <c r="O45" s="384"/>
      <c r="P45" s="433"/>
      <c r="Q45" s="64"/>
      <c r="R45" s="341"/>
      <c r="S45" s="64"/>
      <c r="T45" s="64"/>
      <c r="U45" s="64"/>
      <c r="V45" s="64"/>
      <c r="W45" s="64"/>
      <c r="X45" s="64"/>
      <c r="Y45" s="64"/>
      <c r="Z45" s="64"/>
      <c r="AA45" s="64"/>
      <c r="AB45" s="64"/>
    </row>
    <row r="46" spans="1:38" s="5" customFormat="1" ht="12" customHeight="1">
      <c r="A46" s="23" t="s">
        <v>604</v>
      </c>
      <c r="B46" s="24"/>
      <c r="C46" s="25"/>
      <c r="D46" s="26"/>
      <c r="E46" s="27"/>
      <c r="F46" s="28"/>
      <c r="G46" s="28"/>
      <c r="H46" s="28"/>
      <c r="I46" s="28"/>
      <c r="J46" s="65"/>
      <c r="K46" s="28"/>
      <c r="L46" s="28"/>
      <c r="M46" s="38"/>
      <c r="N46" s="65"/>
      <c r="O46" s="66"/>
      <c r="P46" s="8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8"/>
      <c r="AD46" s="8"/>
      <c r="AE46" s="8"/>
      <c r="AF46" s="8"/>
      <c r="AG46" s="8"/>
      <c r="AH46" s="8"/>
      <c r="AI46" s="8"/>
      <c r="AJ46" s="8"/>
      <c r="AK46" s="8"/>
      <c r="AL46" s="8"/>
    </row>
    <row r="47" spans="1:38" s="5" customFormat="1" ht="12" customHeight="1">
      <c r="A47" s="29" t="s">
        <v>605</v>
      </c>
      <c r="B47" s="23"/>
      <c r="C47" s="23"/>
      <c r="D47" s="23"/>
      <c r="F47" s="30" t="s">
        <v>606</v>
      </c>
      <c r="G47" s="17"/>
      <c r="H47" s="31"/>
      <c r="I47" s="36"/>
      <c r="J47" s="67"/>
      <c r="K47" s="68"/>
      <c r="L47" s="69"/>
      <c r="M47" s="69"/>
      <c r="N47" s="16"/>
      <c r="O47" s="70"/>
      <c r="P47" s="8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8"/>
      <c r="AD47" s="8"/>
      <c r="AE47" s="8"/>
      <c r="AF47" s="8"/>
      <c r="AG47" s="8"/>
      <c r="AH47" s="8"/>
      <c r="AI47" s="8"/>
      <c r="AJ47" s="8"/>
      <c r="AK47" s="8"/>
      <c r="AL47" s="8"/>
    </row>
    <row r="48" spans="1:38" s="5" customFormat="1" ht="12" customHeight="1">
      <c r="A48" s="23" t="s">
        <v>607</v>
      </c>
      <c r="B48" s="23"/>
      <c r="C48" s="23"/>
      <c r="D48" s="23"/>
      <c r="E48" s="32"/>
      <c r="F48" s="30" t="s">
        <v>608</v>
      </c>
      <c r="G48" s="17"/>
      <c r="H48" s="31"/>
      <c r="I48" s="36"/>
      <c r="J48" s="67"/>
      <c r="K48" s="68"/>
      <c r="L48" s="69"/>
      <c r="M48" s="69"/>
      <c r="N48" s="16"/>
      <c r="O48" s="70"/>
      <c r="P48" s="8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8"/>
      <c r="AD48" s="8"/>
      <c r="AE48" s="8"/>
      <c r="AF48" s="8"/>
      <c r="AG48" s="8"/>
      <c r="AH48" s="8"/>
      <c r="AI48" s="8"/>
      <c r="AJ48" s="8"/>
      <c r="AK48" s="8"/>
      <c r="AL48" s="8"/>
    </row>
    <row r="49" spans="1:38" s="5" customFormat="1" ht="12" customHeight="1">
      <c r="A49" s="23"/>
      <c r="B49" s="23"/>
      <c r="C49" s="23"/>
      <c r="D49" s="23"/>
      <c r="E49" s="32"/>
      <c r="F49" s="17"/>
      <c r="G49" s="17"/>
      <c r="H49" s="31"/>
      <c r="I49" s="36"/>
      <c r="J49" s="71"/>
      <c r="K49" s="68"/>
      <c r="L49" s="69"/>
      <c r="M49" s="17"/>
      <c r="N49" s="72"/>
      <c r="O49" s="57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</row>
    <row r="50" spans="1:38" ht="15">
      <c r="A50" s="11"/>
      <c r="B50" s="33" t="s">
        <v>609</v>
      </c>
      <c r="C50" s="33"/>
      <c r="D50" s="33"/>
      <c r="E50" s="33"/>
      <c r="F50" s="34"/>
      <c r="G50" s="32"/>
      <c r="H50" s="32"/>
      <c r="I50" s="73"/>
      <c r="J50" s="74"/>
      <c r="K50" s="75"/>
      <c r="L50" s="12"/>
      <c r="M50" s="12"/>
      <c r="N50" s="11"/>
      <c r="O50" s="53"/>
      <c r="P50" s="7"/>
      <c r="R50" s="82"/>
      <c r="S50" s="16"/>
      <c r="T50" s="16"/>
      <c r="U50" s="16"/>
      <c r="V50" s="16"/>
      <c r="W50" s="16"/>
      <c r="X50" s="16"/>
      <c r="Y50" s="16"/>
      <c r="Z50" s="16"/>
    </row>
    <row r="51" spans="1:38" s="6" customFormat="1" ht="38.25">
      <c r="A51" s="20" t="s">
        <v>16</v>
      </c>
      <c r="B51" s="21" t="s">
        <v>575</v>
      </c>
      <c r="C51" s="21"/>
      <c r="D51" s="22" t="s">
        <v>588</v>
      </c>
      <c r="E51" s="21" t="s">
        <v>589</v>
      </c>
      <c r="F51" s="21" t="s">
        <v>590</v>
      </c>
      <c r="G51" s="21" t="s">
        <v>610</v>
      </c>
      <c r="H51" s="21" t="s">
        <v>592</v>
      </c>
      <c r="I51" s="21" t="s">
        <v>593</v>
      </c>
      <c r="J51" s="76" t="s">
        <v>594</v>
      </c>
      <c r="K51" s="62" t="s">
        <v>611</v>
      </c>
      <c r="L51" s="63" t="s">
        <v>3719</v>
      </c>
      <c r="M51" s="63" t="s">
        <v>3704</v>
      </c>
      <c r="N51" s="21" t="s">
        <v>597</v>
      </c>
      <c r="O51" s="78" t="s">
        <v>598</v>
      </c>
      <c r="P51" s="7"/>
      <c r="Q51" s="40"/>
      <c r="R51" s="38"/>
      <c r="S51" s="38"/>
      <c r="T51" s="38"/>
    </row>
    <row r="52" spans="1:38" s="406" customFormat="1" ht="15" customHeight="1">
      <c r="A52" s="463">
        <v>1</v>
      </c>
      <c r="B52" s="460">
        <v>44006</v>
      </c>
      <c r="C52" s="464"/>
      <c r="D52" s="444" t="s">
        <v>3638</v>
      </c>
      <c r="E52" s="445" t="s">
        <v>601</v>
      </c>
      <c r="F52" s="445">
        <v>646</v>
      </c>
      <c r="G52" s="465">
        <v>629</v>
      </c>
      <c r="H52" s="465">
        <v>625.5</v>
      </c>
      <c r="I52" s="445" t="s">
        <v>3639</v>
      </c>
      <c r="J52" s="446" t="s">
        <v>3649</v>
      </c>
      <c r="K52" s="446">
        <f t="shared" ref="K52:K54" si="38">H52-F52</f>
        <v>-20.5</v>
      </c>
      <c r="L52" s="546">
        <f>(F52*-0.8)/100</f>
        <v>-5.168000000000001</v>
      </c>
      <c r="M52" s="447">
        <f>(K52+L52)/F52</f>
        <v>-3.9733746130030959E-2</v>
      </c>
      <c r="N52" s="461" t="s">
        <v>664</v>
      </c>
      <c r="O52" s="466">
        <v>44013</v>
      </c>
      <c r="P52" s="7"/>
      <c r="Q52" s="7"/>
      <c r="R52" s="344" t="s">
        <v>603</v>
      </c>
      <c r="S52" s="425"/>
      <c r="T52" s="425"/>
      <c r="U52" s="425"/>
      <c r="V52" s="425"/>
      <c r="W52" s="425"/>
      <c r="X52" s="425"/>
      <c r="Y52" s="425"/>
      <c r="Z52" s="425"/>
      <c r="AA52" s="425"/>
    </row>
    <row r="53" spans="1:38" s="406" customFormat="1" ht="15" customHeight="1">
      <c r="A53" s="463">
        <v>2</v>
      </c>
      <c r="B53" s="460">
        <v>44006</v>
      </c>
      <c r="C53" s="464"/>
      <c r="D53" s="444" t="s">
        <v>136</v>
      </c>
      <c r="E53" s="445" t="s">
        <v>601</v>
      </c>
      <c r="F53" s="445">
        <v>957</v>
      </c>
      <c r="G53" s="465">
        <v>925</v>
      </c>
      <c r="H53" s="465">
        <v>925.5</v>
      </c>
      <c r="I53" s="445">
        <v>1025</v>
      </c>
      <c r="J53" s="446" t="s">
        <v>3650</v>
      </c>
      <c r="K53" s="446">
        <f t="shared" si="38"/>
        <v>-31.5</v>
      </c>
      <c r="L53" s="546">
        <f t="shared" ref="L53:L56" si="39">(F53*-0.8)/100</f>
        <v>-7.6560000000000006</v>
      </c>
      <c r="M53" s="447">
        <f t="shared" ref="M53:M56" si="40">(K53+L53)/F53</f>
        <v>-4.0915360501567397E-2</v>
      </c>
      <c r="N53" s="461" t="s">
        <v>664</v>
      </c>
      <c r="O53" s="466">
        <v>44013</v>
      </c>
      <c r="P53" s="7"/>
      <c r="Q53" s="7"/>
      <c r="R53" s="344" t="s">
        <v>3187</v>
      </c>
      <c r="S53" s="425"/>
      <c r="T53" s="425"/>
      <c r="U53" s="425"/>
      <c r="V53" s="425"/>
      <c r="W53" s="425"/>
      <c r="X53" s="425"/>
      <c r="Y53" s="425"/>
      <c r="Z53" s="425"/>
      <c r="AA53" s="425"/>
    </row>
    <row r="54" spans="1:38" s="406" customFormat="1" ht="15" customHeight="1">
      <c r="A54" s="479">
        <v>3</v>
      </c>
      <c r="B54" s="480">
        <v>44008</v>
      </c>
      <c r="C54" s="481"/>
      <c r="D54" s="482" t="s">
        <v>53</v>
      </c>
      <c r="E54" s="483" t="s">
        <v>601</v>
      </c>
      <c r="F54" s="483">
        <v>782</v>
      </c>
      <c r="G54" s="484">
        <v>758</v>
      </c>
      <c r="H54" s="484">
        <v>803</v>
      </c>
      <c r="I54" s="483">
        <v>825</v>
      </c>
      <c r="J54" s="478" t="s">
        <v>650</v>
      </c>
      <c r="K54" s="478">
        <f t="shared" si="38"/>
        <v>21</v>
      </c>
      <c r="L54" s="547">
        <f t="shared" si="39"/>
        <v>-6.2560000000000002</v>
      </c>
      <c r="M54" s="485">
        <f t="shared" si="40"/>
        <v>1.8854219948849105E-2</v>
      </c>
      <c r="N54" s="486" t="s">
        <v>600</v>
      </c>
      <c r="O54" s="487">
        <v>44020</v>
      </c>
      <c r="P54" s="7"/>
      <c r="Q54" s="7"/>
      <c r="R54" s="344" t="s">
        <v>3187</v>
      </c>
      <c r="S54" s="425"/>
      <c r="T54" s="425"/>
      <c r="U54" s="425"/>
      <c r="V54" s="425"/>
      <c r="W54" s="425"/>
      <c r="X54" s="425"/>
      <c r="Y54" s="425"/>
      <c r="Z54" s="425"/>
      <c r="AA54" s="425"/>
    </row>
    <row r="55" spans="1:38" s="406" customFormat="1" ht="15" customHeight="1">
      <c r="A55" s="479">
        <v>4</v>
      </c>
      <c r="B55" s="480">
        <v>44011</v>
      </c>
      <c r="C55" s="481"/>
      <c r="D55" s="482" t="s">
        <v>98</v>
      </c>
      <c r="E55" s="483" t="s">
        <v>601</v>
      </c>
      <c r="F55" s="483">
        <v>147</v>
      </c>
      <c r="G55" s="484">
        <v>142.5</v>
      </c>
      <c r="H55" s="484">
        <v>151</v>
      </c>
      <c r="I55" s="483" t="s">
        <v>3644</v>
      </c>
      <c r="J55" s="478" t="s">
        <v>3663</v>
      </c>
      <c r="K55" s="478">
        <f t="shared" ref="K55:K56" si="41">H55-F55</f>
        <v>4</v>
      </c>
      <c r="L55" s="547">
        <f t="shared" si="39"/>
        <v>-1.1760000000000002</v>
      </c>
      <c r="M55" s="485">
        <f t="shared" si="40"/>
        <v>1.9210884353741495E-2</v>
      </c>
      <c r="N55" s="486" t="s">
        <v>600</v>
      </c>
      <c r="O55" s="487">
        <v>44014</v>
      </c>
      <c r="P55" s="7"/>
      <c r="Q55" s="7"/>
      <c r="R55" s="344" t="s">
        <v>603</v>
      </c>
      <c r="S55" s="425"/>
      <c r="T55" s="425"/>
      <c r="U55" s="425"/>
      <c r="V55" s="425"/>
      <c r="W55" s="425"/>
      <c r="X55" s="425"/>
      <c r="Y55" s="425"/>
      <c r="Z55" s="425"/>
      <c r="AA55" s="425"/>
    </row>
    <row r="56" spans="1:38" s="406" customFormat="1" ht="15" customHeight="1">
      <c r="A56" s="479">
        <v>5</v>
      </c>
      <c r="B56" s="480">
        <v>44012</v>
      </c>
      <c r="C56" s="481"/>
      <c r="D56" s="482" t="s">
        <v>126</v>
      </c>
      <c r="E56" s="483" t="s">
        <v>601</v>
      </c>
      <c r="F56" s="483">
        <v>726.5</v>
      </c>
      <c r="G56" s="484">
        <v>714</v>
      </c>
      <c r="H56" s="484">
        <v>744.5</v>
      </c>
      <c r="I56" s="483" t="s">
        <v>3647</v>
      </c>
      <c r="J56" s="478" t="s">
        <v>3662</v>
      </c>
      <c r="K56" s="478">
        <f t="shared" si="41"/>
        <v>18</v>
      </c>
      <c r="L56" s="547">
        <f t="shared" si="39"/>
        <v>-5.8120000000000003</v>
      </c>
      <c r="M56" s="485">
        <f t="shared" si="40"/>
        <v>1.6776324845147968E-2</v>
      </c>
      <c r="N56" s="486" t="s">
        <v>600</v>
      </c>
      <c r="O56" s="487">
        <v>44014</v>
      </c>
      <c r="P56" s="7"/>
      <c r="Q56" s="7"/>
      <c r="R56" s="344" t="s">
        <v>603</v>
      </c>
      <c r="S56" s="425"/>
      <c r="T56" s="425"/>
      <c r="U56" s="425"/>
      <c r="V56" s="425"/>
      <c r="W56" s="425"/>
      <c r="X56" s="425"/>
      <c r="Y56" s="425"/>
      <c r="Z56" s="425"/>
      <c r="AA56" s="425"/>
    </row>
    <row r="57" spans="1:38" s="406" customFormat="1" ht="15" customHeight="1">
      <c r="A57" s="463">
        <v>6</v>
      </c>
      <c r="B57" s="460">
        <v>44013</v>
      </c>
      <c r="C57" s="464"/>
      <c r="D57" s="444" t="s">
        <v>91</v>
      </c>
      <c r="E57" s="445" t="s">
        <v>601</v>
      </c>
      <c r="F57" s="445">
        <v>2255</v>
      </c>
      <c r="G57" s="465">
        <v>2200</v>
      </c>
      <c r="H57" s="465">
        <v>2195</v>
      </c>
      <c r="I57" s="445">
        <v>2350</v>
      </c>
      <c r="J57" s="446" t="s">
        <v>3660</v>
      </c>
      <c r="K57" s="446">
        <f>H57-F57</f>
        <v>-60</v>
      </c>
      <c r="L57" s="546">
        <f>(F57*-0.8)/100</f>
        <v>-18.04</v>
      </c>
      <c r="M57" s="447">
        <f>(K57+L57)/F57</f>
        <v>-3.4607538802660751E-2</v>
      </c>
      <c r="N57" s="461" t="s">
        <v>664</v>
      </c>
      <c r="O57" s="466">
        <v>44014</v>
      </c>
      <c r="P57" s="7"/>
      <c r="Q57" s="7"/>
      <c r="R57" s="344" t="s">
        <v>603</v>
      </c>
      <c r="S57" s="425"/>
      <c r="T57" s="425"/>
      <c r="U57" s="425"/>
      <c r="V57" s="425"/>
      <c r="W57" s="425"/>
      <c r="X57" s="425"/>
      <c r="Y57" s="425"/>
      <c r="Z57" s="425"/>
      <c r="AA57" s="425"/>
    </row>
    <row r="58" spans="1:38" s="406" customFormat="1" ht="15" customHeight="1">
      <c r="A58" s="499">
        <v>7</v>
      </c>
      <c r="B58" s="496">
        <v>44014</v>
      </c>
      <c r="C58" s="497"/>
      <c r="D58" s="495" t="s">
        <v>46</v>
      </c>
      <c r="E58" s="498" t="s">
        <v>3628</v>
      </c>
      <c r="F58" s="499">
        <v>194</v>
      </c>
      <c r="G58" s="499">
        <v>200</v>
      </c>
      <c r="H58" s="499">
        <v>194</v>
      </c>
      <c r="I58" s="499" t="s">
        <v>3656</v>
      </c>
      <c r="J58" s="500" t="s">
        <v>709</v>
      </c>
      <c r="K58" s="501">
        <v>0</v>
      </c>
      <c r="L58" s="548">
        <f>(F58*-0.8)/100</f>
        <v>-1.5520000000000003</v>
      </c>
      <c r="M58" s="502">
        <f>(K58+L58)/F58</f>
        <v>-8.0000000000000019E-3</v>
      </c>
      <c r="N58" s="520" t="s">
        <v>664</v>
      </c>
      <c r="O58" s="503">
        <v>44015</v>
      </c>
      <c r="P58" s="7"/>
      <c r="Q58" s="7"/>
      <c r="R58" s="344" t="s">
        <v>603</v>
      </c>
      <c r="S58" s="425"/>
      <c r="T58" s="425"/>
      <c r="U58" s="425"/>
      <c r="V58" s="425"/>
      <c r="W58" s="425"/>
      <c r="X58" s="425"/>
      <c r="Y58" s="425"/>
      <c r="Z58" s="425"/>
      <c r="AA58" s="425"/>
    </row>
    <row r="59" spans="1:38" s="406" customFormat="1" ht="15" customHeight="1">
      <c r="A59" s="479">
        <v>8</v>
      </c>
      <c r="B59" s="480">
        <v>44015</v>
      </c>
      <c r="C59" s="481"/>
      <c r="D59" s="482" t="s">
        <v>83</v>
      </c>
      <c r="E59" s="483" t="s">
        <v>601</v>
      </c>
      <c r="F59" s="483">
        <v>641.5</v>
      </c>
      <c r="G59" s="484">
        <v>615</v>
      </c>
      <c r="H59" s="484">
        <v>659</v>
      </c>
      <c r="I59" s="483" t="s">
        <v>3668</v>
      </c>
      <c r="J59" s="478" t="s">
        <v>3754</v>
      </c>
      <c r="K59" s="478">
        <f t="shared" ref="K59" si="42">H59-F59</f>
        <v>17.5</v>
      </c>
      <c r="L59" s="547">
        <f t="shared" ref="L59" si="43">(F59*-0.8)/100</f>
        <v>-5.1320000000000006</v>
      </c>
      <c r="M59" s="485">
        <f t="shared" ref="M59" si="44">(K59+L59)/F59</f>
        <v>1.9279812938425563E-2</v>
      </c>
      <c r="N59" s="486" t="s">
        <v>600</v>
      </c>
      <c r="O59" s="487">
        <v>44028</v>
      </c>
      <c r="P59" s="7"/>
      <c r="Q59" s="7"/>
      <c r="R59" s="344" t="s">
        <v>603</v>
      </c>
      <c r="S59" s="425"/>
      <c r="T59" s="425"/>
      <c r="U59" s="425"/>
      <c r="V59" s="425"/>
      <c r="W59" s="425"/>
      <c r="X59" s="425"/>
      <c r="Y59" s="425"/>
      <c r="Z59" s="425"/>
      <c r="AA59" s="425"/>
    </row>
    <row r="60" spans="1:38" s="406" customFormat="1" ht="15" customHeight="1">
      <c r="A60" s="479">
        <v>9</v>
      </c>
      <c r="B60" s="480">
        <v>44020</v>
      </c>
      <c r="C60" s="481"/>
      <c r="D60" s="482" t="s">
        <v>69</v>
      </c>
      <c r="E60" s="483" t="s">
        <v>601</v>
      </c>
      <c r="F60" s="483">
        <v>567</v>
      </c>
      <c r="G60" s="484">
        <v>549</v>
      </c>
      <c r="H60" s="484">
        <v>585</v>
      </c>
      <c r="I60" s="483" t="s">
        <v>3688</v>
      </c>
      <c r="J60" s="478" t="s">
        <v>3662</v>
      </c>
      <c r="K60" s="478">
        <f>H60-F60</f>
        <v>18</v>
      </c>
      <c r="L60" s="547">
        <f>(F60*-0.8)/100</f>
        <v>-4.5360000000000005</v>
      </c>
      <c r="M60" s="485">
        <f t="shared" ref="M60:M68" si="45">(K60+L60)/F60</f>
        <v>2.3746031746031744E-2</v>
      </c>
      <c r="N60" s="486" t="s">
        <v>600</v>
      </c>
      <c r="O60" s="487">
        <v>44025</v>
      </c>
      <c r="P60" s="7"/>
      <c r="Q60" s="7"/>
      <c r="R60" s="344" t="s">
        <v>603</v>
      </c>
      <c r="S60" s="425"/>
      <c r="T60" s="425"/>
      <c r="U60" s="425"/>
      <c r="V60" s="425"/>
      <c r="W60" s="425"/>
      <c r="X60" s="425"/>
      <c r="Y60" s="425"/>
      <c r="Z60" s="425"/>
      <c r="AA60" s="425"/>
    </row>
    <row r="61" spans="1:38" s="406" customFormat="1" ht="15" customHeight="1">
      <c r="A61" s="463">
        <v>10</v>
      </c>
      <c r="B61" s="460">
        <v>44021</v>
      </c>
      <c r="C61" s="464"/>
      <c r="D61" s="444" t="s">
        <v>108</v>
      </c>
      <c r="E61" s="445" t="s">
        <v>3628</v>
      </c>
      <c r="F61" s="445">
        <v>577.5</v>
      </c>
      <c r="G61" s="465">
        <v>596</v>
      </c>
      <c r="H61" s="465">
        <v>596</v>
      </c>
      <c r="I61" s="445" t="s">
        <v>3694</v>
      </c>
      <c r="J61" s="446" t="s">
        <v>3705</v>
      </c>
      <c r="K61" s="446">
        <f>F61-H61</f>
        <v>-18.5</v>
      </c>
      <c r="L61" s="546">
        <f>(F61*-0.8)/100</f>
        <v>-4.62</v>
      </c>
      <c r="M61" s="447">
        <f t="shared" si="45"/>
        <v>-4.0034632034632034E-2</v>
      </c>
      <c r="N61" s="461" t="s">
        <v>664</v>
      </c>
      <c r="O61" s="448">
        <v>44025</v>
      </c>
      <c r="P61" s="7"/>
      <c r="Q61" s="7"/>
      <c r="R61" s="344" t="s">
        <v>603</v>
      </c>
      <c r="S61" s="425"/>
      <c r="T61" s="425"/>
      <c r="U61" s="425"/>
      <c r="V61" s="425"/>
      <c r="W61" s="425"/>
      <c r="X61" s="425"/>
      <c r="Y61" s="425"/>
      <c r="Z61" s="425"/>
      <c r="AA61" s="425"/>
    </row>
    <row r="62" spans="1:38" s="406" customFormat="1" ht="15" customHeight="1">
      <c r="A62" s="463">
        <v>11</v>
      </c>
      <c r="B62" s="460">
        <v>44022</v>
      </c>
      <c r="C62" s="464"/>
      <c r="D62" s="444" t="s">
        <v>38</v>
      </c>
      <c r="E62" s="445" t="s">
        <v>3628</v>
      </c>
      <c r="F62" s="445">
        <v>1310</v>
      </c>
      <c r="G62" s="465">
        <v>1352</v>
      </c>
      <c r="H62" s="465">
        <v>1344</v>
      </c>
      <c r="I62" s="445" t="s">
        <v>3637</v>
      </c>
      <c r="J62" s="446" t="s">
        <v>3718</v>
      </c>
      <c r="K62" s="446">
        <f>F62-H62</f>
        <v>-34</v>
      </c>
      <c r="L62" s="546">
        <f>(F62*-0.8)/100</f>
        <v>-10.48</v>
      </c>
      <c r="M62" s="447">
        <f t="shared" si="45"/>
        <v>-3.3954198473282446E-2</v>
      </c>
      <c r="N62" s="461" t="s">
        <v>664</v>
      </c>
      <c r="O62" s="448">
        <v>44025</v>
      </c>
      <c r="P62" s="7"/>
      <c r="Q62" s="7"/>
      <c r="R62" s="344" t="s">
        <v>603</v>
      </c>
      <c r="S62" s="425"/>
      <c r="T62" s="425"/>
      <c r="U62" s="425"/>
      <c r="V62" s="425"/>
      <c r="W62" s="425"/>
      <c r="X62" s="425"/>
      <c r="Y62" s="425"/>
      <c r="Z62" s="425"/>
      <c r="AA62" s="425"/>
    </row>
    <row r="63" spans="1:38" s="406" customFormat="1" ht="15" customHeight="1">
      <c r="A63" s="479">
        <v>12</v>
      </c>
      <c r="B63" s="480">
        <v>44025</v>
      </c>
      <c r="C63" s="481"/>
      <c r="D63" s="482" t="s">
        <v>174</v>
      </c>
      <c r="E63" s="483" t="s">
        <v>601</v>
      </c>
      <c r="F63" s="483">
        <v>1130</v>
      </c>
      <c r="G63" s="484">
        <v>1093</v>
      </c>
      <c r="H63" s="484">
        <v>1145</v>
      </c>
      <c r="I63" s="483" t="s">
        <v>3706</v>
      </c>
      <c r="J63" s="478" t="s">
        <v>3707</v>
      </c>
      <c r="K63" s="478">
        <f>H63-F63</f>
        <v>15</v>
      </c>
      <c r="L63" s="547">
        <f>(F63*-0.07)/100</f>
        <v>-0.79100000000000004</v>
      </c>
      <c r="M63" s="485">
        <f t="shared" si="45"/>
        <v>1.257433628318584E-2</v>
      </c>
      <c r="N63" s="486" t="s">
        <v>600</v>
      </c>
      <c r="O63" s="521">
        <v>44025</v>
      </c>
      <c r="P63" s="7"/>
      <c r="Q63" s="7"/>
      <c r="R63" s="344" t="s">
        <v>603</v>
      </c>
      <c r="S63" s="425"/>
      <c r="T63" s="425"/>
      <c r="U63" s="425"/>
      <c r="V63" s="425"/>
      <c r="W63" s="425"/>
      <c r="X63" s="425"/>
      <c r="Y63" s="425"/>
      <c r="Z63" s="425"/>
      <c r="AA63" s="425"/>
    </row>
    <row r="64" spans="1:38" s="406" customFormat="1" ht="15" customHeight="1">
      <c r="A64" s="479">
        <v>13</v>
      </c>
      <c r="B64" s="480">
        <v>44026</v>
      </c>
      <c r="C64" s="481"/>
      <c r="D64" s="482" t="s">
        <v>93</v>
      </c>
      <c r="E64" s="483" t="s">
        <v>3628</v>
      </c>
      <c r="F64" s="483">
        <v>144</v>
      </c>
      <c r="G64" s="484">
        <v>149</v>
      </c>
      <c r="H64" s="484">
        <v>141.75</v>
      </c>
      <c r="I64" s="483" t="s">
        <v>3721</v>
      </c>
      <c r="J64" s="478" t="s">
        <v>3722</v>
      </c>
      <c r="K64" s="478">
        <f>F64-H64</f>
        <v>2.25</v>
      </c>
      <c r="L64" s="547">
        <f>(F64*-0.07)/100</f>
        <v>-0.10080000000000001</v>
      </c>
      <c r="M64" s="485">
        <f t="shared" si="45"/>
        <v>1.4925000000000001E-2</v>
      </c>
      <c r="N64" s="486" t="s">
        <v>600</v>
      </c>
      <c r="O64" s="521">
        <v>44026</v>
      </c>
      <c r="P64" s="7"/>
      <c r="Q64" s="7"/>
      <c r="R64" s="344" t="s">
        <v>603</v>
      </c>
      <c r="S64" s="425"/>
      <c r="T64" s="425"/>
      <c r="U64" s="425"/>
      <c r="V64" s="425"/>
      <c r="W64" s="425"/>
      <c r="X64" s="425"/>
      <c r="Y64" s="425"/>
      <c r="Z64" s="425"/>
      <c r="AA64" s="425"/>
    </row>
    <row r="65" spans="1:27" s="9" customFormat="1" ht="15" customHeight="1">
      <c r="A65" s="479">
        <v>14</v>
      </c>
      <c r="B65" s="480">
        <v>44026</v>
      </c>
      <c r="C65" s="481"/>
      <c r="D65" s="482" t="s">
        <v>523</v>
      </c>
      <c r="E65" s="483" t="s">
        <v>601</v>
      </c>
      <c r="F65" s="483">
        <v>232</v>
      </c>
      <c r="G65" s="484">
        <v>227</v>
      </c>
      <c r="H65" s="484">
        <v>238</v>
      </c>
      <c r="I65" s="483" t="s">
        <v>3723</v>
      </c>
      <c r="J65" s="478" t="s">
        <v>3732</v>
      </c>
      <c r="K65" s="478">
        <f>H65-F65</f>
        <v>6</v>
      </c>
      <c r="L65" s="547">
        <f>(F65*-0.8)/100</f>
        <v>-1.8560000000000003</v>
      </c>
      <c r="M65" s="485">
        <f t="shared" si="45"/>
        <v>1.7862068965517241E-2</v>
      </c>
      <c r="N65" s="486" t="s">
        <v>600</v>
      </c>
      <c r="O65" s="487">
        <v>44027</v>
      </c>
      <c r="P65" s="64"/>
      <c r="Q65" s="64"/>
      <c r="R65" s="424" t="s">
        <v>3187</v>
      </c>
      <c r="S65" s="6"/>
      <c r="T65" s="6"/>
      <c r="U65" s="6"/>
      <c r="V65" s="6"/>
      <c r="W65" s="6"/>
      <c r="X65" s="6"/>
      <c r="Y65" s="6"/>
      <c r="Z65" s="6"/>
      <c r="AA65" s="6"/>
    </row>
    <row r="66" spans="1:27" s="9" customFormat="1" ht="15" customHeight="1">
      <c r="A66" s="479">
        <v>15</v>
      </c>
      <c r="B66" s="480">
        <v>44026</v>
      </c>
      <c r="C66" s="481"/>
      <c r="D66" s="482" t="s">
        <v>174</v>
      </c>
      <c r="E66" s="483" t="s">
        <v>601</v>
      </c>
      <c r="F66" s="483">
        <v>1130</v>
      </c>
      <c r="G66" s="484">
        <v>1093</v>
      </c>
      <c r="H66" s="484">
        <v>1157.5</v>
      </c>
      <c r="I66" s="483" t="s">
        <v>3706</v>
      </c>
      <c r="J66" s="478" t="s">
        <v>3753</v>
      </c>
      <c r="K66" s="478">
        <f>H66-F66</f>
        <v>27.5</v>
      </c>
      <c r="L66" s="547">
        <f>(F66*-0.8)/100</f>
        <v>-9.0399999999999991</v>
      </c>
      <c r="M66" s="485">
        <f t="shared" si="45"/>
        <v>1.6336283185840707E-2</v>
      </c>
      <c r="N66" s="486" t="s">
        <v>600</v>
      </c>
      <c r="O66" s="487">
        <v>44027</v>
      </c>
      <c r="P66" s="64"/>
      <c r="Q66" s="64"/>
      <c r="R66" s="424" t="s">
        <v>603</v>
      </c>
      <c r="S66" s="6"/>
      <c r="T66" s="6"/>
      <c r="U66" s="6"/>
      <c r="V66" s="6"/>
      <c r="W66" s="6"/>
      <c r="X66" s="6"/>
      <c r="Y66" s="6"/>
      <c r="Z66" s="6"/>
      <c r="AA66" s="6"/>
    </row>
    <row r="67" spans="1:27" s="9" customFormat="1" ht="15" customHeight="1">
      <c r="A67" s="479">
        <v>16</v>
      </c>
      <c r="B67" s="480">
        <v>44027</v>
      </c>
      <c r="C67" s="481"/>
      <c r="D67" s="482" t="s">
        <v>93</v>
      </c>
      <c r="E67" s="483" t="s">
        <v>3628</v>
      </c>
      <c r="F67" s="483">
        <v>142.5</v>
      </c>
      <c r="G67" s="484">
        <v>148</v>
      </c>
      <c r="H67" s="484">
        <v>140.25</v>
      </c>
      <c r="I67" s="483" t="s">
        <v>3721</v>
      </c>
      <c r="J67" s="478" t="s">
        <v>3722</v>
      </c>
      <c r="K67" s="478">
        <f>F67-H67</f>
        <v>2.25</v>
      </c>
      <c r="L67" s="547">
        <f>(F67*-0.07)/100</f>
        <v>-9.9750000000000019E-2</v>
      </c>
      <c r="M67" s="485">
        <f t="shared" si="45"/>
        <v>1.5089473684210524E-2</v>
      </c>
      <c r="N67" s="486" t="s">
        <v>600</v>
      </c>
      <c r="O67" s="521">
        <v>44027</v>
      </c>
      <c r="P67" s="64"/>
      <c r="Q67" s="64"/>
      <c r="R67" s="424" t="s">
        <v>603</v>
      </c>
      <c r="S67" s="6"/>
      <c r="T67" s="6"/>
      <c r="U67" s="6"/>
      <c r="V67" s="6"/>
      <c r="W67" s="6"/>
      <c r="X67" s="6"/>
      <c r="Y67" s="6"/>
      <c r="Z67" s="6"/>
      <c r="AA67" s="6"/>
    </row>
    <row r="68" spans="1:27" s="9" customFormat="1" ht="15" customHeight="1">
      <c r="A68" s="479">
        <v>17</v>
      </c>
      <c r="B68" s="480">
        <v>44027</v>
      </c>
      <c r="C68" s="481"/>
      <c r="D68" s="482" t="s">
        <v>135</v>
      </c>
      <c r="E68" s="483" t="s">
        <v>3628</v>
      </c>
      <c r="F68" s="483">
        <v>266.5</v>
      </c>
      <c r="G68" s="484">
        <v>274</v>
      </c>
      <c r="H68" s="484">
        <v>262.25</v>
      </c>
      <c r="I68" s="483" t="s">
        <v>3734</v>
      </c>
      <c r="J68" s="478" t="s">
        <v>3733</v>
      </c>
      <c r="K68" s="478">
        <f>F68-H68</f>
        <v>4.25</v>
      </c>
      <c r="L68" s="547">
        <f>(F68*-0.07)/100</f>
        <v>-0.18655000000000002</v>
      </c>
      <c r="M68" s="485">
        <f t="shared" si="45"/>
        <v>1.524746716697936E-2</v>
      </c>
      <c r="N68" s="486" t="s">
        <v>600</v>
      </c>
      <c r="O68" s="521">
        <v>44027</v>
      </c>
      <c r="P68" s="64"/>
      <c r="Q68" s="64"/>
      <c r="R68" s="424" t="s">
        <v>603</v>
      </c>
      <c r="S68" s="6"/>
      <c r="T68" s="6"/>
      <c r="U68" s="6"/>
      <c r="V68" s="6"/>
      <c r="W68" s="6"/>
      <c r="X68" s="6"/>
      <c r="Y68" s="6"/>
      <c r="Z68" s="6"/>
      <c r="AA68" s="6"/>
    </row>
    <row r="69" spans="1:27" s="9" customFormat="1" ht="15" customHeight="1">
      <c r="A69" s="463">
        <v>18</v>
      </c>
      <c r="B69" s="460">
        <v>44027</v>
      </c>
      <c r="C69" s="464"/>
      <c r="D69" s="444" t="s">
        <v>527</v>
      </c>
      <c r="E69" s="445" t="s">
        <v>601</v>
      </c>
      <c r="F69" s="445">
        <v>164.75</v>
      </c>
      <c r="G69" s="465">
        <v>160</v>
      </c>
      <c r="H69" s="465">
        <v>160</v>
      </c>
      <c r="I69" s="445" t="s">
        <v>3735</v>
      </c>
      <c r="J69" s="446" t="s">
        <v>3746</v>
      </c>
      <c r="K69" s="446">
        <f>H69-F69</f>
        <v>-4.75</v>
      </c>
      <c r="L69" s="546">
        <f>(F69*-0.8)/100</f>
        <v>-1.3180000000000001</v>
      </c>
      <c r="M69" s="447">
        <f>(K69+L69)/F69</f>
        <v>-3.6831562974203334E-2</v>
      </c>
      <c r="N69" s="461" t="s">
        <v>664</v>
      </c>
      <c r="O69" s="466">
        <v>44028</v>
      </c>
      <c r="P69" s="64"/>
      <c r="Q69" s="64"/>
      <c r="R69" s="424" t="s">
        <v>3187</v>
      </c>
      <c r="S69" s="6"/>
      <c r="T69" s="6"/>
      <c r="U69" s="6"/>
      <c r="V69" s="6"/>
      <c r="W69" s="6"/>
      <c r="X69" s="6"/>
      <c r="Y69" s="6"/>
      <c r="Z69" s="6"/>
      <c r="AA69" s="6"/>
    </row>
    <row r="70" spans="1:27" s="9" customFormat="1" ht="15" customHeight="1">
      <c r="A70" s="562">
        <v>19</v>
      </c>
      <c r="B70" s="496">
        <v>44027</v>
      </c>
      <c r="C70" s="497"/>
      <c r="D70" s="563" t="s">
        <v>69</v>
      </c>
      <c r="E70" s="498" t="s">
        <v>601</v>
      </c>
      <c r="F70" s="498">
        <v>568</v>
      </c>
      <c r="G70" s="564">
        <v>549</v>
      </c>
      <c r="H70" s="564">
        <v>573</v>
      </c>
      <c r="I70" s="498" t="s">
        <v>3688</v>
      </c>
      <c r="J70" s="501" t="s">
        <v>3770</v>
      </c>
      <c r="K70" s="501">
        <f>H70-F70</f>
        <v>5</v>
      </c>
      <c r="L70" s="548">
        <f>(F70*-0.8)/100</f>
        <v>-4.5440000000000005</v>
      </c>
      <c r="M70" s="502">
        <f t="shared" ref="M70" si="46">(K70+L70)/F70</f>
        <v>8.0281690140844987E-4</v>
      </c>
      <c r="N70" s="500" t="s">
        <v>709</v>
      </c>
      <c r="O70" s="565">
        <v>44032</v>
      </c>
      <c r="P70" s="64"/>
      <c r="Q70" s="64"/>
      <c r="R70" s="424" t="s">
        <v>603</v>
      </c>
      <c r="S70" s="6"/>
      <c r="T70" s="6"/>
      <c r="U70" s="6"/>
      <c r="V70" s="6"/>
      <c r="W70" s="6"/>
      <c r="X70" s="6"/>
      <c r="Y70" s="6"/>
      <c r="Z70" s="6"/>
      <c r="AA70" s="6"/>
    </row>
    <row r="71" spans="1:27" s="9" customFormat="1" ht="15" customHeight="1">
      <c r="A71" s="479">
        <v>20</v>
      </c>
      <c r="B71" s="480">
        <v>44028</v>
      </c>
      <c r="C71" s="481"/>
      <c r="D71" s="482" t="s">
        <v>183</v>
      </c>
      <c r="E71" s="483" t="s">
        <v>3628</v>
      </c>
      <c r="F71" s="483">
        <v>104</v>
      </c>
      <c r="G71" s="484">
        <v>106.5</v>
      </c>
      <c r="H71" s="484">
        <v>101.5</v>
      </c>
      <c r="I71" s="483" t="s">
        <v>3745</v>
      </c>
      <c r="J71" s="478" t="s">
        <v>3744</v>
      </c>
      <c r="K71" s="478">
        <f>F71-H71</f>
        <v>2.5</v>
      </c>
      <c r="L71" s="547">
        <f>(F71*-0.07)/100</f>
        <v>-7.2800000000000017E-2</v>
      </c>
      <c r="M71" s="485">
        <f t="shared" ref="M71:M73" si="47">(K71+L71)/F71</f>
        <v>2.3338461538461537E-2</v>
      </c>
      <c r="N71" s="486" t="s">
        <v>600</v>
      </c>
      <c r="O71" s="521">
        <v>44028</v>
      </c>
      <c r="P71" s="64"/>
      <c r="Q71" s="64"/>
      <c r="R71" s="424" t="s">
        <v>603</v>
      </c>
      <c r="S71" s="6"/>
      <c r="T71" s="6"/>
      <c r="U71" s="6"/>
      <c r="V71" s="6"/>
      <c r="W71" s="6"/>
      <c r="X71" s="6"/>
      <c r="Y71" s="6"/>
      <c r="Z71" s="6"/>
      <c r="AA71" s="6"/>
    </row>
    <row r="72" spans="1:27" s="9" customFormat="1" ht="15" customHeight="1">
      <c r="A72" s="479">
        <v>21</v>
      </c>
      <c r="B72" s="480">
        <v>44028</v>
      </c>
      <c r="C72" s="481"/>
      <c r="D72" s="482" t="s">
        <v>86</v>
      </c>
      <c r="E72" s="483" t="s">
        <v>601</v>
      </c>
      <c r="F72" s="483">
        <v>421</v>
      </c>
      <c r="G72" s="484">
        <v>410</v>
      </c>
      <c r="H72" s="484">
        <v>429.5</v>
      </c>
      <c r="I72" s="483">
        <v>440</v>
      </c>
      <c r="J72" s="478" t="s">
        <v>3747</v>
      </c>
      <c r="K72" s="478">
        <f>H72-F72</f>
        <v>8.5</v>
      </c>
      <c r="L72" s="547">
        <f>(F72*-0.07)/100</f>
        <v>-0.29470000000000002</v>
      </c>
      <c r="M72" s="485">
        <f t="shared" si="47"/>
        <v>1.949002375296912E-2</v>
      </c>
      <c r="N72" s="486" t="s">
        <v>600</v>
      </c>
      <c r="O72" s="521">
        <v>44028</v>
      </c>
      <c r="P72" s="64"/>
      <c r="Q72" s="64"/>
      <c r="R72" s="424" t="s">
        <v>3187</v>
      </c>
      <c r="S72" s="6"/>
      <c r="T72" s="6"/>
      <c r="U72" s="6"/>
      <c r="V72" s="6"/>
      <c r="W72" s="6"/>
      <c r="X72" s="6"/>
      <c r="Y72" s="6"/>
      <c r="Z72" s="6"/>
      <c r="AA72" s="6"/>
    </row>
    <row r="73" spans="1:27" s="9" customFormat="1" ht="15" customHeight="1">
      <c r="A73" s="479">
        <v>22</v>
      </c>
      <c r="B73" s="480">
        <v>44028</v>
      </c>
      <c r="C73" s="481"/>
      <c r="D73" s="482" t="s">
        <v>193</v>
      </c>
      <c r="E73" s="483" t="s">
        <v>601</v>
      </c>
      <c r="F73" s="483">
        <v>972.5</v>
      </c>
      <c r="G73" s="484">
        <v>947</v>
      </c>
      <c r="H73" s="484">
        <v>996</v>
      </c>
      <c r="I73" s="483">
        <v>1020</v>
      </c>
      <c r="J73" s="478" t="s">
        <v>3763</v>
      </c>
      <c r="K73" s="478">
        <f>H73-F73</f>
        <v>23.5</v>
      </c>
      <c r="L73" s="547">
        <f>(F73*-0.8)/100</f>
        <v>-7.78</v>
      </c>
      <c r="M73" s="485">
        <f t="shared" si="47"/>
        <v>1.6164524421593829E-2</v>
      </c>
      <c r="N73" s="486" t="s">
        <v>600</v>
      </c>
      <c r="O73" s="487">
        <v>44029</v>
      </c>
      <c r="P73" s="64"/>
      <c r="Q73" s="64"/>
      <c r="R73" s="424" t="s">
        <v>603</v>
      </c>
      <c r="S73" s="6"/>
      <c r="T73" s="6"/>
      <c r="U73" s="6"/>
      <c r="V73" s="6"/>
      <c r="W73" s="6"/>
      <c r="X73" s="6"/>
      <c r="Y73" s="6"/>
      <c r="Z73" s="6"/>
      <c r="AA73" s="6"/>
    </row>
    <row r="74" spans="1:27" s="9" customFormat="1" ht="15" customHeight="1">
      <c r="A74" s="479">
        <v>23</v>
      </c>
      <c r="B74" s="480">
        <v>44029</v>
      </c>
      <c r="C74" s="481"/>
      <c r="D74" s="482" t="s">
        <v>186</v>
      </c>
      <c r="E74" s="483" t="s">
        <v>601</v>
      </c>
      <c r="F74" s="483">
        <v>353.5</v>
      </c>
      <c r="G74" s="484">
        <v>344</v>
      </c>
      <c r="H74" s="484">
        <v>361.5</v>
      </c>
      <c r="I74" s="483" t="s">
        <v>3762</v>
      </c>
      <c r="J74" s="478" t="s">
        <v>3796</v>
      </c>
      <c r="K74" s="478">
        <f>H74-F74</f>
        <v>8</v>
      </c>
      <c r="L74" s="547">
        <f>(F74*-0.8)/100</f>
        <v>-2.8280000000000003</v>
      </c>
      <c r="M74" s="485">
        <f t="shared" ref="M74" si="48">(K74+L74)/F74</f>
        <v>1.463083451202263E-2</v>
      </c>
      <c r="N74" s="486" t="s">
        <v>600</v>
      </c>
      <c r="O74" s="487">
        <v>44029</v>
      </c>
      <c r="P74" s="64"/>
      <c r="Q74" s="64"/>
      <c r="R74" s="424" t="s">
        <v>603</v>
      </c>
      <c r="S74" s="6"/>
      <c r="T74" s="6"/>
      <c r="U74" s="6"/>
      <c r="V74" s="6"/>
      <c r="W74" s="6"/>
      <c r="X74" s="6"/>
      <c r="Y74" s="6"/>
      <c r="Z74" s="6"/>
      <c r="AA74" s="6"/>
    </row>
    <row r="75" spans="1:27" s="9" customFormat="1" ht="15" customHeight="1">
      <c r="A75" s="479">
        <v>24</v>
      </c>
      <c r="B75" s="480">
        <v>44029</v>
      </c>
      <c r="C75" s="481"/>
      <c r="D75" s="482" t="s">
        <v>730</v>
      </c>
      <c r="E75" s="483" t="s">
        <v>601</v>
      </c>
      <c r="F75" s="483">
        <v>367</v>
      </c>
      <c r="G75" s="484">
        <v>358</v>
      </c>
      <c r="H75" s="484">
        <v>376</v>
      </c>
      <c r="I75" s="483" t="s">
        <v>3764</v>
      </c>
      <c r="J75" s="478" t="s">
        <v>3406</v>
      </c>
      <c r="K75" s="478">
        <f>H75-F75</f>
        <v>9</v>
      </c>
      <c r="L75" s="547">
        <f>(F75*-0.8)/100</f>
        <v>-2.9360000000000004</v>
      </c>
      <c r="M75" s="485">
        <f t="shared" ref="M75" si="49">(K75+L75)/F75</f>
        <v>1.652316076294278E-2</v>
      </c>
      <c r="N75" s="486" t="s">
        <v>600</v>
      </c>
      <c r="O75" s="487">
        <v>44033</v>
      </c>
      <c r="P75" s="64"/>
      <c r="Q75" s="64"/>
      <c r="R75" s="424" t="s">
        <v>603</v>
      </c>
      <c r="S75" s="6"/>
      <c r="T75" s="6"/>
      <c r="U75" s="6"/>
      <c r="V75" s="6"/>
      <c r="W75" s="6"/>
      <c r="X75" s="6"/>
      <c r="Y75" s="6"/>
      <c r="Z75" s="6"/>
      <c r="AA75" s="6"/>
    </row>
    <row r="76" spans="1:27" s="9" customFormat="1" ht="15" customHeight="1">
      <c r="A76" s="479">
        <v>25</v>
      </c>
      <c r="B76" s="480">
        <v>44032</v>
      </c>
      <c r="C76" s="481"/>
      <c r="D76" s="482" t="s">
        <v>48</v>
      </c>
      <c r="E76" s="483" t="s">
        <v>3628</v>
      </c>
      <c r="F76" s="483">
        <v>111.4</v>
      </c>
      <c r="G76" s="484">
        <v>115</v>
      </c>
      <c r="H76" s="484">
        <v>109.25</v>
      </c>
      <c r="I76" s="483" t="s">
        <v>3775</v>
      </c>
      <c r="J76" s="478" t="s">
        <v>3776</v>
      </c>
      <c r="K76" s="478">
        <f>F76-H76</f>
        <v>2.1500000000000057</v>
      </c>
      <c r="L76" s="547">
        <f>(F76*-0.07)/100</f>
        <v>-7.7980000000000008E-2</v>
      </c>
      <c r="M76" s="485">
        <f t="shared" ref="M76" si="50">(K76+L76)/F76</f>
        <v>1.8599820466786404E-2</v>
      </c>
      <c r="N76" s="486" t="s">
        <v>600</v>
      </c>
      <c r="O76" s="521">
        <v>44032</v>
      </c>
      <c r="P76" s="64"/>
      <c r="Q76" s="64"/>
      <c r="R76" s="424" t="s">
        <v>603</v>
      </c>
      <c r="S76" s="6"/>
      <c r="T76" s="6"/>
      <c r="U76" s="6"/>
      <c r="V76" s="6"/>
      <c r="W76" s="6"/>
      <c r="X76" s="6"/>
      <c r="Y76" s="6"/>
      <c r="Z76" s="6"/>
      <c r="AA76" s="6"/>
    </row>
    <row r="77" spans="1:27" s="9" customFormat="1" ht="15" customHeight="1">
      <c r="A77" s="463">
        <v>26</v>
      </c>
      <c r="B77" s="460">
        <v>44032</v>
      </c>
      <c r="C77" s="464"/>
      <c r="D77" s="444" t="s">
        <v>163</v>
      </c>
      <c r="E77" s="445" t="s">
        <v>3628</v>
      </c>
      <c r="F77" s="445">
        <v>1413</v>
      </c>
      <c r="G77" s="465">
        <v>1445</v>
      </c>
      <c r="H77" s="465">
        <v>1440</v>
      </c>
      <c r="I77" s="445">
        <v>1350</v>
      </c>
      <c r="J77" s="446" t="s">
        <v>3777</v>
      </c>
      <c r="K77" s="446">
        <f>F77-H77</f>
        <v>-27</v>
      </c>
      <c r="L77" s="546">
        <f>(F77*-0.07)/100</f>
        <v>-0.98910000000000009</v>
      </c>
      <c r="M77" s="447">
        <f t="shared" ref="M77:M79" si="51">(K77+L77)/F77</f>
        <v>-1.9808280254777072E-2</v>
      </c>
      <c r="N77" s="461" t="s">
        <v>664</v>
      </c>
      <c r="O77" s="572">
        <v>44032</v>
      </c>
      <c r="P77" s="64"/>
      <c r="Q77" s="64"/>
      <c r="R77" s="424" t="s">
        <v>3187</v>
      </c>
      <c r="S77" s="6"/>
      <c r="T77" s="6"/>
      <c r="U77" s="6"/>
      <c r="V77" s="6"/>
      <c r="W77" s="6"/>
      <c r="X77" s="6"/>
      <c r="Y77" s="6"/>
      <c r="Z77" s="6"/>
      <c r="AA77" s="6"/>
    </row>
    <row r="78" spans="1:27" s="9" customFormat="1" ht="15" customHeight="1">
      <c r="A78" s="479">
        <v>27</v>
      </c>
      <c r="B78" s="480">
        <v>44032</v>
      </c>
      <c r="C78" s="481"/>
      <c r="D78" s="482" t="s">
        <v>47</v>
      </c>
      <c r="E78" s="483" t="s">
        <v>601</v>
      </c>
      <c r="F78" s="483">
        <v>1482</v>
      </c>
      <c r="G78" s="484">
        <v>1445</v>
      </c>
      <c r="H78" s="484">
        <v>1520</v>
      </c>
      <c r="I78" s="483" t="s">
        <v>3778</v>
      </c>
      <c r="J78" s="478" t="s">
        <v>3783</v>
      </c>
      <c r="K78" s="478">
        <f>H78-F78</f>
        <v>38</v>
      </c>
      <c r="L78" s="547">
        <f>(F78*-0.8)/100</f>
        <v>-11.856000000000002</v>
      </c>
      <c r="M78" s="485">
        <f t="shared" si="51"/>
        <v>1.764102564102564E-2</v>
      </c>
      <c r="N78" s="486" t="s">
        <v>600</v>
      </c>
      <c r="O78" s="487">
        <v>44033</v>
      </c>
      <c r="P78" s="64"/>
      <c r="Q78" s="64"/>
      <c r="R78" s="424" t="s">
        <v>603</v>
      </c>
      <c r="S78" s="6"/>
      <c r="T78" s="6"/>
      <c r="U78" s="6"/>
      <c r="V78" s="6"/>
      <c r="W78" s="6"/>
      <c r="X78" s="6"/>
      <c r="Y78" s="6"/>
      <c r="Z78" s="6"/>
      <c r="AA78" s="6"/>
    </row>
    <row r="79" spans="1:27" s="9" customFormat="1" ht="15" customHeight="1">
      <c r="A79" s="479">
        <v>28</v>
      </c>
      <c r="B79" s="480">
        <v>44033</v>
      </c>
      <c r="C79" s="533"/>
      <c r="D79" s="482" t="s">
        <v>48</v>
      </c>
      <c r="E79" s="483" t="s">
        <v>3628</v>
      </c>
      <c r="F79" s="483">
        <v>112</v>
      </c>
      <c r="G79" s="484">
        <v>115</v>
      </c>
      <c r="H79" s="484">
        <v>110.35</v>
      </c>
      <c r="I79" s="483" t="s">
        <v>3775</v>
      </c>
      <c r="J79" s="478" t="s">
        <v>3788</v>
      </c>
      <c r="K79" s="478">
        <f>F79-H79</f>
        <v>1.6500000000000057</v>
      </c>
      <c r="L79" s="547">
        <f>(F79*-0.07)/100</f>
        <v>-7.8400000000000011E-2</v>
      </c>
      <c r="M79" s="485">
        <f t="shared" si="51"/>
        <v>1.4032142857142908E-2</v>
      </c>
      <c r="N79" s="486" t="s">
        <v>600</v>
      </c>
      <c r="O79" s="521">
        <v>44033</v>
      </c>
      <c r="P79" s="64"/>
      <c r="Q79" s="64"/>
      <c r="R79" s="424" t="s">
        <v>603</v>
      </c>
      <c r="S79" s="6"/>
      <c r="T79" s="6"/>
      <c r="U79" s="6"/>
      <c r="V79" s="6"/>
      <c r="W79" s="6"/>
      <c r="X79" s="6"/>
      <c r="Y79" s="6"/>
      <c r="Z79" s="6"/>
      <c r="AA79" s="6"/>
    </row>
    <row r="80" spans="1:27" s="9" customFormat="1" ht="15" customHeight="1">
      <c r="A80" s="573">
        <v>29</v>
      </c>
      <c r="B80" s="574">
        <v>44033</v>
      </c>
      <c r="C80" s="575"/>
      <c r="D80" s="576" t="s">
        <v>135</v>
      </c>
      <c r="E80" s="577" t="s">
        <v>3628</v>
      </c>
      <c r="F80" s="577">
        <v>271</v>
      </c>
      <c r="G80" s="578">
        <v>278</v>
      </c>
      <c r="H80" s="578">
        <v>269.5</v>
      </c>
      <c r="I80" s="577" t="s">
        <v>3784</v>
      </c>
      <c r="J80" s="579" t="s">
        <v>3785</v>
      </c>
      <c r="K80" s="579">
        <f>F80-H80</f>
        <v>1.5</v>
      </c>
      <c r="L80" s="580">
        <f>(F80*-0.07)/100</f>
        <v>-0.18970000000000004</v>
      </c>
      <c r="M80" s="581">
        <f t="shared" ref="M80:M81" si="52">(K80+L80)/F80</f>
        <v>4.8350553505535059E-3</v>
      </c>
      <c r="N80" s="582" t="s">
        <v>600</v>
      </c>
      <c r="O80" s="583">
        <v>44033</v>
      </c>
      <c r="P80" s="64"/>
      <c r="Q80" s="64"/>
      <c r="R80" s="424" t="s">
        <v>603</v>
      </c>
      <c r="S80" s="6"/>
      <c r="T80" s="6"/>
      <c r="U80" s="6"/>
      <c r="V80" s="6"/>
      <c r="W80" s="6"/>
      <c r="X80" s="6"/>
      <c r="Y80" s="6"/>
      <c r="Z80" s="6"/>
      <c r="AA80" s="6"/>
    </row>
    <row r="81" spans="1:34" s="9" customFormat="1" ht="15" customHeight="1">
      <c r="A81" s="479">
        <v>30</v>
      </c>
      <c r="B81" s="480">
        <v>44034</v>
      </c>
      <c r="C81" s="533"/>
      <c r="D81" s="482" t="s">
        <v>138</v>
      </c>
      <c r="E81" s="483" t="s">
        <v>3628</v>
      </c>
      <c r="F81" s="483">
        <v>610.5</v>
      </c>
      <c r="G81" s="484">
        <v>626</v>
      </c>
      <c r="H81" s="484">
        <v>599</v>
      </c>
      <c r="I81" s="483" t="s">
        <v>3791</v>
      </c>
      <c r="J81" s="478" t="s">
        <v>3794</v>
      </c>
      <c r="K81" s="478">
        <f>F81-H81</f>
        <v>11.5</v>
      </c>
      <c r="L81" s="547">
        <f>(F81*-0.07)/100</f>
        <v>-0.42735000000000006</v>
      </c>
      <c r="M81" s="485">
        <f t="shared" si="52"/>
        <v>1.8137018837018837E-2</v>
      </c>
      <c r="N81" s="486" t="s">
        <v>600</v>
      </c>
      <c r="O81" s="521">
        <v>44034</v>
      </c>
      <c r="P81" s="64"/>
      <c r="Q81" s="64"/>
      <c r="R81" s="424" t="s">
        <v>603</v>
      </c>
      <c r="S81" s="6"/>
      <c r="T81" s="6"/>
      <c r="U81" s="6"/>
      <c r="V81" s="6"/>
      <c r="W81" s="6"/>
      <c r="X81" s="6"/>
      <c r="Y81" s="6"/>
      <c r="Z81" s="6"/>
      <c r="AA81" s="6"/>
    </row>
    <row r="82" spans="1:34" s="9" customFormat="1" ht="15" customHeight="1">
      <c r="A82" s="479">
        <v>31</v>
      </c>
      <c r="B82" s="480">
        <v>44034</v>
      </c>
      <c r="C82" s="533"/>
      <c r="D82" s="482" t="s">
        <v>3792</v>
      </c>
      <c r="E82" s="483" t="s">
        <v>3628</v>
      </c>
      <c r="F82" s="483">
        <v>275</v>
      </c>
      <c r="G82" s="484">
        <v>282</v>
      </c>
      <c r="H82" s="484">
        <v>270.5</v>
      </c>
      <c r="I82" s="483" t="s">
        <v>3793</v>
      </c>
      <c r="J82" s="478" t="s">
        <v>3795</v>
      </c>
      <c r="K82" s="478">
        <f>F82-H82</f>
        <v>4.5</v>
      </c>
      <c r="L82" s="547">
        <f>(F82*-0.07)/100</f>
        <v>-0.19250000000000003</v>
      </c>
      <c r="M82" s="485">
        <f t="shared" ref="M82:M83" si="53">(K82+L82)/F82</f>
        <v>1.5663636363636366E-2</v>
      </c>
      <c r="N82" s="486" t="s">
        <v>600</v>
      </c>
      <c r="O82" s="521">
        <v>44034</v>
      </c>
      <c r="P82" s="64"/>
      <c r="Q82" s="64"/>
      <c r="R82" s="424" t="s">
        <v>603</v>
      </c>
      <c r="S82" s="6"/>
      <c r="T82" s="6"/>
      <c r="U82" s="6"/>
      <c r="V82" s="6"/>
      <c r="W82" s="6"/>
      <c r="X82" s="6"/>
      <c r="Y82" s="6"/>
      <c r="Z82" s="6"/>
      <c r="AA82" s="6"/>
    </row>
    <row r="83" spans="1:34" s="9" customFormat="1" ht="15" customHeight="1">
      <c r="A83" s="479">
        <v>32</v>
      </c>
      <c r="B83" s="480">
        <v>44035</v>
      </c>
      <c r="C83" s="533"/>
      <c r="D83" s="482" t="s">
        <v>3803</v>
      </c>
      <c r="E83" s="483" t="s">
        <v>601</v>
      </c>
      <c r="F83" s="483">
        <v>308</v>
      </c>
      <c r="G83" s="484">
        <v>298</v>
      </c>
      <c r="H83" s="484">
        <v>316</v>
      </c>
      <c r="I83" s="483">
        <v>325</v>
      </c>
      <c r="J83" s="478" t="s">
        <v>3796</v>
      </c>
      <c r="K83" s="478">
        <f>H83-F83</f>
        <v>8</v>
      </c>
      <c r="L83" s="547">
        <f>(F83*-0.07)/100</f>
        <v>-0.21560000000000001</v>
      </c>
      <c r="M83" s="485">
        <f t="shared" si="53"/>
        <v>2.5274025974025973E-2</v>
      </c>
      <c r="N83" s="486" t="s">
        <v>600</v>
      </c>
      <c r="O83" s="521">
        <v>44035</v>
      </c>
      <c r="P83" s="64"/>
      <c r="Q83" s="64"/>
      <c r="R83" s="424" t="s">
        <v>3187</v>
      </c>
      <c r="S83" s="6"/>
      <c r="T83" s="6"/>
      <c r="U83" s="6"/>
      <c r="V83" s="6"/>
      <c r="W83" s="6"/>
      <c r="X83" s="6"/>
      <c r="Y83" s="6"/>
      <c r="Z83" s="6"/>
      <c r="AA83" s="6"/>
    </row>
    <row r="84" spans="1:34" s="9" customFormat="1" ht="15" customHeight="1">
      <c r="A84" s="463">
        <v>33</v>
      </c>
      <c r="B84" s="460">
        <v>44035</v>
      </c>
      <c r="C84" s="464"/>
      <c r="D84" s="444" t="s">
        <v>190</v>
      </c>
      <c r="E84" s="445" t="s">
        <v>601</v>
      </c>
      <c r="F84" s="445">
        <v>2360</v>
      </c>
      <c r="G84" s="465">
        <v>2300</v>
      </c>
      <c r="H84" s="465">
        <v>2300</v>
      </c>
      <c r="I84" s="445" t="s">
        <v>3804</v>
      </c>
      <c r="J84" s="446" t="s">
        <v>3660</v>
      </c>
      <c r="K84" s="446">
        <f>H84-F84</f>
        <v>-60</v>
      </c>
      <c r="L84" s="546">
        <f>(F84*-0.8)/100</f>
        <v>-18.88</v>
      </c>
      <c r="M84" s="447">
        <f>(K84+L84)/F84</f>
        <v>-3.3423728813559317E-2</v>
      </c>
      <c r="N84" s="461" t="s">
        <v>664</v>
      </c>
      <c r="O84" s="466">
        <v>44039</v>
      </c>
      <c r="P84" s="64"/>
      <c r="Q84" s="64"/>
      <c r="R84" s="424" t="s">
        <v>3187</v>
      </c>
      <c r="S84" s="6"/>
      <c r="T84" s="6"/>
      <c r="U84" s="6"/>
      <c r="V84" s="6"/>
      <c r="W84" s="6"/>
      <c r="X84" s="6"/>
      <c r="Y84" s="6"/>
      <c r="Z84" s="6"/>
      <c r="AA84" s="6"/>
    </row>
    <row r="85" spans="1:34" s="9" customFormat="1" ht="15" customHeight="1">
      <c r="A85" s="531">
        <v>34</v>
      </c>
      <c r="B85" s="532">
        <v>44035</v>
      </c>
      <c r="C85" s="533"/>
      <c r="D85" s="534" t="s">
        <v>138</v>
      </c>
      <c r="E85" s="535" t="s">
        <v>3628</v>
      </c>
      <c r="F85" s="535" t="s">
        <v>3808</v>
      </c>
      <c r="G85" s="536">
        <v>622</v>
      </c>
      <c r="H85" s="536"/>
      <c r="I85" s="535" t="s">
        <v>3809</v>
      </c>
      <c r="J85" s="537" t="s">
        <v>602</v>
      </c>
      <c r="K85" s="537"/>
      <c r="L85" s="538"/>
      <c r="M85" s="539"/>
      <c r="N85" s="540"/>
      <c r="O85" s="541"/>
      <c r="P85" s="64"/>
      <c r="Q85" s="64"/>
      <c r="R85" s="424" t="s">
        <v>603</v>
      </c>
      <c r="S85" s="6"/>
      <c r="T85" s="6"/>
      <c r="U85" s="6"/>
      <c r="V85" s="6"/>
      <c r="W85" s="6"/>
      <c r="X85" s="6"/>
      <c r="Y85" s="6"/>
      <c r="Z85" s="6"/>
      <c r="AA85" s="6"/>
    </row>
    <row r="86" spans="1:34" s="9" customFormat="1" ht="15" customHeight="1">
      <c r="A86" s="479">
        <v>35</v>
      </c>
      <c r="B86" s="480">
        <v>44035</v>
      </c>
      <c r="C86" s="533"/>
      <c r="D86" s="482" t="s">
        <v>135</v>
      </c>
      <c r="E86" s="483" t="s">
        <v>3628</v>
      </c>
      <c r="F86" s="483">
        <v>275</v>
      </c>
      <c r="G86" s="484">
        <v>282</v>
      </c>
      <c r="H86" s="484">
        <v>271.5</v>
      </c>
      <c r="I86" s="483" t="s">
        <v>3793</v>
      </c>
      <c r="J86" s="478" t="s">
        <v>3810</v>
      </c>
      <c r="K86" s="478">
        <f>F86-H86</f>
        <v>3.5</v>
      </c>
      <c r="L86" s="547">
        <f>(F86*-0.07)/100</f>
        <v>-0.19250000000000003</v>
      </c>
      <c r="M86" s="485">
        <f t="shared" ref="M86" si="54">(K86+L86)/F86</f>
        <v>1.2027272727272728E-2</v>
      </c>
      <c r="N86" s="486" t="s">
        <v>600</v>
      </c>
      <c r="O86" s="521">
        <v>44035</v>
      </c>
      <c r="P86" s="64"/>
      <c r="Q86" s="64"/>
      <c r="R86" s="424" t="s">
        <v>603</v>
      </c>
      <c r="S86" s="6"/>
      <c r="T86" s="6"/>
      <c r="U86" s="6"/>
      <c r="V86" s="6"/>
      <c r="W86" s="6"/>
      <c r="X86" s="6"/>
      <c r="Y86" s="6"/>
      <c r="Z86" s="6"/>
      <c r="AA86" s="6"/>
    </row>
    <row r="87" spans="1:34" s="9" customFormat="1" ht="15" customHeight="1">
      <c r="A87" s="479">
        <v>36</v>
      </c>
      <c r="B87" s="480">
        <v>44036</v>
      </c>
      <c r="C87" s="533"/>
      <c r="D87" s="482" t="s">
        <v>135</v>
      </c>
      <c r="E87" s="483" t="s">
        <v>3628</v>
      </c>
      <c r="F87" s="483">
        <v>276</v>
      </c>
      <c r="G87" s="484">
        <v>282</v>
      </c>
      <c r="H87" s="484">
        <v>272.25</v>
      </c>
      <c r="I87" s="483" t="s">
        <v>3793</v>
      </c>
      <c r="J87" s="478" t="s">
        <v>3817</v>
      </c>
      <c r="K87" s="478">
        <f>F87-H87</f>
        <v>3.75</v>
      </c>
      <c r="L87" s="547">
        <f>(F87*-0.07)/100</f>
        <v>-0.19320000000000001</v>
      </c>
      <c r="M87" s="485">
        <f t="shared" ref="M87:M88" si="55">(K87+L87)/F87</f>
        <v>1.2886956521739131E-2</v>
      </c>
      <c r="N87" s="486" t="s">
        <v>600</v>
      </c>
      <c r="O87" s="521">
        <v>44036</v>
      </c>
      <c r="P87" s="64"/>
      <c r="Q87" s="64"/>
      <c r="R87" s="424" t="s">
        <v>603</v>
      </c>
      <c r="S87" s="6"/>
      <c r="T87" s="6"/>
      <c r="U87" s="6"/>
      <c r="V87" s="6"/>
      <c r="W87" s="6"/>
      <c r="X87" s="6"/>
      <c r="Y87" s="6"/>
      <c r="Z87" s="6"/>
      <c r="AA87" s="6"/>
    </row>
    <row r="88" spans="1:34" s="9" customFormat="1" ht="15" customHeight="1">
      <c r="A88" s="479">
        <v>37</v>
      </c>
      <c r="B88" s="480">
        <v>44039</v>
      </c>
      <c r="C88" s="533"/>
      <c r="D88" s="482" t="s">
        <v>3837</v>
      </c>
      <c r="E88" s="483" t="s">
        <v>601</v>
      </c>
      <c r="F88" s="483">
        <v>545</v>
      </c>
      <c r="G88" s="484">
        <v>530</v>
      </c>
      <c r="H88" s="484">
        <v>554.5</v>
      </c>
      <c r="I88" s="483" t="s">
        <v>3833</v>
      </c>
      <c r="J88" s="478" t="s">
        <v>3834</v>
      </c>
      <c r="K88" s="478">
        <f>H88-F88</f>
        <v>9.5</v>
      </c>
      <c r="L88" s="547">
        <f>(F88*-0.07)/100</f>
        <v>-0.38150000000000006</v>
      </c>
      <c r="M88" s="485">
        <f t="shared" si="55"/>
        <v>1.6731192660550457E-2</v>
      </c>
      <c r="N88" s="486" t="s">
        <v>600</v>
      </c>
      <c r="O88" s="521">
        <v>44039</v>
      </c>
      <c r="P88" s="64"/>
      <c r="Q88" s="64"/>
      <c r="R88" s="424" t="s">
        <v>603</v>
      </c>
      <c r="S88" s="6"/>
      <c r="T88" s="6"/>
      <c r="U88" s="6"/>
      <c r="V88" s="6"/>
      <c r="W88" s="6"/>
      <c r="X88" s="6"/>
      <c r="Y88" s="6"/>
      <c r="Z88" s="6"/>
      <c r="AA88" s="6"/>
    </row>
    <row r="89" spans="1:34" s="9" customFormat="1" ht="15" customHeight="1">
      <c r="A89" s="531"/>
      <c r="B89" s="532"/>
      <c r="C89" s="533"/>
      <c r="D89" s="534"/>
      <c r="E89" s="535"/>
      <c r="F89" s="535"/>
      <c r="G89" s="536"/>
      <c r="H89" s="536"/>
      <c r="I89" s="535"/>
      <c r="J89" s="537"/>
      <c r="K89" s="537"/>
      <c r="L89" s="538"/>
      <c r="M89" s="539"/>
      <c r="N89" s="540"/>
      <c r="O89" s="541"/>
      <c r="P89" s="64"/>
      <c r="Q89" s="64"/>
      <c r="R89" s="424"/>
      <c r="S89" s="6"/>
      <c r="T89" s="6"/>
      <c r="U89" s="6"/>
      <c r="V89" s="6"/>
      <c r="W89" s="6"/>
      <c r="X89" s="6"/>
      <c r="Y89" s="6"/>
      <c r="Z89" s="6"/>
      <c r="AA89" s="6"/>
    </row>
    <row r="90" spans="1:34" s="9" customFormat="1" ht="15" customHeight="1">
      <c r="A90" s="531"/>
      <c r="B90" s="532"/>
      <c r="C90" s="533"/>
      <c r="D90" s="534"/>
      <c r="E90" s="535"/>
      <c r="F90" s="535"/>
      <c r="G90" s="536"/>
      <c r="H90" s="536"/>
      <c r="I90" s="535"/>
      <c r="J90" s="537"/>
      <c r="K90" s="537"/>
      <c r="L90" s="538"/>
      <c r="M90" s="539"/>
      <c r="N90" s="540"/>
      <c r="O90" s="541"/>
      <c r="P90" s="64"/>
      <c r="Q90" s="64"/>
      <c r="R90" s="424"/>
      <c r="S90" s="6"/>
      <c r="T90" s="6"/>
      <c r="U90" s="6"/>
      <c r="V90" s="6"/>
      <c r="W90" s="6"/>
      <c r="X90" s="6"/>
      <c r="Y90" s="6"/>
      <c r="Z90" s="6"/>
      <c r="AA90" s="6"/>
    </row>
    <row r="91" spans="1:34" ht="15" customHeight="1">
      <c r="A91" s="416"/>
      <c r="B91" s="416"/>
      <c r="C91" s="416"/>
      <c r="D91" s="416"/>
      <c r="E91" s="416"/>
      <c r="F91" s="443"/>
      <c r="G91" s="443"/>
      <c r="H91" s="443"/>
      <c r="I91" s="443"/>
      <c r="J91" s="494"/>
      <c r="K91" s="443"/>
      <c r="L91" s="443"/>
      <c r="M91" s="377"/>
      <c r="N91" s="379"/>
      <c r="O91" s="379"/>
      <c r="P91" s="7"/>
      <c r="Q91" s="11"/>
      <c r="R91" s="12"/>
      <c r="S91" s="16"/>
      <c r="T91" s="16"/>
      <c r="U91" s="16"/>
      <c r="V91" s="16"/>
      <c r="W91" s="16"/>
      <c r="X91" s="16"/>
      <c r="Y91" s="16"/>
      <c r="Z91" s="16"/>
      <c r="AA91" s="16"/>
    </row>
    <row r="92" spans="1:34" ht="44.25" customHeight="1">
      <c r="A92" s="23" t="s">
        <v>604</v>
      </c>
      <c r="B92" s="39"/>
      <c r="C92" s="39"/>
      <c r="D92" s="40"/>
      <c r="E92" s="36"/>
      <c r="F92" s="36"/>
      <c r="G92" s="35"/>
      <c r="H92" s="35" t="s">
        <v>3828</v>
      </c>
      <c r="I92" s="36"/>
      <c r="J92" s="17"/>
      <c r="K92" s="79"/>
      <c r="L92" s="80"/>
      <c r="M92" s="79"/>
      <c r="N92" s="81"/>
      <c r="O92" s="79"/>
      <c r="P92" s="7"/>
      <c r="Q92" s="16"/>
      <c r="R92" s="12"/>
      <c r="S92" s="16"/>
      <c r="T92" s="16"/>
      <c r="U92" s="16"/>
      <c r="V92" s="16"/>
      <c r="W92" s="16"/>
      <c r="X92" s="16"/>
      <c r="Y92" s="16"/>
      <c r="Z92" s="5"/>
      <c r="AA92" s="5"/>
      <c r="AB92" s="5"/>
    </row>
    <row r="93" spans="1:34" s="6" customFormat="1">
      <c r="A93" s="29" t="s">
        <v>605</v>
      </c>
      <c r="B93" s="23"/>
      <c r="C93" s="23"/>
      <c r="D93" s="23"/>
      <c r="E93" s="5"/>
      <c r="F93" s="30" t="s">
        <v>606</v>
      </c>
      <c r="G93" s="41"/>
      <c r="H93" s="42"/>
      <c r="I93" s="82"/>
      <c r="J93" s="17"/>
      <c r="K93" s="83"/>
      <c r="L93" s="84"/>
      <c r="M93" s="85"/>
      <c r="N93" s="86"/>
      <c r="O93" s="87"/>
      <c r="P93" s="5"/>
      <c r="Q93" s="4"/>
      <c r="R93" s="12"/>
      <c r="Z93" s="9"/>
      <c r="AA93" s="9"/>
      <c r="AB93" s="9"/>
      <c r="AC93" s="9"/>
      <c r="AD93" s="9"/>
      <c r="AE93" s="9"/>
      <c r="AF93" s="9"/>
      <c r="AG93" s="9"/>
      <c r="AH93" s="9"/>
    </row>
    <row r="94" spans="1:34" s="9" customFormat="1" ht="14.25" customHeight="1">
      <c r="A94" s="29"/>
      <c r="B94" s="23"/>
      <c r="C94" s="23"/>
      <c r="D94" s="23"/>
      <c r="E94" s="32"/>
      <c r="F94" s="30" t="s">
        <v>608</v>
      </c>
      <c r="G94" s="41"/>
      <c r="H94" s="42"/>
      <c r="I94" s="82"/>
      <c r="J94" s="17"/>
      <c r="K94" s="83"/>
      <c r="L94" s="84"/>
      <c r="M94" s="85"/>
      <c r="N94" s="86"/>
      <c r="O94" s="87"/>
      <c r="P94" s="5"/>
      <c r="Q94" s="4"/>
      <c r="R94" s="12"/>
      <c r="S94" s="6"/>
      <c r="Y94" s="6"/>
      <c r="Z94" s="6"/>
    </row>
    <row r="95" spans="1:34" s="9" customFormat="1" ht="14.25" customHeight="1">
      <c r="A95" s="23"/>
      <c r="B95" s="23"/>
      <c r="C95" s="23"/>
      <c r="D95" s="23"/>
      <c r="E95" s="32"/>
      <c r="F95" s="17"/>
      <c r="G95" s="17"/>
      <c r="H95" s="31"/>
      <c r="I95" s="36"/>
      <c r="J95" s="71"/>
      <c r="K95" s="68"/>
      <c r="L95" s="69"/>
      <c r="M95" s="17"/>
      <c r="N95" s="72"/>
      <c r="O95" s="57"/>
      <c r="P95" s="8"/>
      <c r="Q95" s="4"/>
      <c r="R95" s="12"/>
      <c r="S95" s="6"/>
      <c r="Y95" s="6"/>
      <c r="Z95" s="6"/>
    </row>
    <row r="96" spans="1:34" s="9" customFormat="1" ht="15">
      <c r="A96" s="43" t="s">
        <v>615</v>
      </c>
      <c r="B96" s="43"/>
      <c r="C96" s="43"/>
      <c r="D96" s="43"/>
      <c r="E96" s="32"/>
      <c r="F96" s="17"/>
      <c r="G96" s="12"/>
      <c r="H96" s="17"/>
      <c r="I96" s="12"/>
      <c r="J96" s="88"/>
      <c r="K96" s="12"/>
      <c r="L96" s="12"/>
      <c r="M96" s="12"/>
      <c r="N96" s="12"/>
      <c r="O96" s="89"/>
      <c r="P96"/>
      <c r="Q96" s="4"/>
      <c r="R96" s="12"/>
      <c r="S96" s="6"/>
      <c r="Y96" s="6"/>
      <c r="Z96" s="6"/>
    </row>
    <row r="97" spans="1:26" s="9" customFormat="1" ht="38.25">
      <c r="A97" s="21" t="s">
        <v>16</v>
      </c>
      <c r="B97" s="21" t="s">
        <v>575</v>
      </c>
      <c r="C97" s="21"/>
      <c r="D97" s="22" t="s">
        <v>588</v>
      </c>
      <c r="E97" s="21" t="s">
        <v>589</v>
      </c>
      <c r="F97" s="21" t="s">
        <v>590</v>
      </c>
      <c r="G97" s="21" t="s">
        <v>610</v>
      </c>
      <c r="H97" s="21" t="s">
        <v>592</v>
      </c>
      <c r="I97" s="21" t="s">
        <v>593</v>
      </c>
      <c r="J97" s="20" t="s">
        <v>594</v>
      </c>
      <c r="K97" s="77" t="s">
        <v>616</v>
      </c>
      <c r="L97" s="63" t="s">
        <v>3719</v>
      </c>
      <c r="M97" s="77" t="s">
        <v>612</v>
      </c>
      <c r="N97" s="21" t="s">
        <v>613</v>
      </c>
      <c r="O97" s="20" t="s">
        <v>597</v>
      </c>
      <c r="P97" s="90" t="s">
        <v>598</v>
      </c>
      <c r="Q97" s="4"/>
      <c r="R97" s="17"/>
      <c r="S97" s="6"/>
      <c r="Y97" s="6"/>
      <c r="Z97" s="6"/>
    </row>
    <row r="98" spans="1:26" s="9" customFormat="1" ht="14.25">
      <c r="A98" s="612">
        <v>1</v>
      </c>
      <c r="B98" s="616">
        <v>44013</v>
      </c>
      <c r="C98" s="473"/>
      <c r="D98" s="474" t="s">
        <v>3651</v>
      </c>
      <c r="E98" s="475" t="s">
        <v>3628</v>
      </c>
      <c r="F98" s="475">
        <v>10395</v>
      </c>
      <c r="G98" s="475">
        <v>10555</v>
      </c>
      <c r="H98" s="475">
        <v>10555</v>
      </c>
      <c r="I98" s="475">
        <v>10200</v>
      </c>
      <c r="J98" s="616" t="s">
        <v>3661</v>
      </c>
      <c r="K98" s="476" t="s">
        <v>3658</v>
      </c>
      <c r="L98" s="612">
        <f>(((F98*-0.06)/100)*N98)-100</f>
        <v>-567.77499999999986</v>
      </c>
      <c r="M98" s="612">
        <f>-8100-568</f>
        <v>-8668</v>
      </c>
      <c r="N98" s="612">
        <v>75</v>
      </c>
      <c r="O98" s="612" t="s">
        <v>664</v>
      </c>
      <c r="P98" s="614">
        <v>44014</v>
      </c>
      <c r="Q98" s="393"/>
      <c r="R98" s="344" t="s">
        <v>603</v>
      </c>
      <c r="S98" s="40"/>
      <c r="Y98" s="6"/>
      <c r="Z98" s="6"/>
    </row>
    <row r="99" spans="1:26" s="9" customFormat="1" ht="14.25">
      <c r="A99" s="613"/>
      <c r="B99" s="617"/>
      <c r="C99" s="473"/>
      <c r="D99" s="474" t="s">
        <v>3652</v>
      </c>
      <c r="E99" s="475" t="s">
        <v>3628</v>
      </c>
      <c r="F99" s="477" t="s">
        <v>3657</v>
      </c>
      <c r="G99" s="475"/>
      <c r="H99" s="475">
        <v>36</v>
      </c>
      <c r="I99" s="475"/>
      <c r="J99" s="617"/>
      <c r="K99" s="476" t="s">
        <v>3659</v>
      </c>
      <c r="L99" s="613"/>
      <c r="M99" s="613"/>
      <c r="N99" s="613"/>
      <c r="O99" s="613"/>
      <c r="P99" s="615"/>
      <c r="Q99" s="4"/>
      <c r="R99" s="424"/>
      <c r="S99" s="6"/>
      <c r="Y99" s="6"/>
      <c r="Z99" s="6"/>
    </row>
    <row r="100" spans="1:26" s="406" customFormat="1" ht="14.25">
      <c r="A100" s="602">
        <v>2</v>
      </c>
      <c r="B100" s="603">
        <v>44021</v>
      </c>
      <c r="C100" s="530"/>
      <c r="D100" s="523" t="s">
        <v>3651</v>
      </c>
      <c r="E100" s="529" t="s">
        <v>3628</v>
      </c>
      <c r="F100" s="525">
        <v>10765</v>
      </c>
      <c r="G100" s="529">
        <v>11010</v>
      </c>
      <c r="H100" s="529">
        <v>10690</v>
      </c>
      <c r="I100" s="529" t="s">
        <v>3696</v>
      </c>
      <c r="J100" s="604" t="s">
        <v>3727</v>
      </c>
      <c r="K100" s="528" t="s">
        <v>3726</v>
      </c>
      <c r="L100" s="606">
        <f>((F100*75)*-0.06%)-100</f>
        <v>-584.42499999999995</v>
      </c>
      <c r="M100" s="606">
        <v>6541</v>
      </c>
      <c r="N100" s="606">
        <v>75</v>
      </c>
      <c r="O100" s="606" t="s">
        <v>600</v>
      </c>
      <c r="P100" s="608">
        <v>44026</v>
      </c>
      <c r="Q100" s="393"/>
      <c r="R100" s="344" t="s">
        <v>603</v>
      </c>
      <c r="S100" s="40"/>
      <c r="Y100" s="40"/>
      <c r="Z100" s="40"/>
    </row>
    <row r="101" spans="1:26" s="406" customFormat="1" ht="14.25">
      <c r="A101" s="602"/>
      <c r="B101" s="603"/>
      <c r="C101" s="530"/>
      <c r="D101" s="523" t="s">
        <v>3695</v>
      </c>
      <c r="E101" s="529" t="s">
        <v>3628</v>
      </c>
      <c r="F101" s="527" t="s">
        <v>3725</v>
      </c>
      <c r="G101" s="529"/>
      <c r="H101" s="529">
        <v>76</v>
      </c>
      <c r="I101" s="529"/>
      <c r="J101" s="605"/>
      <c r="K101" s="528" t="s">
        <v>3738</v>
      </c>
      <c r="L101" s="607"/>
      <c r="M101" s="607"/>
      <c r="N101" s="607"/>
      <c r="O101" s="607"/>
      <c r="P101" s="609"/>
      <c r="Q101" s="393"/>
      <c r="R101" s="344"/>
      <c r="S101" s="40"/>
      <c r="Y101" s="40"/>
      <c r="Z101" s="40"/>
    </row>
    <row r="102" spans="1:26" s="406" customFormat="1" ht="14.25">
      <c r="A102" s="602">
        <v>3</v>
      </c>
      <c r="B102" s="603">
        <v>44025</v>
      </c>
      <c r="C102" s="522"/>
      <c r="D102" s="523" t="s">
        <v>3712</v>
      </c>
      <c r="E102" s="524" t="s">
        <v>3628</v>
      </c>
      <c r="F102" s="525">
        <v>22530</v>
      </c>
      <c r="G102" s="524">
        <v>23100</v>
      </c>
      <c r="H102" s="524">
        <v>22145</v>
      </c>
      <c r="I102" s="524">
        <v>21800</v>
      </c>
      <c r="J102" s="604" t="s">
        <v>3717</v>
      </c>
      <c r="K102" s="528" t="s">
        <v>3715</v>
      </c>
      <c r="L102" s="606">
        <f>(((-(F102*N102)*0.06))/100)-100</f>
        <v>-370.36</v>
      </c>
      <c r="M102" s="606">
        <v>4380</v>
      </c>
      <c r="N102" s="606">
        <v>20</v>
      </c>
      <c r="O102" s="606" t="s">
        <v>600</v>
      </c>
      <c r="P102" s="608">
        <v>44025</v>
      </c>
      <c r="Q102" s="393"/>
      <c r="R102" s="344" t="s">
        <v>603</v>
      </c>
      <c r="S102" s="40"/>
      <c r="T102" s="9"/>
      <c r="U102" s="9"/>
      <c r="V102" s="9"/>
      <c r="W102" s="9"/>
      <c r="X102" s="9"/>
      <c r="Y102" s="40"/>
      <c r="Z102" s="40"/>
    </row>
    <row r="103" spans="1:26" s="406" customFormat="1" ht="14.25">
      <c r="A103" s="602"/>
      <c r="B103" s="603"/>
      <c r="C103" s="522"/>
      <c r="D103" s="523" t="s">
        <v>3713</v>
      </c>
      <c r="E103" s="524" t="s">
        <v>3628</v>
      </c>
      <c r="F103" s="527" t="s">
        <v>3714</v>
      </c>
      <c r="G103" s="524"/>
      <c r="H103" s="524">
        <v>512.5</v>
      </c>
      <c r="I103" s="524"/>
      <c r="J103" s="605"/>
      <c r="K103" s="528" t="s">
        <v>3716</v>
      </c>
      <c r="L103" s="607"/>
      <c r="M103" s="607"/>
      <c r="N103" s="607"/>
      <c r="O103" s="607"/>
      <c r="P103" s="609"/>
      <c r="Q103" s="393"/>
      <c r="R103" s="344"/>
      <c r="S103" s="40"/>
      <c r="T103" s="9"/>
      <c r="U103" s="9"/>
      <c r="V103" s="9"/>
      <c r="W103" s="9"/>
      <c r="X103" s="9"/>
      <c r="Y103" s="40"/>
      <c r="Z103" s="40"/>
    </row>
    <row r="104" spans="1:26" s="552" customFormat="1" ht="14.25">
      <c r="A104" s="602">
        <v>4</v>
      </c>
      <c r="B104" s="603">
        <v>44027</v>
      </c>
      <c r="C104" s="543"/>
      <c r="D104" s="523" t="s">
        <v>3651</v>
      </c>
      <c r="E104" s="542" t="s">
        <v>3628</v>
      </c>
      <c r="F104" s="525">
        <v>10780</v>
      </c>
      <c r="G104" s="542">
        <v>11010</v>
      </c>
      <c r="H104" s="542">
        <v>10665</v>
      </c>
      <c r="I104" s="542">
        <v>10500</v>
      </c>
      <c r="J104" s="604" t="s">
        <v>3740</v>
      </c>
      <c r="K104" s="528" t="s">
        <v>3737</v>
      </c>
      <c r="L104" s="606">
        <f>((F104*75)*-0.03%)-50</f>
        <v>-292.54999999999995</v>
      </c>
      <c r="M104" s="606">
        <v>6645</v>
      </c>
      <c r="N104" s="606">
        <v>75</v>
      </c>
      <c r="O104" s="606" t="s">
        <v>600</v>
      </c>
      <c r="P104" s="610">
        <v>44027</v>
      </c>
      <c r="Q104" s="549"/>
      <c r="R104" s="550" t="s">
        <v>603</v>
      </c>
      <c r="S104" s="551"/>
      <c r="T104" s="9"/>
      <c r="U104" s="9"/>
      <c r="V104" s="9"/>
      <c r="W104" s="9"/>
      <c r="X104" s="9"/>
      <c r="Y104" s="551"/>
      <c r="Z104" s="551"/>
    </row>
    <row r="105" spans="1:26" s="552" customFormat="1" ht="14.25">
      <c r="A105" s="602"/>
      <c r="B105" s="603"/>
      <c r="C105" s="543"/>
      <c r="D105" s="523" t="s">
        <v>3695</v>
      </c>
      <c r="E105" s="542" t="s">
        <v>3628</v>
      </c>
      <c r="F105" s="527" t="s">
        <v>3736</v>
      </c>
      <c r="G105" s="542"/>
      <c r="H105" s="542">
        <v>102.5</v>
      </c>
      <c r="I105" s="542"/>
      <c r="J105" s="605"/>
      <c r="K105" s="528" t="s">
        <v>3739</v>
      </c>
      <c r="L105" s="607"/>
      <c r="M105" s="607"/>
      <c r="N105" s="607"/>
      <c r="O105" s="607"/>
      <c r="P105" s="611"/>
      <c r="Q105" s="549"/>
      <c r="R105" s="550"/>
      <c r="S105" s="551"/>
      <c r="T105" s="9"/>
      <c r="U105" s="9"/>
      <c r="V105" s="9"/>
      <c r="W105" s="9"/>
      <c r="X105" s="9"/>
      <c r="Y105" s="551"/>
      <c r="Z105" s="551"/>
    </row>
    <row r="106" spans="1:26" s="552" customFormat="1" ht="14.25">
      <c r="A106" s="602">
        <v>5</v>
      </c>
      <c r="B106" s="603">
        <v>44028</v>
      </c>
      <c r="C106" s="554"/>
      <c r="D106" s="523" t="s">
        <v>3748</v>
      </c>
      <c r="E106" s="553" t="s">
        <v>601</v>
      </c>
      <c r="F106" s="525">
        <v>185</v>
      </c>
      <c r="G106" s="553">
        <v>179</v>
      </c>
      <c r="H106" s="553">
        <v>188.3</v>
      </c>
      <c r="I106" s="553">
        <v>195</v>
      </c>
      <c r="J106" s="604" t="s">
        <v>3761</v>
      </c>
      <c r="K106" s="528" t="s">
        <v>3759</v>
      </c>
      <c r="L106" s="606">
        <v>-433</v>
      </c>
      <c r="M106" s="606">
        <v>9317</v>
      </c>
      <c r="N106" s="606">
        <v>3000</v>
      </c>
      <c r="O106" s="606" t="s">
        <v>600</v>
      </c>
      <c r="P106" s="608">
        <v>44029</v>
      </c>
      <c r="Q106" s="549"/>
      <c r="R106" s="550" t="s">
        <v>603</v>
      </c>
      <c r="S106" s="551"/>
      <c r="T106" s="9"/>
      <c r="U106" s="9"/>
      <c r="V106" s="9"/>
      <c r="W106" s="9"/>
      <c r="X106" s="9"/>
      <c r="Y106" s="551"/>
      <c r="Z106" s="551"/>
    </row>
    <row r="107" spans="1:26" s="552" customFormat="1" ht="14.25">
      <c r="A107" s="602"/>
      <c r="B107" s="603"/>
      <c r="C107" s="554"/>
      <c r="D107" s="523" t="s">
        <v>3749</v>
      </c>
      <c r="E107" s="553" t="s">
        <v>3628</v>
      </c>
      <c r="F107" s="527" t="s">
        <v>3755</v>
      </c>
      <c r="G107" s="553"/>
      <c r="H107" s="553">
        <v>5.05</v>
      </c>
      <c r="I107" s="553"/>
      <c r="J107" s="605"/>
      <c r="K107" s="526" t="s">
        <v>3760</v>
      </c>
      <c r="L107" s="607"/>
      <c r="M107" s="607"/>
      <c r="N107" s="607"/>
      <c r="O107" s="607"/>
      <c r="P107" s="609"/>
      <c r="Q107" s="549"/>
      <c r="R107" s="550"/>
      <c r="S107" s="551"/>
      <c r="T107" s="9"/>
      <c r="U107" s="9"/>
      <c r="V107" s="9"/>
      <c r="W107" s="9"/>
      <c r="X107" s="9"/>
      <c r="Y107" s="551"/>
      <c r="Z107" s="551"/>
    </row>
    <row r="108" spans="1:26" s="552" customFormat="1" ht="14.25">
      <c r="A108" s="622">
        <v>6</v>
      </c>
      <c r="B108" s="623">
        <v>44029</v>
      </c>
      <c r="C108" s="473"/>
      <c r="D108" s="474" t="s">
        <v>3757</v>
      </c>
      <c r="E108" s="475" t="s">
        <v>3628</v>
      </c>
      <c r="F108" s="570">
        <v>10780</v>
      </c>
      <c r="G108" s="475">
        <v>11010</v>
      </c>
      <c r="H108" s="475">
        <v>10965</v>
      </c>
      <c r="I108" s="475">
        <v>10500</v>
      </c>
      <c r="J108" s="623" t="s">
        <v>3774</v>
      </c>
      <c r="K108" s="476" t="s">
        <v>3773</v>
      </c>
      <c r="L108" s="612">
        <f>((F108*75)*-0.06%)-100</f>
        <v>-585.09999999999991</v>
      </c>
      <c r="M108" s="612">
        <v>-11085.1</v>
      </c>
      <c r="N108" s="612">
        <v>75</v>
      </c>
      <c r="O108" s="612" t="s">
        <v>664</v>
      </c>
      <c r="P108" s="614">
        <v>44032</v>
      </c>
      <c r="Q108" s="549"/>
      <c r="R108" s="550" t="s">
        <v>603</v>
      </c>
      <c r="S108" s="551"/>
      <c r="T108" s="9"/>
      <c r="U108" s="9"/>
      <c r="V108" s="9"/>
      <c r="W108" s="9"/>
      <c r="X108" s="9"/>
      <c r="Y108" s="551"/>
      <c r="Z108" s="551"/>
    </row>
    <row r="109" spans="1:26" s="552" customFormat="1" ht="14.25">
      <c r="A109" s="622"/>
      <c r="B109" s="623"/>
      <c r="C109" s="473"/>
      <c r="D109" s="474" t="s">
        <v>3758</v>
      </c>
      <c r="E109" s="475" t="s">
        <v>3628</v>
      </c>
      <c r="F109" s="570">
        <v>87.5</v>
      </c>
      <c r="G109" s="475"/>
      <c r="H109" s="475">
        <v>42.5</v>
      </c>
      <c r="I109" s="475"/>
      <c r="J109" s="623"/>
      <c r="K109" s="571" t="s">
        <v>3709</v>
      </c>
      <c r="L109" s="613"/>
      <c r="M109" s="613"/>
      <c r="N109" s="613"/>
      <c r="O109" s="613"/>
      <c r="P109" s="615"/>
      <c r="Q109" s="549"/>
      <c r="R109" s="550"/>
      <c r="S109" s="551"/>
      <c r="T109" s="9"/>
      <c r="U109" s="9"/>
      <c r="V109" s="9"/>
      <c r="W109" s="9"/>
      <c r="X109" s="9"/>
      <c r="Y109" s="551"/>
      <c r="Z109" s="551"/>
    </row>
    <row r="110" spans="1:26" s="552" customFormat="1" ht="14.25">
      <c r="A110" s="584">
        <v>7</v>
      </c>
      <c r="B110" s="585">
        <v>44034</v>
      </c>
      <c r="C110" s="585"/>
      <c r="D110" s="523" t="s">
        <v>3757</v>
      </c>
      <c r="E110" s="584" t="s">
        <v>3628</v>
      </c>
      <c r="F110" s="525">
        <v>11155</v>
      </c>
      <c r="G110" s="584">
        <v>11260</v>
      </c>
      <c r="H110" s="584">
        <v>11090</v>
      </c>
      <c r="I110" s="584">
        <v>11000</v>
      </c>
      <c r="J110" s="585" t="s">
        <v>3800</v>
      </c>
      <c r="K110" s="526" t="s">
        <v>3801</v>
      </c>
      <c r="L110" s="584">
        <v>-251</v>
      </c>
      <c r="M110" s="584">
        <v>4624</v>
      </c>
      <c r="N110" s="584">
        <v>75</v>
      </c>
      <c r="O110" s="584" t="s">
        <v>600</v>
      </c>
      <c r="P110" s="587">
        <v>44034</v>
      </c>
      <c r="Q110" s="549"/>
      <c r="R110" s="550" t="s">
        <v>603</v>
      </c>
      <c r="S110" s="551"/>
      <c r="T110" s="9"/>
      <c r="U110" s="9"/>
      <c r="V110" s="9"/>
      <c r="W110" s="9"/>
      <c r="X110" s="9"/>
      <c r="Y110" s="551"/>
      <c r="Z110" s="551"/>
    </row>
    <row r="111" spans="1:26" s="9" customFormat="1" ht="13.9" customHeight="1">
      <c r="A111" s="618">
        <v>8</v>
      </c>
      <c r="B111" s="619">
        <v>44034</v>
      </c>
      <c r="C111" s="436"/>
      <c r="D111" s="392" t="s">
        <v>3757</v>
      </c>
      <c r="E111" s="586" t="s">
        <v>3628</v>
      </c>
      <c r="F111" s="438" t="s">
        <v>3799</v>
      </c>
      <c r="G111" s="437">
        <v>11270</v>
      </c>
      <c r="H111" s="437"/>
      <c r="I111" s="437">
        <v>10900</v>
      </c>
      <c r="J111" s="619" t="s">
        <v>602</v>
      </c>
      <c r="K111" s="439"/>
      <c r="L111" s="620"/>
      <c r="M111" s="620"/>
      <c r="N111" s="513"/>
      <c r="O111" s="513"/>
      <c r="P111" s="515"/>
      <c r="Q111" s="4"/>
      <c r="R111" s="424" t="s">
        <v>603</v>
      </c>
      <c r="S111" s="6"/>
      <c r="Y111" s="6"/>
      <c r="Z111" s="6"/>
    </row>
    <row r="112" spans="1:26" s="9" customFormat="1" ht="14.25" customHeight="1">
      <c r="A112" s="618"/>
      <c r="B112" s="619"/>
      <c r="C112" s="436"/>
      <c r="D112" s="392" t="s">
        <v>3797</v>
      </c>
      <c r="E112" s="586" t="s">
        <v>3628</v>
      </c>
      <c r="F112" s="438" t="s">
        <v>3798</v>
      </c>
      <c r="G112" s="437"/>
      <c r="H112" s="437"/>
      <c r="I112" s="437"/>
      <c r="J112" s="619"/>
      <c r="K112" s="504"/>
      <c r="L112" s="621"/>
      <c r="M112" s="621"/>
      <c r="N112" s="514"/>
      <c r="O112" s="514"/>
      <c r="P112" s="516"/>
      <c r="Q112" s="4"/>
      <c r="R112" s="424"/>
      <c r="S112" s="6"/>
      <c r="Y112" s="6"/>
      <c r="Z112" s="6"/>
    </row>
    <row r="113" spans="1:34" s="9" customFormat="1" ht="14.25">
      <c r="A113" s="417"/>
      <c r="B113" s="418"/>
      <c r="C113" s="418"/>
      <c r="D113" s="419"/>
      <c r="E113" s="417"/>
      <c r="F113" s="420"/>
      <c r="G113" s="417"/>
      <c r="H113" s="417"/>
      <c r="I113" s="417"/>
      <c r="J113" s="421"/>
      <c r="K113" s="421"/>
      <c r="L113" s="422"/>
      <c r="M113" s="421"/>
      <c r="N113" s="421"/>
      <c r="O113" s="423"/>
      <c r="P113" s="4"/>
      <c r="Q113" s="4"/>
      <c r="R113" s="93"/>
      <c r="S113" s="6"/>
      <c r="Y113" s="6"/>
      <c r="Z113" s="6"/>
    </row>
    <row r="114" spans="1:34" s="9" customFormat="1" ht="15">
      <c r="A114" s="380"/>
      <c r="B114" s="381"/>
      <c r="C114" s="381"/>
      <c r="D114" s="382"/>
      <c r="E114" s="380"/>
      <c r="F114" s="388"/>
      <c r="G114" s="380"/>
      <c r="H114" s="380"/>
      <c r="I114" s="380"/>
      <c r="J114" s="381"/>
      <c r="K114" s="79"/>
      <c r="L114" s="380"/>
      <c r="M114" s="380"/>
      <c r="N114" s="380"/>
      <c r="O114" s="389"/>
      <c r="P114" s="4"/>
      <c r="Q114" s="4"/>
      <c r="R114" s="93"/>
      <c r="S114" s="6"/>
      <c r="Y114" s="6"/>
      <c r="Z114" s="6"/>
    </row>
    <row r="115" spans="1:34" s="6" customFormat="1">
      <c r="A115" s="44"/>
      <c r="B115" s="45"/>
      <c r="C115" s="46"/>
      <c r="D115" s="47"/>
      <c r="E115" s="48"/>
      <c r="F115" s="49"/>
      <c r="G115" s="49"/>
      <c r="H115" s="49"/>
      <c r="I115" s="49"/>
      <c r="J115" s="17"/>
      <c r="K115" s="91"/>
      <c r="L115" s="91"/>
      <c r="M115" s="17"/>
      <c r="N115" s="16"/>
      <c r="O115" s="92"/>
      <c r="P115" s="5"/>
      <c r="Q115" s="4"/>
      <c r="R115" s="17"/>
      <c r="Z115" s="9"/>
      <c r="AA115" s="9"/>
      <c r="AB115" s="9"/>
      <c r="AC115" s="9"/>
      <c r="AD115" s="9"/>
      <c r="AE115" s="9"/>
      <c r="AF115" s="9"/>
      <c r="AG115" s="9"/>
      <c r="AH115" s="9"/>
    </row>
    <row r="116" spans="1:34" s="6" customFormat="1" ht="15">
      <c r="A116" s="50" t="s">
        <v>617</v>
      </c>
      <c r="B116" s="50"/>
      <c r="C116" s="50"/>
      <c r="D116" s="50"/>
      <c r="E116" s="51"/>
      <c r="F116" s="49"/>
      <c r="G116" s="49"/>
      <c r="H116" s="49"/>
      <c r="I116" s="49"/>
      <c r="J116" s="53"/>
      <c r="K116" s="12"/>
      <c r="L116" s="12"/>
      <c r="M116" s="12"/>
      <c r="N116" s="11"/>
      <c r="O116" s="53"/>
      <c r="P116" s="5"/>
      <c r="Q116" s="4"/>
      <c r="R116" s="17"/>
      <c r="Z116" s="9"/>
      <c r="AA116" s="9"/>
      <c r="AB116" s="9"/>
      <c r="AC116" s="9"/>
      <c r="AD116" s="9"/>
      <c r="AE116" s="9"/>
      <c r="AF116" s="9"/>
      <c r="AG116" s="9"/>
      <c r="AH116" s="9"/>
    </row>
    <row r="117" spans="1:34" s="6" customFormat="1" ht="38.25">
      <c r="A117" s="21" t="s">
        <v>16</v>
      </c>
      <c r="B117" s="21" t="s">
        <v>575</v>
      </c>
      <c r="C117" s="21"/>
      <c r="D117" s="22" t="s">
        <v>588</v>
      </c>
      <c r="E117" s="21" t="s">
        <v>589</v>
      </c>
      <c r="F117" s="21" t="s">
        <v>590</v>
      </c>
      <c r="G117" s="52" t="s">
        <v>610</v>
      </c>
      <c r="H117" s="21" t="s">
        <v>592</v>
      </c>
      <c r="I117" s="21" t="s">
        <v>593</v>
      </c>
      <c r="J117" s="20" t="s">
        <v>594</v>
      </c>
      <c r="K117" s="20" t="s">
        <v>618</v>
      </c>
      <c r="L117" s="63" t="s">
        <v>3719</v>
      </c>
      <c r="M117" s="77" t="s">
        <v>612</v>
      </c>
      <c r="N117" s="21" t="s">
        <v>613</v>
      </c>
      <c r="O117" s="21" t="s">
        <v>597</v>
      </c>
      <c r="P117" s="22" t="s">
        <v>598</v>
      </c>
      <c r="Q117" s="4"/>
      <c r="R117" s="17"/>
      <c r="Z117" s="9"/>
      <c r="AA117" s="9"/>
      <c r="AB117" s="9"/>
      <c r="AC117" s="9"/>
      <c r="AD117" s="9"/>
      <c r="AE117" s="9"/>
      <c r="AF117" s="9"/>
      <c r="AG117" s="9"/>
      <c r="AH117" s="9"/>
    </row>
    <row r="118" spans="1:34" s="40" customFormat="1" ht="14.25">
      <c r="A118" s="508">
        <v>1</v>
      </c>
      <c r="B118" s="509">
        <v>44018</v>
      </c>
      <c r="C118" s="509"/>
      <c r="D118" s="444" t="s">
        <v>3675</v>
      </c>
      <c r="E118" s="445" t="s">
        <v>601</v>
      </c>
      <c r="F118" s="445">
        <v>58</v>
      </c>
      <c r="G118" s="471">
        <v>18</v>
      </c>
      <c r="H118" s="471">
        <v>18</v>
      </c>
      <c r="I118" s="510" t="s">
        <v>3676</v>
      </c>
      <c r="J118" s="446" t="s">
        <v>3690</v>
      </c>
      <c r="K118" s="446">
        <f>H118-F118</f>
        <v>-40</v>
      </c>
      <c r="L118" s="446">
        <v>100</v>
      </c>
      <c r="M118" s="446">
        <f>(K118*N118)-L118</f>
        <v>-3100</v>
      </c>
      <c r="N118" s="446">
        <v>75</v>
      </c>
      <c r="O118" s="446" t="s">
        <v>664</v>
      </c>
      <c r="P118" s="511">
        <v>44020</v>
      </c>
      <c r="Q118" s="393"/>
      <c r="R118" s="344" t="s">
        <v>603</v>
      </c>
      <c r="Z118" s="406"/>
      <c r="AA118" s="406"/>
      <c r="AB118" s="406"/>
      <c r="AC118" s="406"/>
      <c r="AD118" s="406"/>
      <c r="AE118" s="406"/>
      <c r="AF118" s="406"/>
      <c r="AG118" s="406"/>
      <c r="AH118" s="406"/>
    </row>
    <row r="119" spans="1:34" s="40" customFormat="1" ht="14.25" customHeight="1">
      <c r="A119" s="602">
        <v>2</v>
      </c>
      <c r="B119" s="603">
        <v>44018</v>
      </c>
      <c r="C119" s="522"/>
      <c r="D119" s="523" t="s">
        <v>3677</v>
      </c>
      <c r="E119" s="524" t="s">
        <v>601</v>
      </c>
      <c r="F119" s="525">
        <v>56</v>
      </c>
      <c r="G119" s="524"/>
      <c r="H119" s="524">
        <v>101</v>
      </c>
      <c r="I119" s="524"/>
      <c r="J119" s="603" t="s">
        <v>3711</v>
      </c>
      <c r="K119" s="526" t="s">
        <v>3709</v>
      </c>
      <c r="L119" s="606">
        <v>200</v>
      </c>
      <c r="M119" s="606">
        <f>8.5*300</f>
        <v>2550</v>
      </c>
      <c r="N119" s="606">
        <v>300</v>
      </c>
      <c r="O119" s="606" t="s">
        <v>600</v>
      </c>
      <c r="P119" s="608">
        <v>44025</v>
      </c>
      <c r="Q119" s="393"/>
      <c r="R119" s="344" t="s">
        <v>603</v>
      </c>
      <c r="Z119" s="406"/>
      <c r="AA119" s="406"/>
      <c r="AB119" s="406"/>
      <c r="AC119" s="406"/>
      <c r="AD119" s="406"/>
      <c r="AE119" s="406"/>
      <c r="AF119" s="406"/>
      <c r="AG119" s="406"/>
      <c r="AH119" s="406"/>
    </row>
    <row r="120" spans="1:34" s="40" customFormat="1" ht="14.25" customHeight="1">
      <c r="A120" s="602"/>
      <c r="B120" s="603"/>
      <c r="C120" s="522"/>
      <c r="D120" s="523" t="s">
        <v>3678</v>
      </c>
      <c r="E120" s="524" t="s">
        <v>3628</v>
      </c>
      <c r="F120" s="527" t="s">
        <v>3708</v>
      </c>
      <c r="G120" s="524"/>
      <c r="H120" s="524">
        <v>77.5</v>
      </c>
      <c r="I120" s="524"/>
      <c r="J120" s="603"/>
      <c r="K120" s="526" t="s">
        <v>3710</v>
      </c>
      <c r="L120" s="607"/>
      <c r="M120" s="607"/>
      <c r="N120" s="607"/>
      <c r="O120" s="607"/>
      <c r="P120" s="609"/>
      <c r="Q120" s="393"/>
      <c r="R120" s="344"/>
      <c r="Z120" s="406"/>
      <c r="AA120" s="406"/>
      <c r="AB120" s="406"/>
      <c r="AC120" s="406"/>
      <c r="AD120" s="406"/>
      <c r="AE120" s="406"/>
      <c r="AF120" s="406"/>
      <c r="AG120" s="406"/>
      <c r="AH120" s="406"/>
    </row>
    <row r="121" spans="1:34" s="40" customFormat="1" ht="14.25">
      <c r="A121" s="508">
        <v>3</v>
      </c>
      <c r="B121" s="509">
        <v>44019</v>
      </c>
      <c r="C121" s="509"/>
      <c r="D121" s="444" t="s">
        <v>3681</v>
      </c>
      <c r="E121" s="445" t="s">
        <v>601</v>
      </c>
      <c r="F121" s="445" t="s">
        <v>3697</v>
      </c>
      <c r="G121" s="471">
        <v>60</v>
      </c>
      <c r="H121" s="471">
        <v>70</v>
      </c>
      <c r="I121" s="510" t="s">
        <v>3682</v>
      </c>
      <c r="J121" s="446" t="s">
        <v>3698</v>
      </c>
      <c r="K121" s="446">
        <f t="shared" ref="K121:K126" si="56">H121-F121</f>
        <v>-230</v>
      </c>
      <c r="L121" s="446">
        <v>100</v>
      </c>
      <c r="M121" s="446">
        <f t="shared" ref="M121:M126" si="57">(K121*N121)-L121</f>
        <v>-4700</v>
      </c>
      <c r="N121" s="446">
        <v>20</v>
      </c>
      <c r="O121" s="446" t="s">
        <v>664</v>
      </c>
      <c r="P121" s="511">
        <v>44021</v>
      </c>
      <c r="Q121" s="393"/>
      <c r="R121" s="344" t="s">
        <v>603</v>
      </c>
      <c r="Z121" s="406"/>
      <c r="AA121" s="406"/>
      <c r="AB121" s="406"/>
      <c r="AC121" s="406"/>
      <c r="AD121" s="406"/>
      <c r="AE121" s="406"/>
      <c r="AF121" s="406"/>
      <c r="AG121" s="406"/>
      <c r="AH121" s="406"/>
    </row>
    <row r="122" spans="1:34" s="40" customFormat="1" ht="14.25">
      <c r="A122" s="566">
        <v>4</v>
      </c>
      <c r="B122" s="567">
        <v>44029</v>
      </c>
      <c r="C122" s="567"/>
      <c r="D122" s="482" t="s">
        <v>3765</v>
      </c>
      <c r="E122" s="483" t="s">
        <v>601</v>
      </c>
      <c r="F122" s="483">
        <v>195</v>
      </c>
      <c r="G122" s="492">
        <v>90</v>
      </c>
      <c r="H122" s="492">
        <v>237.5</v>
      </c>
      <c r="I122" s="568" t="s">
        <v>3766</v>
      </c>
      <c r="J122" s="478" t="s">
        <v>3772</v>
      </c>
      <c r="K122" s="478">
        <f t="shared" si="56"/>
        <v>42.5</v>
      </c>
      <c r="L122" s="478">
        <v>100</v>
      </c>
      <c r="M122" s="478">
        <f t="shared" si="57"/>
        <v>2025</v>
      </c>
      <c r="N122" s="478">
        <v>50</v>
      </c>
      <c r="O122" s="478" t="s">
        <v>600</v>
      </c>
      <c r="P122" s="569">
        <v>44032</v>
      </c>
      <c r="Q122" s="393"/>
      <c r="R122" s="344" t="s">
        <v>603</v>
      </c>
      <c r="Z122" s="406"/>
      <c r="AA122" s="406"/>
      <c r="AB122" s="406"/>
      <c r="AC122" s="406"/>
      <c r="AD122" s="406"/>
      <c r="AE122" s="406"/>
      <c r="AF122" s="406"/>
      <c r="AG122" s="406"/>
      <c r="AH122" s="406"/>
    </row>
    <row r="123" spans="1:34" s="40" customFormat="1" ht="14.25">
      <c r="A123" s="508">
        <v>5</v>
      </c>
      <c r="B123" s="509">
        <v>44032</v>
      </c>
      <c r="C123" s="509"/>
      <c r="D123" s="444" t="s">
        <v>3779</v>
      </c>
      <c r="E123" s="445" t="s">
        <v>601</v>
      </c>
      <c r="F123" s="445">
        <v>145</v>
      </c>
      <c r="G123" s="471"/>
      <c r="H123" s="471">
        <v>0</v>
      </c>
      <c r="I123" s="510" t="s">
        <v>3780</v>
      </c>
      <c r="J123" s="446" t="s">
        <v>3653</v>
      </c>
      <c r="K123" s="446">
        <f t="shared" si="56"/>
        <v>-145</v>
      </c>
      <c r="L123" s="446">
        <v>50</v>
      </c>
      <c r="M123" s="446">
        <f t="shared" si="57"/>
        <v>-2950</v>
      </c>
      <c r="N123" s="446">
        <v>20</v>
      </c>
      <c r="O123" s="446" t="s">
        <v>664</v>
      </c>
      <c r="P123" s="511">
        <v>44035</v>
      </c>
      <c r="Q123" s="393"/>
      <c r="R123" s="344" t="s">
        <v>603</v>
      </c>
      <c r="Z123" s="406"/>
      <c r="AA123" s="406"/>
      <c r="AB123" s="406"/>
      <c r="AC123" s="406"/>
      <c r="AD123" s="406"/>
      <c r="AE123" s="406"/>
      <c r="AF123" s="406"/>
      <c r="AG123" s="406"/>
      <c r="AH123" s="406"/>
    </row>
    <row r="124" spans="1:34" s="40" customFormat="1" ht="14.25">
      <c r="A124" s="566">
        <v>6</v>
      </c>
      <c r="B124" s="567">
        <v>44033</v>
      </c>
      <c r="C124" s="567"/>
      <c r="D124" s="482" t="s">
        <v>3786</v>
      </c>
      <c r="E124" s="483" t="s">
        <v>601</v>
      </c>
      <c r="F124" s="483">
        <v>2.15</v>
      </c>
      <c r="G124" s="492">
        <v>0.45</v>
      </c>
      <c r="H124" s="492">
        <v>3</v>
      </c>
      <c r="I124" s="568" t="s">
        <v>3787</v>
      </c>
      <c r="J124" s="478" t="s">
        <v>3819</v>
      </c>
      <c r="K124" s="478">
        <f t="shared" si="56"/>
        <v>0.85000000000000009</v>
      </c>
      <c r="L124" s="478">
        <v>100</v>
      </c>
      <c r="M124" s="478">
        <f t="shared" si="57"/>
        <v>2450.0000000000005</v>
      </c>
      <c r="N124" s="478">
        <v>3000</v>
      </c>
      <c r="O124" s="478" t="s">
        <v>600</v>
      </c>
      <c r="P124" s="569">
        <v>44034</v>
      </c>
      <c r="Q124" s="393"/>
      <c r="R124" s="344" t="s">
        <v>603</v>
      </c>
      <c r="Z124" s="406"/>
      <c r="AA124" s="406"/>
      <c r="AB124" s="406"/>
      <c r="AC124" s="406"/>
      <c r="AD124" s="406"/>
      <c r="AE124" s="406"/>
      <c r="AF124" s="406"/>
      <c r="AG124" s="406"/>
      <c r="AH124" s="406"/>
    </row>
    <row r="125" spans="1:34" s="40" customFormat="1" ht="14.25">
      <c r="A125" s="508">
        <v>7</v>
      </c>
      <c r="B125" s="509">
        <v>44035</v>
      </c>
      <c r="C125" s="509"/>
      <c r="D125" s="444" t="s">
        <v>3805</v>
      </c>
      <c r="E125" s="445" t="s">
        <v>601</v>
      </c>
      <c r="F125" s="445">
        <v>24</v>
      </c>
      <c r="G125" s="471"/>
      <c r="H125" s="471">
        <v>0</v>
      </c>
      <c r="I125" s="510" t="s">
        <v>3806</v>
      </c>
      <c r="J125" s="446" t="s">
        <v>3818</v>
      </c>
      <c r="K125" s="446">
        <f t="shared" si="56"/>
        <v>-24</v>
      </c>
      <c r="L125" s="446">
        <v>50</v>
      </c>
      <c r="M125" s="446">
        <f t="shared" si="57"/>
        <v>-1850</v>
      </c>
      <c r="N125" s="446">
        <v>75</v>
      </c>
      <c r="O125" s="446" t="s">
        <v>664</v>
      </c>
      <c r="P125" s="511">
        <v>44035</v>
      </c>
      <c r="Q125" s="393"/>
      <c r="R125" s="344" t="s">
        <v>3187</v>
      </c>
      <c r="Z125" s="406"/>
      <c r="AA125" s="406"/>
      <c r="AB125" s="406"/>
      <c r="AC125" s="406"/>
      <c r="AD125" s="406"/>
      <c r="AE125" s="406"/>
      <c r="AF125" s="406"/>
      <c r="AG125" s="406"/>
      <c r="AH125" s="406"/>
    </row>
    <row r="126" spans="1:34" s="40" customFormat="1" ht="14.25">
      <c r="A126" s="508">
        <v>8</v>
      </c>
      <c r="B126" s="509">
        <v>44035</v>
      </c>
      <c r="C126" s="509"/>
      <c r="D126" s="444" t="s">
        <v>3811</v>
      </c>
      <c r="E126" s="445" t="s">
        <v>601</v>
      </c>
      <c r="F126" s="445">
        <v>7.25</v>
      </c>
      <c r="G126" s="471">
        <v>3</v>
      </c>
      <c r="H126" s="471">
        <v>3</v>
      </c>
      <c r="I126" s="510" t="s">
        <v>3812</v>
      </c>
      <c r="J126" s="446" t="s">
        <v>3829</v>
      </c>
      <c r="K126" s="446">
        <f t="shared" si="56"/>
        <v>-4.25</v>
      </c>
      <c r="L126" s="446">
        <v>100</v>
      </c>
      <c r="M126" s="446">
        <f t="shared" si="57"/>
        <v>-5412.5</v>
      </c>
      <c r="N126" s="446">
        <v>1250</v>
      </c>
      <c r="O126" s="446" t="s">
        <v>664</v>
      </c>
      <c r="P126" s="511">
        <v>44039</v>
      </c>
      <c r="Q126" s="393"/>
      <c r="R126" s="344" t="s">
        <v>603</v>
      </c>
      <c r="Z126" s="406"/>
      <c r="AA126" s="406"/>
      <c r="AB126" s="406"/>
      <c r="AC126" s="406"/>
      <c r="AD126" s="406"/>
      <c r="AE126" s="406"/>
      <c r="AF126" s="406"/>
      <c r="AG126" s="406"/>
      <c r="AH126" s="406"/>
    </row>
    <row r="127" spans="1:34" s="40" customFormat="1" ht="14.25">
      <c r="A127" s="555">
        <v>9</v>
      </c>
      <c r="B127" s="556">
        <v>44039</v>
      </c>
      <c r="C127" s="556"/>
      <c r="D127" s="557" t="s">
        <v>3830</v>
      </c>
      <c r="E127" s="558" t="s">
        <v>601</v>
      </c>
      <c r="F127" s="559" t="s">
        <v>3831</v>
      </c>
      <c r="G127" s="442">
        <v>3.5</v>
      </c>
      <c r="H127" s="442"/>
      <c r="I127" s="559" t="s">
        <v>3832</v>
      </c>
      <c r="J127" s="560" t="s">
        <v>602</v>
      </c>
      <c r="K127" s="560"/>
      <c r="L127" s="560"/>
      <c r="M127" s="560"/>
      <c r="N127" s="560"/>
      <c r="O127" s="560"/>
      <c r="P127" s="561"/>
      <c r="Q127" s="393"/>
      <c r="R127" s="344" t="s">
        <v>3187</v>
      </c>
      <c r="Z127" s="406"/>
      <c r="AA127" s="406"/>
      <c r="AB127" s="406"/>
      <c r="AC127" s="406"/>
      <c r="AD127" s="406"/>
      <c r="AE127" s="406"/>
      <c r="AF127" s="406"/>
      <c r="AG127" s="406"/>
      <c r="AH127" s="406"/>
    </row>
    <row r="128" spans="1:34" s="40" customFormat="1" ht="14.25">
      <c r="A128" s="555"/>
      <c r="B128" s="556"/>
      <c r="C128" s="556"/>
      <c r="D128" s="557"/>
      <c r="E128" s="558"/>
      <c r="F128" s="558"/>
      <c r="G128" s="442"/>
      <c r="H128" s="442"/>
      <c r="I128" s="559"/>
      <c r="J128" s="560"/>
      <c r="K128" s="560"/>
      <c r="L128" s="560"/>
      <c r="M128" s="560"/>
      <c r="N128" s="560"/>
      <c r="O128" s="560"/>
      <c r="P128" s="561"/>
      <c r="Q128" s="393"/>
      <c r="R128" s="344"/>
      <c r="Z128" s="406"/>
      <c r="AA128" s="406"/>
      <c r="AB128" s="406"/>
      <c r="AC128" s="406"/>
      <c r="AD128" s="406"/>
      <c r="AE128" s="406"/>
      <c r="AF128" s="406"/>
      <c r="AG128" s="406"/>
      <c r="AH128" s="406"/>
    </row>
    <row r="129" spans="1:34" s="40" customFormat="1" ht="15">
      <c r="A129" s="505"/>
      <c r="B129" s="506"/>
      <c r="C129" s="506"/>
      <c r="D129" s="392"/>
      <c r="E129" s="505"/>
      <c r="F129" s="440"/>
      <c r="G129" s="505"/>
      <c r="H129" s="505"/>
      <c r="I129" s="505"/>
      <c r="J129" s="506"/>
      <c r="K129" s="504"/>
      <c r="L129" s="505"/>
      <c r="M129" s="517"/>
      <c r="N129" s="517"/>
      <c r="O129" s="517"/>
      <c r="P129" s="507"/>
      <c r="Q129" s="393"/>
      <c r="R129" s="344"/>
      <c r="Z129" s="406"/>
      <c r="AA129" s="406"/>
      <c r="AB129" s="406"/>
      <c r="AC129" s="406"/>
      <c r="AD129" s="406"/>
      <c r="AE129" s="406"/>
      <c r="AF129" s="406"/>
      <c r="AG129" s="406"/>
      <c r="AH129" s="406"/>
    </row>
    <row r="130" spans="1:34" s="40" customFormat="1" ht="14.25">
      <c r="A130" s="380"/>
      <c r="B130" s="381"/>
      <c r="C130" s="381"/>
      <c r="D130" s="382"/>
      <c r="E130" s="380"/>
      <c r="F130" s="407"/>
      <c r="G130" s="380"/>
      <c r="H130" s="380"/>
      <c r="I130" s="380"/>
      <c r="J130" s="381"/>
      <c r="K130" s="408"/>
      <c r="L130" s="380"/>
      <c r="M130" s="380"/>
      <c r="N130" s="380"/>
      <c r="O130" s="409"/>
      <c r="P130" s="393"/>
      <c r="Q130" s="393"/>
      <c r="R130" s="344"/>
      <c r="Z130" s="406"/>
      <c r="AA130" s="406"/>
      <c r="AB130" s="406"/>
      <c r="AC130" s="406"/>
      <c r="AD130" s="406"/>
      <c r="AE130" s="406"/>
      <c r="AF130" s="406"/>
      <c r="AG130" s="406"/>
      <c r="AH130" s="406"/>
    </row>
    <row r="131" spans="1:34" ht="15">
      <c r="A131" s="100" t="s">
        <v>619</v>
      </c>
      <c r="B131" s="101"/>
      <c r="C131" s="101"/>
      <c r="D131" s="102"/>
      <c r="E131" s="34"/>
      <c r="F131" s="32"/>
      <c r="G131" s="32"/>
      <c r="H131" s="73"/>
      <c r="I131" s="120"/>
      <c r="J131" s="121"/>
      <c r="K131" s="17"/>
      <c r="L131" s="17"/>
      <c r="M131" s="17"/>
      <c r="N131" s="11"/>
      <c r="O131" s="53"/>
      <c r="Q131" s="9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34" ht="38.25">
      <c r="A132" s="20" t="s">
        <v>16</v>
      </c>
      <c r="B132" s="21" t="s">
        <v>575</v>
      </c>
      <c r="C132" s="21"/>
      <c r="D132" s="22" t="s">
        <v>588</v>
      </c>
      <c r="E132" s="21" t="s">
        <v>589</v>
      </c>
      <c r="F132" s="21" t="s">
        <v>590</v>
      </c>
      <c r="G132" s="21" t="s">
        <v>591</v>
      </c>
      <c r="H132" s="21" t="s">
        <v>592</v>
      </c>
      <c r="I132" s="21" t="s">
        <v>593</v>
      </c>
      <c r="J132" s="20" t="s">
        <v>594</v>
      </c>
      <c r="K132" s="21" t="s">
        <v>595</v>
      </c>
      <c r="L132" s="21" t="s">
        <v>596</v>
      </c>
      <c r="M132" s="21" t="s">
        <v>597</v>
      </c>
      <c r="N132" s="22" t="s">
        <v>598</v>
      </c>
      <c r="O132" s="21" t="s">
        <v>599</v>
      </c>
      <c r="P132" s="98"/>
      <c r="Q132" s="11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34" s="8" customFormat="1">
      <c r="A133" s="394"/>
      <c r="B133" s="395"/>
      <c r="C133" s="396"/>
      <c r="D133" s="397"/>
      <c r="E133" s="398"/>
      <c r="F133" s="398"/>
      <c r="G133" s="399"/>
      <c r="H133" s="399"/>
      <c r="I133" s="398"/>
      <c r="J133" s="400"/>
      <c r="K133" s="401"/>
      <c r="L133" s="402"/>
      <c r="M133" s="403"/>
      <c r="N133" s="404"/>
      <c r="O133" s="405"/>
      <c r="P133" s="124"/>
      <c r="Q133"/>
      <c r="R133" s="95"/>
      <c r="T133" s="57"/>
      <c r="U133" s="57"/>
      <c r="V133" s="57"/>
      <c r="W133" s="57"/>
      <c r="X133" s="57"/>
      <c r="Y133" s="57"/>
      <c r="Z133" s="57"/>
    </row>
    <row r="134" spans="1:34">
      <c r="A134" s="23" t="s">
        <v>604</v>
      </c>
      <c r="B134" s="23"/>
      <c r="C134" s="23"/>
      <c r="D134" s="23"/>
      <c r="E134" s="5"/>
      <c r="F134" s="30" t="s">
        <v>606</v>
      </c>
      <c r="G134" s="82"/>
      <c r="H134" s="82"/>
      <c r="I134" s="38"/>
      <c r="J134" s="85"/>
      <c r="K134" s="83"/>
      <c r="L134" s="84"/>
      <c r="M134" s="85"/>
      <c r="N134" s="86"/>
      <c r="O134" s="125"/>
      <c r="P134" s="11"/>
      <c r="Q134" s="16"/>
      <c r="R134" s="97"/>
      <c r="S134" s="16"/>
      <c r="T134" s="16"/>
      <c r="U134" s="16"/>
      <c r="V134" s="16"/>
      <c r="W134" s="16"/>
      <c r="X134" s="16"/>
      <c r="Y134" s="16"/>
    </row>
    <row r="135" spans="1:34">
      <c r="A135" s="29" t="s">
        <v>605</v>
      </c>
      <c r="B135" s="23"/>
      <c r="C135" s="23"/>
      <c r="D135" s="23"/>
      <c r="E135" s="32"/>
      <c r="F135" s="30" t="s">
        <v>608</v>
      </c>
      <c r="G135" s="12"/>
      <c r="H135" s="12"/>
      <c r="I135" s="12"/>
      <c r="J135" s="53"/>
      <c r="K135" s="12"/>
      <c r="L135" s="12"/>
      <c r="M135" s="12"/>
      <c r="N135" s="11"/>
      <c r="O135" s="53"/>
      <c r="Q135" s="7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34">
      <c r="A136" s="29"/>
      <c r="B136" s="23"/>
      <c r="C136" s="23"/>
      <c r="D136" s="23"/>
      <c r="E136" s="32"/>
      <c r="F136" s="30"/>
      <c r="G136" s="12"/>
      <c r="H136" s="12"/>
      <c r="I136" s="12"/>
      <c r="J136" s="53"/>
      <c r="K136" s="12"/>
      <c r="L136" s="12"/>
      <c r="M136" s="12"/>
      <c r="N136" s="11"/>
      <c r="O136" s="53"/>
      <c r="Q136" s="7"/>
      <c r="R136" s="82"/>
      <c r="S136" s="16"/>
      <c r="T136" s="16"/>
      <c r="U136" s="16"/>
      <c r="V136" s="16"/>
      <c r="W136" s="16"/>
      <c r="X136" s="16"/>
      <c r="Y136" s="16"/>
      <c r="Z136" s="16"/>
    </row>
    <row r="137" spans="1:34">
      <c r="A137" s="29"/>
      <c r="B137" s="23"/>
      <c r="C137" s="23"/>
      <c r="D137" s="23"/>
      <c r="E137" s="32"/>
      <c r="F137" s="30"/>
      <c r="G137" s="12"/>
      <c r="H137" s="12"/>
      <c r="I137" s="12"/>
      <c r="J137" s="53"/>
      <c r="K137" s="12"/>
      <c r="L137" s="12"/>
      <c r="M137" s="12"/>
      <c r="N137" s="11"/>
      <c r="O137" s="53"/>
      <c r="Q137" s="7"/>
      <c r="R137" s="82"/>
      <c r="S137" s="16"/>
      <c r="T137" s="16"/>
      <c r="U137" s="16"/>
      <c r="V137" s="16"/>
      <c r="W137" s="16"/>
      <c r="X137" s="16"/>
      <c r="Y137" s="16"/>
      <c r="Z137" s="16"/>
    </row>
    <row r="138" spans="1:34">
      <c r="A138" s="29"/>
      <c r="B138" s="23"/>
      <c r="C138" s="23"/>
      <c r="D138" s="23"/>
      <c r="E138" s="32"/>
      <c r="F138" s="30"/>
      <c r="G138" s="41"/>
      <c r="H138" s="42"/>
      <c r="I138" s="82"/>
      <c r="J138" s="17"/>
      <c r="K138" s="83"/>
      <c r="L138" s="84"/>
      <c r="M138" s="85"/>
      <c r="N138" s="86"/>
      <c r="O138" s="87"/>
      <c r="P138" s="5"/>
      <c r="Q138" s="11"/>
      <c r="R138" s="82"/>
      <c r="S138" s="16"/>
      <c r="T138" s="16"/>
      <c r="U138" s="16"/>
      <c r="V138" s="16"/>
      <c r="W138" s="16"/>
      <c r="X138" s="16"/>
      <c r="Y138" s="16"/>
      <c r="Z138" s="16"/>
    </row>
    <row r="139" spans="1:34">
      <c r="A139" s="37"/>
      <c r="B139" s="45"/>
      <c r="C139" s="103"/>
      <c r="D139" s="6"/>
      <c r="E139" s="38"/>
      <c r="F139" s="82"/>
      <c r="G139" s="41"/>
      <c r="H139" s="42"/>
      <c r="I139" s="82"/>
      <c r="J139" s="17"/>
      <c r="K139" s="83"/>
      <c r="L139" s="84"/>
      <c r="M139" s="85"/>
      <c r="N139" s="86"/>
      <c r="O139" s="87"/>
      <c r="P139" s="5"/>
      <c r="Q139" s="11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34" ht="15">
      <c r="A140" s="5"/>
      <c r="B140" s="104" t="s">
        <v>620</v>
      </c>
      <c r="C140" s="104"/>
      <c r="D140" s="104"/>
      <c r="E140" s="104"/>
      <c r="F140" s="17"/>
      <c r="G140" s="17"/>
      <c r="H140" s="105"/>
      <c r="I140" s="17"/>
      <c r="J140" s="74"/>
      <c r="K140" s="75"/>
      <c r="L140" s="17"/>
      <c r="M140" s="17"/>
      <c r="N140" s="16"/>
      <c r="O140" s="99"/>
      <c r="P140" s="7"/>
      <c r="Q140" s="11"/>
      <c r="R140" s="142"/>
      <c r="S140" s="16"/>
      <c r="T140" s="16"/>
      <c r="U140" s="16"/>
      <c r="V140" s="16"/>
      <c r="W140" s="16"/>
      <c r="X140" s="16"/>
      <c r="Y140" s="16"/>
      <c r="Z140" s="16"/>
    </row>
    <row r="141" spans="1:34" ht="38.25">
      <c r="A141" s="20" t="s">
        <v>16</v>
      </c>
      <c r="B141" s="21" t="s">
        <v>575</v>
      </c>
      <c r="C141" s="21"/>
      <c r="D141" s="22" t="s">
        <v>588</v>
      </c>
      <c r="E141" s="21" t="s">
        <v>589</v>
      </c>
      <c r="F141" s="21" t="s">
        <v>590</v>
      </c>
      <c r="G141" s="21" t="s">
        <v>621</v>
      </c>
      <c r="H141" s="21" t="s">
        <v>622</v>
      </c>
      <c r="I141" s="21" t="s">
        <v>593</v>
      </c>
      <c r="J141" s="61" t="s">
        <v>594</v>
      </c>
      <c r="K141" s="21" t="s">
        <v>595</v>
      </c>
      <c r="L141" s="21" t="s">
        <v>596</v>
      </c>
      <c r="M141" s="21" t="s">
        <v>597</v>
      </c>
      <c r="N141" s="22" t="s">
        <v>598</v>
      </c>
      <c r="O141" s="99"/>
      <c r="P141" s="7"/>
      <c r="Q141" s="11"/>
      <c r="R141" s="142"/>
      <c r="S141" s="16"/>
      <c r="T141" s="16"/>
      <c r="U141" s="16"/>
      <c r="V141" s="16"/>
      <c r="W141" s="16"/>
      <c r="X141" s="16"/>
      <c r="Y141" s="16"/>
      <c r="Z141" s="16"/>
    </row>
    <row r="142" spans="1:34">
      <c r="A142" s="203">
        <v>1</v>
      </c>
      <c r="B142" s="106">
        <v>41579</v>
      </c>
      <c r="C142" s="106"/>
      <c r="D142" s="107" t="s">
        <v>623</v>
      </c>
      <c r="E142" s="108" t="s">
        <v>624</v>
      </c>
      <c r="F142" s="109">
        <v>82</v>
      </c>
      <c r="G142" s="108" t="s">
        <v>625</v>
      </c>
      <c r="H142" s="108">
        <v>100</v>
      </c>
      <c r="I142" s="126">
        <v>100</v>
      </c>
      <c r="J142" s="127" t="s">
        <v>626</v>
      </c>
      <c r="K142" s="128">
        <f t="shared" ref="K142:K173" si="58">H142-F142</f>
        <v>18</v>
      </c>
      <c r="L142" s="129">
        <f t="shared" ref="L142:L173" si="59">K142/F142</f>
        <v>0.21951219512195122</v>
      </c>
      <c r="M142" s="130" t="s">
        <v>600</v>
      </c>
      <c r="N142" s="131">
        <v>42657</v>
      </c>
      <c r="O142" s="53"/>
      <c r="P142" s="11"/>
      <c r="Q142" s="16"/>
      <c r="R142" s="142"/>
      <c r="S142" s="16"/>
      <c r="T142" s="16"/>
      <c r="U142" s="16"/>
      <c r="V142" s="16"/>
      <c r="W142" s="16"/>
      <c r="X142" s="16"/>
      <c r="Y142" s="16"/>
      <c r="Z142" s="16"/>
    </row>
    <row r="143" spans="1:34">
      <c r="A143" s="203">
        <v>2</v>
      </c>
      <c r="B143" s="106">
        <v>41794</v>
      </c>
      <c r="C143" s="106"/>
      <c r="D143" s="107" t="s">
        <v>627</v>
      </c>
      <c r="E143" s="108" t="s">
        <v>601</v>
      </c>
      <c r="F143" s="109">
        <v>257</v>
      </c>
      <c r="G143" s="108" t="s">
        <v>625</v>
      </c>
      <c r="H143" s="108">
        <v>300</v>
      </c>
      <c r="I143" s="126">
        <v>300</v>
      </c>
      <c r="J143" s="127" t="s">
        <v>626</v>
      </c>
      <c r="K143" s="128">
        <f t="shared" si="58"/>
        <v>43</v>
      </c>
      <c r="L143" s="129">
        <f t="shared" si="59"/>
        <v>0.16731517509727625</v>
      </c>
      <c r="M143" s="130" t="s">
        <v>600</v>
      </c>
      <c r="N143" s="131">
        <v>41822</v>
      </c>
      <c r="O143" s="53"/>
      <c r="P143" s="11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34">
      <c r="A144" s="203">
        <v>3</v>
      </c>
      <c r="B144" s="106">
        <v>41828</v>
      </c>
      <c r="C144" s="106"/>
      <c r="D144" s="107" t="s">
        <v>628</v>
      </c>
      <c r="E144" s="108" t="s">
        <v>601</v>
      </c>
      <c r="F144" s="109">
        <v>393</v>
      </c>
      <c r="G144" s="108" t="s">
        <v>625</v>
      </c>
      <c r="H144" s="108">
        <v>468</v>
      </c>
      <c r="I144" s="126">
        <v>468</v>
      </c>
      <c r="J144" s="127" t="s">
        <v>626</v>
      </c>
      <c r="K144" s="128">
        <f t="shared" si="58"/>
        <v>75</v>
      </c>
      <c r="L144" s="129">
        <f t="shared" si="59"/>
        <v>0.19083969465648856</v>
      </c>
      <c r="M144" s="130" t="s">
        <v>600</v>
      </c>
      <c r="N144" s="131">
        <v>41863</v>
      </c>
      <c r="O144" s="53"/>
      <c r="P144" s="11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4</v>
      </c>
      <c r="B145" s="106">
        <v>41857</v>
      </c>
      <c r="C145" s="106"/>
      <c r="D145" s="107" t="s">
        <v>629</v>
      </c>
      <c r="E145" s="108" t="s">
        <v>601</v>
      </c>
      <c r="F145" s="109">
        <v>205</v>
      </c>
      <c r="G145" s="108" t="s">
        <v>625</v>
      </c>
      <c r="H145" s="108">
        <v>275</v>
      </c>
      <c r="I145" s="126">
        <v>250</v>
      </c>
      <c r="J145" s="127" t="s">
        <v>626</v>
      </c>
      <c r="K145" s="128">
        <f t="shared" si="58"/>
        <v>70</v>
      </c>
      <c r="L145" s="129">
        <f t="shared" si="59"/>
        <v>0.34146341463414637</v>
      </c>
      <c r="M145" s="130" t="s">
        <v>600</v>
      </c>
      <c r="N145" s="131">
        <v>41962</v>
      </c>
      <c r="O145" s="53"/>
      <c r="P145" s="11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5</v>
      </c>
      <c r="B146" s="106">
        <v>41886</v>
      </c>
      <c r="C146" s="106"/>
      <c r="D146" s="107" t="s">
        <v>630</v>
      </c>
      <c r="E146" s="108" t="s">
        <v>601</v>
      </c>
      <c r="F146" s="109">
        <v>162</v>
      </c>
      <c r="G146" s="108" t="s">
        <v>625</v>
      </c>
      <c r="H146" s="108">
        <v>190</v>
      </c>
      <c r="I146" s="126">
        <v>190</v>
      </c>
      <c r="J146" s="127" t="s">
        <v>626</v>
      </c>
      <c r="K146" s="128">
        <f t="shared" si="58"/>
        <v>28</v>
      </c>
      <c r="L146" s="129">
        <f t="shared" si="59"/>
        <v>0.1728395061728395</v>
      </c>
      <c r="M146" s="130" t="s">
        <v>600</v>
      </c>
      <c r="N146" s="131">
        <v>42006</v>
      </c>
      <c r="O146" s="53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6</v>
      </c>
      <c r="B147" s="106">
        <v>41886</v>
      </c>
      <c r="C147" s="106"/>
      <c r="D147" s="107" t="s">
        <v>631</v>
      </c>
      <c r="E147" s="108" t="s">
        <v>601</v>
      </c>
      <c r="F147" s="109">
        <v>75</v>
      </c>
      <c r="G147" s="108" t="s">
        <v>625</v>
      </c>
      <c r="H147" s="108">
        <v>91.5</v>
      </c>
      <c r="I147" s="126" t="s">
        <v>632</v>
      </c>
      <c r="J147" s="127" t="s">
        <v>633</v>
      </c>
      <c r="K147" s="128">
        <f t="shared" si="58"/>
        <v>16.5</v>
      </c>
      <c r="L147" s="129">
        <f t="shared" si="59"/>
        <v>0.22</v>
      </c>
      <c r="M147" s="130" t="s">
        <v>600</v>
      </c>
      <c r="N147" s="131">
        <v>41954</v>
      </c>
      <c r="O147" s="53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7</v>
      </c>
      <c r="B148" s="106">
        <v>41913</v>
      </c>
      <c r="C148" s="106"/>
      <c r="D148" s="107" t="s">
        <v>634</v>
      </c>
      <c r="E148" s="108" t="s">
        <v>601</v>
      </c>
      <c r="F148" s="109">
        <v>850</v>
      </c>
      <c r="G148" s="108" t="s">
        <v>625</v>
      </c>
      <c r="H148" s="108">
        <v>982.5</v>
      </c>
      <c r="I148" s="126">
        <v>1050</v>
      </c>
      <c r="J148" s="127" t="s">
        <v>635</v>
      </c>
      <c r="K148" s="128">
        <f t="shared" si="58"/>
        <v>132.5</v>
      </c>
      <c r="L148" s="129">
        <f t="shared" si="59"/>
        <v>0.15588235294117647</v>
      </c>
      <c r="M148" s="130" t="s">
        <v>600</v>
      </c>
      <c r="N148" s="131">
        <v>42039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8</v>
      </c>
      <c r="B149" s="106">
        <v>41913</v>
      </c>
      <c r="C149" s="106"/>
      <c r="D149" s="107" t="s">
        <v>636</v>
      </c>
      <c r="E149" s="108" t="s">
        <v>601</v>
      </c>
      <c r="F149" s="109">
        <v>475</v>
      </c>
      <c r="G149" s="108" t="s">
        <v>625</v>
      </c>
      <c r="H149" s="108">
        <v>515</v>
      </c>
      <c r="I149" s="126">
        <v>600</v>
      </c>
      <c r="J149" s="127" t="s">
        <v>637</v>
      </c>
      <c r="K149" s="128">
        <f t="shared" si="58"/>
        <v>40</v>
      </c>
      <c r="L149" s="129">
        <f t="shared" si="59"/>
        <v>8.4210526315789472E-2</v>
      </c>
      <c r="M149" s="130" t="s">
        <v>600</v>
      </c>
      <c r="N149" s="131">
        <v>41939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9</v>
      </c>
      <c r="B150" s="106">
        <v>41913</v>
      </c>
      <c r="C150" s="106"/>
      <c r="D150" s="107" t="s">
        <v>638</v>
      </c>
      <c r="E150" s="108" t="s">
        <v>601</v>
      </c>
      <c r="F150" s="109">
        <v>86</v>
      </c>
      <c r="G150" s="108" t="s">
        <v>625</v>
      </c>
      <c r="H150" s="108">
        <v>99</v>
      </c>
      <c r="I150" s="126">
        <v>140</v>
      </c>
      <c r="J150" s="127" t="s">
        <v>639</v>
      </c>
      <c r="K150" s="128">
        <f t="shared" si="58"/>
        <v>13</v>
      </c>
      <c r="L150" s="129">
        <f t="shared" si="59"/>
        <v>0.15116279069767441</v>
      </c>
      <c r="M150" s="130" t="s">
        <v>600</v>
      </c>
      <c r="N150" s="131">
        <v>41939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10</v>
      </c>
      <c r="B151" s="106">
        <v>41926</v>
      </c>
      <c r="C151" s="106"/>
      <c r="D151" s="107" t="s">
        <v>640</v>
      </c>
      <c r="E151" s="108" t="s">
        <v>601</v>
      </c>
      <c r="F151" s="109">
        <v>496.6</v>
      </c>
      <c r="G151" s="108" t="s">
        <v>625</v>
      </c>
      <c r="H151" s="108">
        <v>621</v>
      </c>
      <c r="I151" s="126">
        <v>580</v>
      </c>
      <c r="J151" s="127" t="s">
        <v>626</v>
      </c>
      <c r="K151" s="128">
        <f t="shared" si="58"/>
        <v>124.39999999999998</v>
      </c>
      <c r="L151" s="129">
        <f t="shared" si="59"/>
        <v>0.25050342327829234</v>
      </c>
      <c r="M151" s="130" t="s">
        <v>600</v>
      </c>
      <c r="N151" s="131">
        <v>42605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11</v>
      </c>
      <c r="B152" s="106">
        <v>41926</v>
      </c>
      <c r="C152" s="106"/>
      <c r="D152" s="107" t="s">
        <v>641</v>
      </c>
      <c r="E152" s="108" t="s">
        <v>601</v>
      </c>
      <c r="F152" s="109">
        <v>2481.9</v>
      </c>
      <c r="G152" s="108" t="s">
        <v>625</v>
      </c>
      <c r="H152" s="108">
        <v>2840</v>
      </c>
      <c r="I152" s="126">
        <v>2870</v>
      </c>
      <c r="J152" s="127" t="s">
        <v>642</v>
      </c>
      <c r="K152" s="128">
        <f t="shared" si="58"/>
        <v>358.09999999999991</v>
      </c>
      <c r="L152" s="129">
        <f t="shared" si="59"/>
        <v>0.14428462065353154</v>
      </c>
      <c r="M152" s="130" t="s">
        <v>600</v>
      </c>
      <c r="N152" s="131">
        <v>42017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12</v>
      </c>
      <c r="B153" s="106">
        <v>41928</v>
      </c>
      <c r="C153" s="106"/>
      <c r="D153" s="107" t="s">
        <v>643</v>
      </c>
      <c r="E153" s="108" t="s">
        <v>601</v>
      </c>
      <c r="F153" s="109">
        <v>84.5</v>
      </c>
      <c r="G153" s="108" t="s">
        <v>625</v>
      </c>
      <c r="H153" s="108">
        <v>93</v>
      </c>
      <c r="I153" s="126">
        <v>110</v>
      </c>
      <c r="J153" s="127" t="s">
        <v>644</v>
      </c>
      <c r="K153" s="128">
        <f t="shared" si="58"/>
        <v>8.5</v>
      </c>
      <c r="L153" s="129">
        <f t="shared" si="59"/>
        <v>0.10059171597633136</v>
      </c>
      <c r="M153" s="130" t="s">
        <v>600</v>
      </c>
      <c r="N153" s="131">
        <v>41939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13</v>
      </c>
      <c r="B154" s="106">
        <v>41928</v>
      </c>
      <c r="C154" s="106"/>
      <c r="D154" s="107" t="s">
        <v>645</v>
      </c>
      <c r="E154" s="108" t="s">
        <v>601</v>
      </c>
      <c r="F154" s="109">
        <v>401</v>
      </c>
      <c r="G154" s="108" t="s">
        <v>625</v>
      </c>
      <c r="H154" s="108">
        <v>428</v>
      </c>
      <c r="I154" s="126">
        <v>450</v>
      </c>
      <c r="J154" s="127" t="s">
        <v>646</v>
      </c>
      <c r="K154" s="128">
        <f t="shared" si="58"/>
        <v>27</v>
      </c>
      <c r="L154" s="129">
        <f t="shared" si="59"/>
        <v>6.7331670822942641E-2</v>
      </c>
      <c r="M154" s="130" t="s">
        <v>600</v>
      </c>
      <c r="N154" s="131">
        <v>42020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14</v>
      </c>
      <c r="B155" s="106">
        <v>41928</v>
      </c>
      <c r="C155" s="106"/>
      <c r="D155" s="107" t="s">
        <v>647</v>
      </c>
      <c r="E155" s="108" t="s">
        <v>601</v>
      </c>
      <c r="F155" s="109">
        <v>101</v>
      </c>
      <c r="G155" s="108" t="s">
        <v>625</v>
      </c>
      <c r="H155" s="108">
        <v>112</v>
      </c>
      <c r="I155" s="126">
        <v>120</v>
      </c>
      <c r="J155" s="127" t="s">
        <v>648</v>
      </c>
      <c r="K155" s="128">
        <f t="shared" si="58"/>
        <v>11</v>
      </c>
      <c r="L155" s="129">
        <f t="shared" si="59"/>
        <v>0.10891089108910891</v>
      </c>
      <c r="M155" s="130" t="s">
        <v>600</v>
      </c>
      <c r="N155" s="131">
        <v>41939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15</v>
      </c>
      <c r="B156" s="106">
        <v>41954</v>
      </c>
      <c r="C156" s="106"/>
      <c r="D156" s="107" t="s">
        <v>649</v>
      </c>
      <c r="E156" s="108" t="s">
        <v>601</v>
      </c>
      <c r="F156" s="109">
        <v>59</v>
      </c>
      <c r="G156" s="108" t="s">
        <v>625</v>
      </c>
      <c r="H156" s="108">
        <v>76</v>
      </c>
      <c r="I156" s="126">
        <v>76</v>
      </c>
      <c r="J156" s="127" t="s">
        <v>626</v>
      </c>
      <c r="K156" s="128">
        <f t="shared" si="58"/>
        <v>17</v>
      </c>
      <c r="L156" s="129">
        <f t="shared" si="59"/>
        <v>0.28813559322033899</v>
      </c>
      <c r="M156" s="130" t="s">
        <v>600</v>
      </c>
      <c r="N156" s="131">
        <v>43032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16</v>
      </c>
      <c r="B157" s="106">
        <v>41954</v>
      </c>
      <c r="C157" s="106"/>
      <c r="D157" s="107" t="s">
        <v>638</v>
      </c>
      <c r="E157" s="108" t="s">
        <v>601</v>
      </c>
      <c r="F157" s="109">
        <v>99</v>
      </c>
      <c r="G157" s="108" t="s">
        <v>625</v>
      </c>
      <c r="H157" s="108">
        <v>120</v>
      </c>
      <c r="I157" s="126">
        <v>120</v>
      </c>
      <c r="J157" s="127" t="s">
        <v>650</v>
      </c>
      <c r="K157" s="128">
        <f t="shared" si="58"/>
        <v>21</v>
      </c>
      <c r="L157" s="129">
        <f t="shared" si="59"/>
        <v>0.21212121212121213</v>
      </c>
      <c r="M157" s="130" t="s">
        <v>600</v>
      </c>
      <c r="N157" s="131">
        <v>41960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17</v>
      </c>
      <c r="B158" s="106">
        <v>41956</v>
      </c>
      <c r="C158" s="106"/>
      <c r="D158" s="107" t="s">
        <v>651</v>
      </c>
      <c r="E158" s="108" t="s">
        <v>601</v>
      </c>
      <c r="F158" s="109">
        <v>22</v>
      </c>
      <c r="G158" s="108" t="s">
        <v>625</v>
      </c>
      <c r="H158" s="108">
        <v>33.549999999999997</v>
      </c>
      <c r="I158" s="126">
        <v>32</v>
      </c>
      <c r="J158" s="127" t="s">
        <v>652</v>
      </c>
      <c r="K158" s="128">
        <f t="shared" si="58"/>
        <v>11.549999999999997</v>
      </c>
      <c r="L158" s="129">
        <f t="shared" si="59"/>
        <v>0.52499999999999991</v>
      </c>
      <c r="M158" s="130" t="s">
        <v>600</v>
      </c>
      <c r="N158" s="131">
        <v>42188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18</v>
      </c>
      <c r="B159" s="106">
        <v>41976</v>
      </c>
      <c r="C159" s="106"/>
      <c r="D159" s="107" t="s">
        <v>653</v>
      </c>
      <c r="E159" s="108" t="s">
        <v>601</v>
      </c>
      <c r="F159" s="109">
        <v>440</v>
      </c>
      <c r="G159" s="108" t="s">
        <v>625</v>
      </c>
      <c r="H159" s="108">
        <v>520</v>
      </c>
      <c r="I159" s="126">
        <v>520</v>
      </c>
      <c r="J159" s="127" t="s">
        <v>654</v>
      </c>
      <c r="K159" s="128">
        <f t="shared" si="58"/>
        <v>80</v>
      </c>
      <c r="L159" s="129">
        <f t="shared" si="59"/>
        <v>0.18181818181818182</v>
      </c>
      <c r="M159" s="130" t="s">
        <v>600</v>
      </c>
      <c r="N159" s="131">
        <v>42208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19</v>
      </c>
      <c r="B160" s="106">
        <v>41976</v>
      </c>
      <c r="C160" s="106"/>
      <c r="D160" s="107" t="s">
        <v>655</v>
      </c>
      <c r="E160" s="108" t="s">
        <v>601</v>
      </c>
      <c r="F160" s="109">
        <v>360</v>
      </c>
      <c r="G160" s="108" t="s">
        <v>625</v>
      </c>
      <c r="H160" s="108">
        <v>427</v>
      </c>
      <c r="I160" s="126">
        <v>425</v>
      </c>
      <c r="J160" s="127" t="s">
        <v>656</v>
      </c>
      <c r="K160" s="128">
        <f t="shared" si="58"/>
        <v>67</v>
      </c>
      <c r="L160" s="129">
        <f t="shared" si="59"/>
        <v>0.18611111111111112</v>
      </c>
      <c r="M160" s="130" t="s">
        <v>600</v>
      </c>
      <c r="N160" s="131">
        <v>42058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20</v>
      </c>
      <c r="B161" s="106">
        <v>42012</v>
      </c>
      <c r="C161" s="106"/>
      <c r="D161" s="107" t="s">
        <v>657</v>
      </c>
      <c r="E161" s="108" t="s">
        <v>601</v>
      </c>
      <c r="F161" s="109">
        <v>360</v>
      </c>
      <c r="G161" s="108" t="s">
        <v>625</v>
      </c>
      <c r="H161" s="108">
        <v>455</v>
      </c>
      <c r="I161" s="126">
        <v>420</v>
      </c>
      <c r="J161" s="127" t="s">
        <v>658</v>
      </c>
      <c r="K161" s="128">
        <f t="shared" si="58"/>
        <v>95</v>
      </c>
      <c r="L161" s="129">
        <f t="shared" si="59"/>
        <v>0.2638888888888889</v>
      </c>
      <c r="M161" s="130" t="s">
        <v>600</v>
      </c>
      <c r="N161" s="131">
        <v>42024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21</v>
      </c>
      <c r="B162" s="106">
        <v>42012</v>
      </c>
      <c r="C162" s="106"/>
      <c r="D162" s="107" t="s">
        <v>659</v>
      </c>
      <c r="E162" s="108" t="s">
        <v>601</v>
      </c>
      <c r="F162" s="109">
        <v>130</v>
      </c>
      <c r="G162" s="108"/>
      <c r="H162" s="108">
        <v>175.5</v>
      </c>
      <c r="I162" s="126">
        <v>165</v>
      </c>
      <c r="J162" s="127" t="s">
        <v>660</v>
      </c>
      <c r="K162" s="128">
        <f t="shared" si="58"/>
        <v>45.5</v>
      </c>
      <c r="L162" s="129">
        <f t="shared" si="59"/>
        <v>0.35</v>
      </c>
      <c r="M162" s="130" t="s">
        <v>600</v>
      </c>
      <c r="N162" s="131">
        <v>43088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22</v>
      </c>
      <c r="B163" s="106">
        <v>42040</v>
      </c>
      <c r="C163" s="106"/>
      <c r="D163" s="107" t="s">
        <v>390</v>
      </c>
      <c r="E163" s="108" t="s">
        <v>624</v>
      </c>
      <c r="F163" s="109">
        <v>98</v>
      </c>
      <c r="G163" s="108"/>
      <c r="H163" s="108">
        <v>120</v>
      </c>
      <c r="I163" s="126">
        <v>120</v>
      </c>
      <c r="J163" s="127" t="s">
        <v>626</v>
      </c>
      <c r="K163" s="128">
        <f t="shared" si="58"/>
        <v>22</v>
      </c>
      <c r="L163" s="129">
        <f t="shared" si="59"/>
        <v>0.22448979591836735</v>
      </c>
      <c r="M163" s="130" t="s">
        <v>600</v>
      </c>
      <c r="N163" s="131">
        <v>42753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23</v>
      </c>
      <c r="B164" s="106">
        <v>42040</v>
      </c>
      <c r="C164" s="106"/>
      <c r="D164" s="107" t="s">
        <v>661</v>
      </c>
      <c r="E164" s="108" t="s">
        <v>624</v>
      </c>
      <c r="F164" s="109">
        <v>196</v>
      </c>
      <c r="G164" s="108"/>
      <c r="H164" s="108">
        <v>262</v>
      </c>
      <c r="I164" s="126">
        <v>255</v>
      </c>
      <c r="J164" s="127" t="s">
        <v>626</v>
      </c>
      <c r="K164" s="128">
        <f t="shared" si="58"/>
        <v>66</v>
      </c>
      <c r="L164" s="129">
        <f t="shared" si="59"/>
        <v>0.33673469387755101</v>
      </c>
      <c r="M164" s="130" t="s">
        <v>600</v>
      </c>
      <c r="N164" s="131">
        <v>42599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24</v>
      </c>
      <c r="B165" s="110">
        <v>42067</v>
      </c>
      <c r="C165" s="110"/>
      <c r="D165" s="111" t="s">
        <v>389</v>
      </c>
      <c r="E165" s="112" t="s">
        <v>624</v>
      </c>
      <c r="F165" s="113">
        <v>235</v>
      </c>
      <c r="G165" s="113"/>
      <c r="H165" s="114">
        <v>77</v>
      </c>
      <c r="I165" s="132" t="s">
        <v>662</v>
      </c>
      <c r="J165" s="133" t="s">
        <v>663</v>
      </c>
      <c r="K165" s="134">
        <f t="shared" si="58"/>
        <v>-158</v>
      </c>
      <c r="L165" s="135">
        <f t="shared" si="59"/>
        <v>-0.67234042553191486</v>
      </c>
      <c r="M165" s="136" t="s">
        <v>664</v>
      </c>
      <c r="N165" s="137">
        <v>43522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25</v>
      </c>
      <c r="B166" s="106">
        <v>42067</v>
      </c>
      <c r="C166" s="106"/>
      <c r="D166" s="107" t="s">
        <v>481</v>
      </c>
      <c r="E166" s="108" t="s">
        <v>624</v>
      </c>
      <c r="F166" s="109">
        <v>185</v>
      </c>
      <c r="G166" s="108"/>
      <c r="H166" s="108">
        <v>224</v>
      </c>
      <c r="I166" s="126" t="s">
        <v>665</v>
      </c>
      <c r="J166" s="127" t="s">
        <v>626</v>
      </c>
      <c r="K166" s="128">
        <f t="shared" si="58"/>
        <v>39</v>
      </c>
      <c r="L166" s="129">
        <f t="shared" si="59"/>
        <v>0.21081081081081082</v>
      </c>
      <c r="M166" s="130" t="s">
        <v>600</v>
      </c>
      <c r="N166" s="131">
        <v>42647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364">
        <v>26</v>
      </c>
      <c r="B167" s="115">
        <v>42090</v>
      </c>
      <c r="C167" s="115"/>
      <c r="D167" s="116" t="s">
        <v>666</v>
      </c>
      <c r="E167" s="117" t="s">
        <v>624</v>
      </c>
      <c r="F167" s="118">
        <v>49.5</v>
      </c>
      <c r="G167" s="119"/>
      <c r="H167" s="119">
        <v>15.85</v>
      </c>
      <c r="I167" s="119">
        <v>67</v>
      </c>
      <c r="J167" s="138" t="s">
        <v>667</v>
      </c>
      <c r="K167" s="119">
        <f t="shared" si="58"/>
        <v>-33.65</v>
      </c>
      <c r="L167" s="139">
        <f t="shared" si="59"/>
        <v>-0.67979797979797973</v>
      </c>
      <c r="M167" s="136" t="s">
        <v>664</v>
      </c>
      <c r="N167" s="140">
        <v>43627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27</v>
      </c>
      <c r="B168" s="106">
        <v>42093</v>
      </c>
      <c r="C168" s="106"/>
      <c r="D168" s="107" t="s">
        <v>668</v>
      </c>
      <c r="E168" s="108" t="s">
        <v>624</v>
      </c>
      <c r="F168" s="109">
        <v>183.5</v>
      </c>
      <c r="G168" s="108"/>
      <c r="H168" s="108">
        <v>219</v>
      </c>
      <c r="I168" s="126">
        <v>218</v>
      </c>
      <c r="J168" s="127" t="s">
        <v>669</v>
      </c>
      <c r="K168" s="128">
        <f t="shared" si="58"/>
        <v>35.5</v>
      </c>
      <c r="L168" s="129">
        <f t="shared" si="59"/>
        <v>0.19346049046321526</v>
      </c>
      <c r="M168" s="130" t="s">
        <v>600</v>
      </c>
      <c r="N168" s="131">
        <v>42103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28</v>
      </c>
      <c r="B169" s="106">
        <v>42114</v>
      </c>
      <c r="C169" s="106"/>
      <c r="D169" s="107" t="s">
        <v>670</v>
      </c>
      <c r="E169" s="108" t="s">
        <v>624</v>
      </c>
      <c r="F169" s="109">
        <f>(227+237)/2</f>
        <v>232</v>
      </c>
      <c r="G169" s="108"/>
      <c r="H169" s="108">
        <v>298</v>
      </c>
      <c r="I169" s="126">
        <v>298</v>
      </c>
      <c r="J169" s="127" t="s">
        <v>626</v>
      </c>
      <c r="K169" s="128">
        <f t="shared" si="58"/>
        <v>66</v>
      </c>
      <c r="L169" s="129">
        <f t="shared" si="59"/>
        <v>0.28448275862068967</v>
      </c>
      <c r="M169" s="130" t="s">
        <v>600</v>
      </c>
      <c r="N169" s="131">
        <v>42823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29</v>
      </c>
      <c r="B170" s="106">
        <v>42128</v>
      </c>
      <c r="C170" s="106"/>
      <c r="D170" s="107" t="s">
        <v>671</v>
      </c>
      <c r="E170" s="108" t="s">
        <v>601</v>
      </c>
      <c r="F170" s="109">
        <v>385</v>
      </c>
      <c r="G170" s="108"/>
      <c r="H170" s="108">
        <f>212.5+331</f>
        <v>543.5</v>
      </c>
      <c r="I170" s="126">
        <v>510</v>
      </c>
      <c r="J170" s="127" t="s">
        <v>672</v>
      </c>
      <c r="K170" s="128">
        <f t="shared" si="58"/>
        <v>158.5</v>
      </c>
      <c r="L170" s="129">
        <f t="shared" si="59"/>
        <v>0.41168831168831171</v>
      </c>
      <c r="M170" s="130" t="s">
        <v>600</v>
      </c>
      <c r="N170" s="131">
        <v>42235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30</v>
      </c>
      <c r="B171" s="106">
        <v>42128</v>
      </c>
      <c r="C171" s="106"/>
      <c r="D171" s="107" t="s">
        <v>673</v>
      </c>
      <c r="E171" s="108" t="s">
        <v>601</v>
      </c>
      <c r="F171" s="109">
        <v>115.5</v>
      </c>
      <c r="G171" s="108"/>
      <c r="H171" s="108">
        <v>146</v>
      </c>
      <c r="I171" s="126">
        <v>142</v>
      </c>
      <c r="J171" s="127" t="s">
        <v>674</v>
      </c>
      <c r="K171" s="128">
        <f t="shared" si="58"/>
        <v>30.5</v>
      </c>
      <c r="L171" s="129">
        <f t="shared" si="59"/>
        <v>0.26406926406926406</v>
      </c>
      <c r="M171" s="130" t="s">
        <v>600</v>
      </c>
      <c r="N171" s="131">
        <v>42202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31</v>
      </c>
      <c r="B172" s="106">
        <v>42151</v>
      </c>
      <c r="C172" s="106"/>
      <c r="D172" s="107" t="s">
        <v>675</v>
      </c>
      <c r="E172" s="108" t="s">
        <v>601</v>
      </c>
      <c r="F172" s="109">
        <v>237.5</v>
      </c>
      <c r="G172" s="108"/>
      <c r="H172" s="108">
        <v>279.5</v>
      </c>
      <c r="I172" s="126">
        <v>278</v>
      </c>
      <c r="J172" s="127" t="s">
        <v>626</v>
      </c>
      <c r="K172" s="128">
        <f t="shared" si="58"/>
        <v>42</v>
      </c>
      <c r="L172" s="129">
        <f t="shared" si="59"/>
        <v>0.17684210526315788</v>
      </c>
      <c r="M172" s="130" t="s">
        <v>600</v>
      </c>
      <c r="N172" s="131">
        <v>42222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32</v>
      </c>
      <c r="B173" s="106">
        <v>42174</v>
      </c>
      <c r="C173" s="106"/>
      <c r="D173" s="107" t="s">
        <v>645</v>
      </c>
      <c r="E173" s="108" t="s">
        <v>624</v>
      </c>
      <c r="F173" s="109">
        <v>340</v>
      </c>
      <c r="G173" s="108"/>
      <c r="H173" s="108">
        <v>448</v>
      </c>
      <c r="I173" s="126">
        <v>448</v>
      </c>
      <c r="J173" s="127" t="s">
        <v>626</v>
      </c>
      <c r="K173" s="128">
        <f t="shared" si="58"/>
        <v>108</v>
      </c>
      <c r="L173" s="129">
        <f t="shared" si="59"/>
        <v>0.31764705882352939</v>
      </c>
      <c r="M173" s="130" t="s">
        <v>600</v>
      </c>
      <c r="N173" s="131">
        <v>43018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33</v>
      </c>
      <c r="B174" s="106">
        <v>42191</v>
      </c>
      <c r="C174" s="106"/>
      <c r="D174" s="107" t="s">
        <v>676</v>
      </c>
      <c r="E174" s="108" t="s">
        <v>624</v>
      </c>
      <c r="F174" s="109">
        <v>390</v>
      </c>
      <c r="G174" s="108"/>
      <c r="H174" s="108">
        <v>460</v>
      </c>
      <c r="I174" s="126">
        <v>460</v>
      </c>
      <c r="J174" s="127" t="s">
        <v>626</v>
      </c>
      <c r="K174" s="128">
        <f t="shared" ref="K174:K194" si="60">H174-F174</f>
        <v>70</v>
      </c>
      <c r="L174" s="129">
        <f t="shared" ref="L174:L194" si="61">K174/F174</f>
        <v>0.17948717948717949</v>
      </c>
      <c r="M174" s="130" t="s">
        <v>600</v>
      </c>
      <c r="N174" s="131">
        <v>42478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34</v>
      </c>
      <c r="B175" s="110">
        <v>42195</v>
      </c>
      <c r="C175" s="110"/>
      <c r="D175" s="111" t="s">
        <v>677</v>
      </c>
      <c r="E175" s="112" t="s">
        <v>624</v>
      </c>
      <c r="F175" s="113">
        <v>122.5</v>
      </c>
      <c r="G175" s="113"/>
      <c r="H175" s="114">
        <v>61</v>
      </c>
      <c r="I175" s="132">
        <v>172</v>
      </c>
      <c r="J175" s="133" t="s">
        <v>678</v>
      </c>
      <c r="K175" s="134">
        <f t="shared" si="60"/>
        <v>-61.5</v>
      </c>
      <c r="L175" s="135">
        <f t="shared" si="61"/>
        <v>-0.50204081632653064</v>
      </c>
      <c r="M175" s="136" t="s">
        <v>664</v>
      </c>
      <c r="N175" s="137">
        <v>43333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35</v>
      </c>
      <c r="B176" s="106">
        <v>42219</v>
      </c>
      <c r="C176" s="106"/>
      <c r="D176" s="107" t="s">
        <v>679</v>
      </c>
      <c r="E176" s="108" t="s">
        <v>624</v>
      </c>
      <c r="F176" s="109">
        <v>297.5</v>
      </c>
      <c r="G176" s="108"/>
      <c r="H176" s="108">
        <v>350</v>
      </c>
      <c r="I176" s="126">
        <v>360</v>
      </c>
      <c r="J176" s="127" t="s">
        <v>680</v>
      </c>
      <c r="K176" s="128">
        <f t="shared" si="60"/>
        <v>52.5</v>
      </c>
      <c r="L176" s="129">
        <f t="shared" si="61"/>
        <v>0.17647058823529413</v>
      </c>
      <c r="M176" s="130" t="s">
        <v>600</v>
      </c>
      <c r="N176" s="131">
        <v>42232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36</v>
      </c>
      <c r="B177" s="106">
        <v>42219</v>
      </c>
      <c r="C177" s="106"/>
      <c r="D177" s="107" t="s">
        <v>681</v>
      </c>
      <c r="E177" s="108" t="s">
        <v>624</v>
      </c>
      <c r="F177" s="109">
        <v>115.5</v>
      </c>
      <c r="G177" s="108"/>
      <c r="H177" s="108">
        <v>149</v>
      </c>
      <c r="I177" s="126">
        <v>140</v>
      </c>
      <c r="J177" s="141" t="s">
        <v>682</v>
      </c>
      <c r="K177" s="128">
        <f t="shared" si="60"/>
        <v>33.5</v>
      </c>
      <c r="L177" s="129">
        <f t="shared" si="61"/>
        <v>0.29004329004329005</v>
      </c>
      <c r="M177" s="130" t="s">
        <v>600</v>
      </c>
      <c r="N177" s="131">
        <v>42740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37</v>
      </c>
      <c r="B178" s="106">
        <v>42251</v>
      </c>
      <c r="C178" s="106"/>
      <c r="D178" s="107" t="s">
        <v>675</v>
      </c>
      <c r="E178" s="108" t="s">
        <v>624</v>
      </c>
      <c r="F178" s="109">
        <v>226</v>
      </c>
      <c r="G178" s="108"/>
      <c r="H178" s="108">
        <v>292</v>
      </c>
      <c r="I178" s="126">
        <v>292</v>
      </c>
      <c r="J178" s="127" t="s">
        <v>683</v>
      </c>
      <c r="K178" s="128">
        <f t="shared" si="60"/>
        <v>66</v>
      </c>
      <c r="L178" s="129">
        <f t="shared" si="61"/>
        <v>0.29203539823008851</v>
      </c>
      <c r="M178" s="130" t="s">
        <v>600</v>
      </c>
      <c r="N178" s="131">
        <v>42286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38</v>
      </c>
      <c r="B179" s="106">
        <v>42254</v>
      </c>
      <c r="C179" s="106"/>
      <c r="D179" s="107" t="s">
        <v>670</v>
      </c>
      <c r="E179" s="108" t="s">
        <v>624</v>
      </c>
      <c r="F179" s="109">
        <v>232.5</v>
      </c>
      <c r="G179" s="108"/>
      <c r="H179" s="108">
        <v>312.5</v>
      </c>
      <c r="I179" s="126">
        <v>310</v>
      </c>
      <c r="J179" s="127" t="s">
        <v>626</v>
      </c>
      <c r="K179" s="128">
        <f t="shared" si="60"/>
        <v>80</v>
      </c>
      <c r="L179" s="129">
        <f t="shared" si="61"/>
        <v>0.34408602150537637</v>
      </c>
      <c r="M179" s="130" t="s">
        <v>600</v>
      </c>
      <c r="N179" s="131">
        <v>42823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39</v>
      </c>
      <c r="B180" s="106">
        <v>42268</v>
      </c>
      <c r="C180" s="106"/>
      <c r="D180" s="107" t="s">
        <v>684</v>
      </c>
      <c r="E180" s="108" t="s">
        <v>624</v>
      </c>
      <c r="F180" s="109">
        <v>196.5</v>
      </c>
      <c r="G180" s="108"/>
      <c r="H180" s="108">
        <v>238</v>
      </c>
      <c r="I180" s="126">
        <v>238</v>
      </c>
      <c r="J180" s="127" t="s">
        <v>683</v>
      </c>
      <c r="K180" s="128">
        <f t="shared" si="60"/>
        <v>41.5</v>
      </c>
      <c r="L180" s="129">
        <f t="shared" si="61"/>
        <v>0.21119592875318066</v>
      </c>
      <c r="M180" s="130" t="s">
        <v>600</v>
      </c>
      <c r="N180" s="131">
        <v>42291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40</v>
      </c>
      <c r="B181" s="106">
        <v>42271</v>
      </c>
      <c r="C181" s="106"/>
      <c r="D181" s="107" t="s">
        <v>623</v>
      </c>
      <c r="E181" s="108" t="s">
        <v>624</v>
      </c>
      <c r="F181" s="109">
        <v>65</v>
      </c>
      <c r="G181" s="108"/>
      <c r="H181" s="108">
        <v>82</v>
      </c>
      <c r="I181" s="126">
        <v>82</v>
      </c>
      <c r="J181" s="127" t="s">
        <v>683</v>
      </c>
      <c r="K181" s="128">
        <f t="shared" si="60"/>
        <v>17</v>
      </c>
      <c r="L181" s="129">
        <f t="shared" si="61"/>
        <v>0.26153846153846155</v>
      </c>
      <c r="M181" s="130" t="s">
        <v>600</v>
      </c>
      <c r="N181" s="131">
        <v>42578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41</v>
      </c>
      <c r="B182" s="106">
        <v>42291</v>
      </c>
      <c r="C182" s="106"/>
      <c r="D182" s="107" t="s">
        <v>685</v>
      </c>
      <c r="E182" s="108" t="s">
        <v>624</v>
      </c>
      <c r="F182" s="109">
        <v>144</v>
      </c>
      <c r="G182" s="108"/>
      <c r="H182" s="108">
        <v>182.5</v>
      </c>
      <c r="I182" s="126">
        <v>181</v>
      </c>
      <c r="J182" s="127" t="s">
        <v>683</v>
      </c>
      <c r="K182" s="128">
        <f t="shared" si="60"/>
        <v>38.5</v>
      </c>
      <c r="L182" s="129">
        <f t="shared" si="61"/>
        <v>0.2673611111111111</v>
      </c>
      <c r="M182" s="130" t="s">
        <v>600</v>
      </c>
      <c r="N182" s="131">
        <v>42817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42</v>
      </c>
      <c r="B183" s="106">
        <v>42291</v>
      </c>
      <c r="C183" s="106"/>
      <c r="D183" s="107" t="s">
        <v>686</v>
      </c>
      <c r="E183" s="108" t="s">
        <v>624</v>
      </c>
      <c r="F183" s="109">
        <v>264</v>
      </c>
      <c r="G183" s="108"/>
      <c r="H183" s="108">
        <v>311</v>
      </c>
      <c r="I183" s="126">
        <v>311</v>
      </c>
      <c r="J183" s="127" t="s">
        <v>683</v>
      </c>
      <c r="K183" s="128">
        <f t="shared" si="60"/>
        <v>47</v>
      </c>
      <c r="L183" s="129">
        <f t="shared" si="61"/>
        <v>0.17803030303030304</v>
      </c>
      <c r="M183" s="130" t="s">
        <v>600</v>
      </c>
      <c r="N183" s="131">
        <v>42604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43</v>
      </c>
      <c r="B184" s="106">
        <v>42318</v>
      </c>
      <c r="C184" s="106"/>
      <c r="D184" s="107" t="s">
        <v>687</v>
      </c>
      <c r="E184" s="108" t="s">
        <v>601</v>
      </c>
      <c r="F184" s="109">
        <v>549.5</v>
      </c>
      <c r="G184" s="108"/>
      <c r="H184" s="108">
        <v>630</v>
      </c>
      <c r="I184" s="126">
        <v>630</v>
      </c>
      <c r="J184" s="127" t="s">
        <v>683</v>
      </c>
      <c r="K184" s="128">
        <f t="shared" si="60"/>
        <v>80.5</v>
      </c>
      <c r="L184" s="129">
        <f t="shared" si="61"/>
        <v>0.1464968152866242</v>
      </c>
      <c r="M184" s="130" t="s">
        <v>600</v>
      </c>
      <c r="N184" s="131">
        <v>42419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44</v>
      </c>
      <c r="B185" s="106">
        <v>42342</v>
      </c>
      <c r="C185" s="106"/>
      <c r="D185" s="107" t="s">
        <v>688</v>
      </c>
      <c r="E185" s="108" t="s">
        <v>624</v>
      </c>
      <c r="F185" s="109">
        <v>1027.5</v>
      </c>
      <c r="G185" s="108"/>
      <c r="H185" s="108">
        <v>1315</v>
      </c>
      <c r="I185" s="126">
        <v>1250</v>
      </c>
      <c r="J185" s="127" t="s">
        <v>683</v>
      </c>
      <c r="K185" s="128">
        <f t="shared" si="60"/>
        <v>287.5</v>
      </c>
      <c r="L185" s="129">
        <f t="shared" si="61"/>
        <v>0.27980535279805352</v>
      </c>
      <c r="M185" s="130" t="s">
        <v>600</v>
      </c>
      <c r="N185" s="131">
        <v>43244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45</v>
      </c>
      <c r="B186" s="106">
        <v>42367</v>
      </c>
      <c r="C186" s="106"/>
      <c r="D186" s="107" t="s">
        <v>689</v>
      </c>
      <c r="E186" s="108" t="s">
        <v>624</v>
      </c>
      <c r="F186" s="109">
        <v>465</v>
      </c>
      <c r="G186" s="108"/>
      <c r="H186" s="108">
        <v>540</v>
      </c>
      <c r="I186" s="126">
        <v>540</v>
      </c>
      <c r="J186" s="127" t="s">
        <v>683</v>
      </c>
      <c r="K186" s="128">
        <f t="shared" si="60"/>
        <v>75</v>
      </c>
      <c r="L186" s="129">
        <f t="shared" si="61"/>
        <v>0.16129032258064516</v>
      </c>
      <c r="M186" s="130" t="s">
        <v>600</v>
      </c>
      <c r="N186" s="131">
        <v>42530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46</v>
      </c>
      <c r="B187" s="106">
        <v>42380</v>
      </c>
      <c r="C187" s="106"/>
      <c r="D187" s="107" t="s">
        <v>390</v>
      </c>
      <c r="E187" s="108" t="s">
        <v>601</v>
      </c>
      <c r="F187" s="109">
        <v>81</v>
      </c>
      <c r="G187" s="108"/>
      <c r="H187" s="108">
        <v>110</v>
      </c>
      <c r="I187" s="126">
        <v>110</v>
      </c>
      <c r="J187" s="127" t="s">
        <v>683</v>
      </c>
      <c r="K187" s="128">
        <f t="shared" si="60"/>
        <v>29</v>
      </c>
      <c r="L187" s="129">
        <f t="shared" si="61"/>
        <v>0.35802469135802467</v>
      </c>
      <c r="M187" s="130" t="s">
        <v>600</v>
      </c>
      <c r="N187" s="131">
        <v>42745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47</v>
      </c>
      <c r="B188" s="106">
        <v>42382</v>
      </c>
      <c r="C188" s="106"/>
      <c r="D188" s="107" t="s">
        <v>690</v>
      </c>
      <c r="E188" s="108" t="s">
        <v>601</v>
      </c>
      <c r="F188" s="109">
        <v>417.5</v>
      </c>
      <c r="G188" s="108"/>
      <c r="H188" s="108">
        <v>547</v>
      </c>
      <c r="I188" s="126">
        <v>535</v>
      </c>
      <c r="J188" s="127" t="s">
        <v>683</v>
      </c>
      <c r="K188" s="128">
        <f t="shared" si="60"/>
        <v>129.5</v>
      </c>
      <c r="L188" s="129">
        <f t="shared" si="61"/>
        <v>0.31017964071856285</v>
      </c>
      <c r="M188" s="130" t="s">
        <v>600</v>
      </c>
      <c r="N188" s="131">
        <v>42578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48</v>
      </c>
      <c r="B189" s="106">
        <v>42408</v>
      </c>
      <c r="C189" s="106"/>
      <c r="D189" s="107" t="s">
        <v>691</v>
      </c>
      <c r="E189" s="108" t="s">
        <v>624</v>
      </c>
      <c r="F189" s="109">
        <v>650</v>
      </c>
      <c r="G189" s="108"/>
      <c r="H189" s="108">
        <v>800</v>
      </c>
      <c r="I189" s="126">
        <v>800</v>
      </c>
      <c r="J189" s="127" t="s">
        <v>683</v>
      </c>
      <c r="K189" s="128">
        <f t="shared" si="60"/>
        <v>150</v>
      </c>
      <c r="L189" s="129">
        <f t="shared" si="61"/>
        <v>0.23076923076923078</v>
      </c>
      <c r="M189" s="130" t="s">
        <v>600</v>
      </c>
      <c r="N189" s="131">
        <v>43154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49</v>
      </c>
      <c r="B190" s="106">
        <v>42433</v>
      </c>
      <c r="C190" s="106"/>
      <c r="D190" s="107" t="s">
        <v>197</v>
      </c>
      <c r="E190" s="108" t="s">
        <v>624</v>
      </c>
      <c r="F190" s="109">
        <v>437.5</v>
      </c>
      <c r="G190" s="108"/>
      <c r="H190" s="108">
        <v>504.5</v>
      </c>
      <c r="I190" s="126">
        <v>522</v>
      </c>
      <c r="J190" s="127" t="s">
        <v>692</v>
      </c>
      <c r="K190" s="128">
        <f t="shared" si="60"/>
        <v>67</v>
      </c>
      <c r="L190" s="129">
        <f t="shared" si="61"/>
        <v>0.15314285714285714</v>
      </c>
      <c r="M190" s="130" t="s">
        <v>600</v>
      </c>
      <c r="N190" s="131">
        <v>42480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50</v>
      </c>
      <c r="B191" s="106">
        <v>42438</v>
      </c>
      <c r="C191" s="106"/>
      <c r="D191" s="107" t="s">
        <v>693</v>
      </c>
      <c r="E191" s="108" t="s">
        <v>624</v>
      </c>
      <c r="F191" s="109">
        <v>189.5</v>
      </c>
      <c r="G191" s="108"/>
      <c r="H191" s="108">
        <v>218</v>
      </c>
      <c r="I191" s="126">
        <v>218</v>
      </c>
      <c r="J191" s="127" t="s">
        <v>683</v>
      </c>
      <c r="K191" s="128">
        <f t="shared" si="60"/>
        <v>28.5</v>
      </c>
      <c r="L191" s="129">
        <f t="shared" si="61"/>
        <v>0.15039577836411611</v>
      </c>
      <c r="M191" s="130" t="s">
        <v>600</v>
      </c>
      <c r="N191" s="131">
        <v>43034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364">
        <v>51</v>
      </c>
      <c r="B192" s="115">
        <v>42471</v>
      </c>
      <c r="C192" s="115"/>
      <c r="D192" s="116" t="s">
        <v>694</v>
      </c>
      <c r="E192" s="117" t="s">
        <v>624</v>
      </c>
      <c r="F192" s="118">
        <v>36.5</v>
      </c>
      <c r="G192" s="119"/>
      <c r="H192" s="119">
        <v>15.85</v>
      </c>
      <c r="I192" s="119">
        <v>60</v>
      </c>
      <c r="J192" s="138" t="s">
        <v>695</v>
      </c>
      <c r="K192" s="134">
        <f t="shared" si="60"/>
        <v>-20.65</v>
      </c>
      <c r="L192" s="168">
        <f t="shared" si="61"/>
        <v>-0.5657534246575342</v>
      </c>
      <c r="M192" s="136" t="s">
        <v>664</v>
      </c>
      <c r="N192" s="169">
        <v>43627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52</v>
      </c>
      <c r="B193" s="106">
        <v>42472</v>
      </c>
      <c r="C193" s="106"/>
      <c r="D193" s="107" t="s">
        <v>696</v>
      </c>
      <c r="E193" s="108" t="s">
        <v>624</v>
      </c>
      <c r="F193" s="109">
        <v>93</v>
      </c>
      <c r="G193" s="108"/>
      <c r="H193" s="108">
        <v>149</v>
      </c>
      <c r="I193" s="126">
        <v>140</v>
      </c>
      <c r="J193" s="141" t="s">
        <v>697</v>
      </c>
      <c r="K193" s="128">
        <f t="shared" si="60"/>
        <v>56</v>
      </c>
      <c r="L193" s="129">
        <f t="shared" si="61"/>
        <v>0.60215053763440862</v>
      </c>
      <c r="M193" s="130" t="s">
        <v>600</v>
      </c>
      <c r="N193" s="131">
        <v>42740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53</v>
      </c>
      <c r="B194" s="106">
        <v>42472</v>
      </c>
      <c r="C194" s="106"/>
      <c r="D194" s="107" t="s">
        <v>698</v>
      </c>
      <c r="E194" s="108" t="s">
        <v>624</v>
      </c>
      <c r="F194" s="109">
        <v>130</v>
      </c>
      <c r="G194" s="108"/>
      <c r="H194" s="108">
        <v>150</v>
      </c>
      <c r="I194" s="126" t="s">
        <v>699</v>
      </c>
      <c r="J194" s="127" t="s">
        <v>683</v>
      </c>
      <c r="K194" s="128">
        <f t="shared" si="60"/>
        <v>20</v>
      </c>
      <c r="L194" s="129">
        <f t="shared" si="61"/>
        <v>0.15384615384615385</v>
      </c>
      <c r="M194" s="130" t="s">
        <v>600</v>
      </c>
      <c r="N194" s="131">
        <v>42564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54</v>
      </c>
      <c r="B195" s="106">
        <v>42473</v>
      </c>
      <c r="C195" s="106"/>
      <c r="D195" s="107" t="s">
        <v>354</v>
      </c>
      <c r="E195" s="108" t="s">
        <v>624</v>
      </c>
      <c r="F195" s="109">
        <v>196</v>
      </c>
      <c r="G195" s="108"/>
      <c r="H195" s="108">
        <v>299</v>
      </c>
      <c r="I195" s="126">
        <v>299</v>
      </c>
      <c r="J195" s="127" t="s">
        <v>683</v>
      </c>
      <c r="K195" s="128">
        <v>103</v>
      </c>
      <c r="L195" s="129">
        <v>0.52551020408163296</v>
      </c>
      <c r="M195" s="130" t="s">
        <v>600</v>
      </c>
      <c r="N195" s="131">
        <v>42620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55</v>
      </c>
      <c r="B196" s="106">
        <v>42473</v>
      </c>
      <c r="C196" s="106"/>
      <c r="D196" s="107" t="s">
        <v>757</v>
      </c>
      <c r="E196" s="108" t="s">
        <v>624</v>
      </c>
      <c r="F196" s="109">
        <v>88</v>
      </c>
      <c r="G196" s="108"/>
      <c r="H196" s="108">
        <v>103</v>
      </c>
      <c r="I196" s="126">
        <v>103</v>
      </c>
      <c r="J196" s="127" t="s">
        <v>683</v>
      </c>
      <c r="K196" s="128">
        <v>15</v>
      </c>
      <c r="L196" s="129">
        <v>0.170454545454545</v>
      </c>
      <c r="M196" s="130" t="s">
        <v>600</v>
      </c>
      <c r="N196" s="131">
        <v>42530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56</v>
      </c>
      <c r="B197" s="106">
        <v>42492</v>
      </c>
      <c r="C197" s="106"/>
      <c r="D197" s="107" t="s">
        <v>700</v>
      </c>
      <c r="E197" s="108" t="s">
        <v>624</v>
      </c>
      <c r="F197" s="109">
        <v>127.5</v>
      </c>
      <c r="G197" s="108"/>
      <c r="H197" s="108">
        <v>148</v>
      </c>
      <c r="I197" s="126" t="s">
        <v>701</v>
      </c>
      <c r="J197" s="127" t="s">
        <v>683</v>
      </c>
      <c r="K197" s="128">
        <f>H197-F197</f>
        <v>20.5</v>
      </c>
      <c r="L197" s="129">
        <f>K197/F197</f>
        <v>0.16078431372549021</v>
      </c>
      <c r="M197" s="130" t="s">
        <v>600</v>
      </c>
      <c r="N197" s="131">
        <v>42564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57</v>
      </c>
      <c r="B198" s="106">
        <v>42493</v>
      </c>
      <c r="C198" s="106"/>
      <c r="D198" s="107" t="s">
        <v>702</v>
      </c>
      <c r="E198" s="108" t="s">
        <v>624</v>
      </c>
      <c r="F198" s="109">
        <v>675</v>
      </c>
      <c r="G198" s="108"/>
      <c r="H198" s="108">
        <v>815</v>
      </c>
      <c r="I198" s="126" t="s">
        <v>703</v>
      </c>
      <c r="J198" s="127" t="s">
        <v>683</v>
      </c>
      <c r="K198" s="128">
        <f>H198-F198</f>
        <v>140</v>
      </c>
      <c r="L198" s="129">
        <f>K198/F198</f>
        <v>0.2074074074074074</v>
      </c>
      <c r="M198" s="130" t="s">
        <v>600</v>
      </c>
      <c r="N198" s="131">
        <v>43154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4">
        <v>58</v>
      </c>
      <c r="B199" s="110">
        <v>42522</v>
      </c>
      <c r="C199" s="110"/>
      <c r="D199" s="111" t="s">
        <v>758</v>
      </c>
      <c r="E199" s="112" t="s">
        <v>624</v>
      </c>
      <c r="F199" s="113">
        <v>500</v>
      </c>
      <c r="G199" s="113"/>
      <c r="H199" s="114">
        <v>232.5</v>
      </c>
      <c r="I199" s="132" t="s">
        <v>759</v>
      </c>
      <c r="J199" s="133" t="s">
        <v>760</v>
      </c>
      <c r="K199" s="134">
        <f>H199-F199</f>
        <v>-267.5</v>
      </c>
      <c r="L199" s="135">
        <f>K199/F199</f>
        <v>-0.53500000000000003</v>
      </c>
      <c r="M199" s="136" t="s">
        <v>664</v>
      </c>
      <c r="N199" s="137">
        <v>43735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59</v>
      </c>
      <c r="B200" s="106">
        <v>42527</v>
      </c>
      <c r="C200" s="106"/>
      <c r="D200" s="107" t="s">
        <v>704</v>
      </c>
      <c r="E200" s="108" t="s">
        <v>624</v>
      </c>
      <c r="F200" s="109">
        <v>110</v>
      </c>
      <c r="G200" s="108"/>
      <c r="H200" s="108">
        <v>126.5</v>
      </c>
      <c r="I200" s="126">
        <v>125</v>
      </c>
      <c r="J200" s="127" t="s">
        <v>633</v>
      </c>
      <c r="K200" s="128">
        <f>H200-F200</f>
        <v>16.5</v>
      </c>
      <c r="L200" s="129">
        <f>K200/F200</f>
        <v>0.15</v>
      </c>
      <c r="M200" s="130" t="s">
        <v>600</v>
      </c>
      <c r="N200" s="131">
        <v>42552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60</v>
      </c>
      <c r="B201" s="106">
        <v>42538</v>
      </c>
      <c r="C201" s="106"/>
      <c r="D201" s="107" t="s">
        <v>705</v>
      </c>
      <c r="E201" s="108" t="s">
        <v>624</v>
      </c>
      <c r="F201" s="109">
        <v>44</v>
      </c>
      <c r="G201" s="108"/>
      <c r="H201" s="108">
        <v>69.5</v>
      </c>
      <c r="I201" s="126">
        <v>69.5</v>
      </c>
      <c r="J201" s="127" t="s">
        <v>706</v>
      </c>
      <c r="K201" s="128">
        <f>H201-F201</f>
        <v>25.5</v>
      </c>
      <c r="L201" s="129">
        <f>K201/F201</f>
        <v>0.57954545454545459</v>
      </c>
      <c r="M201" s="130" t="s">
        <v>600</v>
      </c>
      <c r="N201" s="131">
        <v>42977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61</v>
      </c>
      <c r="B202" s="106">
        <v>42549</v>
      </c>
      <c r="C202" s="106"/>
      <c r="D202" s="148" t="s">
        <v>761</v>
      </c>
      <c r="E202" s="108" t="s">
        <v>624</v>
      </c>
      <c r="F202" s="109">
        <v>262.5</v>
      </c>
      <c r="G202" s="108"/>
      <c r="H202" s="108">
        <v>340</v>
      </c>
      <c r="I202" s="126">
        <v>333</v>
      </c>
      <c r="J202" s="127" t="s">
        <v>762</v>
      </c>
      <c r="K202" s="128">
        <v>77.5</v>
      </c>
      <c r="L202" s="129">
        <v>0.29523809523809502</v>
      </c>
      <c r="M202" s="130" t="s">
        <v>600</v>
      </c>
      <c r="N202" s="131">
        <v>43017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62</v>
      </c>
      <c r="B203" s="106">
        <v>42549</v>
      </c>
      <c r="C203" s="106"/>
      <c r="D203" s="148" t="s">
        <v>763</v>
      </c>
      <c r="E203" s="108" t="s">
        <v>624</v>
      </c>
      <c r="F203" s="109">
        <v>840</v>
      </c>
      <c r="G203" s="108"/>
      <c r="H203" s="108">
        <v>1230</v>
      </c>
      <c r="I203" s="126">
        <v>1230</v>
      </c>
      <c r="J203" s="127" t="s">
        <v>683</v>
      </c>
      <c r="K203" s="128">
        <v>390</v>
      </c>
      <c r="L203" s="129">
        <v>0.46428571428571402</v>
      </c>
      <c r="M203" s="130" t="s">
        <v>600</v>
      </c>
      <c r="N203" s="131">
        <v>42649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365">
        <v>63</v>
      </c>
      <c r="B204" s="143">
        <v>42556</v>
      </c>
      <c r="C204" s="143"/>
      <c r="D204" s="144" t="s">
        <v>707</v>
      </c>
      <c r="E204" s="145" t="s">
        <v>624</v>
      </c>
      <c r="F204" s="146">
        <v>395</v>
      </c>
      <c r="G204" s="147"/>
      <c r="H204" s="147">
        <f>(468.5+342.5)/2</f>
        <v>405.5</v>
      </c>
      <c r="I204" s="147">
        <v>510</v>
      </c>
      <c r="J204" s="170" t="s">
        <v>708</v>
      </c>
      <c r="K204" s="171">
        <f t="shared" ref="K204:K210" si="62">H204-F204</f>
        <v>10.5</v>
      </c>
      <c r="L204" s="172">
        <f t="shared" ref="L204:L210" si="63">K204/F204</f>
        <v>2.6582278481012658E-2</v>
      </c>
      <c r="M204" s="173" t="s">
        <v>709</v>
      </c>
      <c r="N204" s="174">
        <v>43606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64</v>
      </c>
      <c r="B205" s="110">
        <v>42584</v>
      </c>
      <c r="C205" s="110"/>
      <c r="D205" s="111" t="s">
        <v>710</v>
      </c>
      <c r="E205" s="112" t="s">
        <v>601</v>
      </c>
      <c r="F205" s="113">
        <f>169.5-12.8</f>
        <v>156.69999999999999</v>
      </c>
      <c r="G205" s="113"/>
      <c r="H205" s="114">
        <v>77</v>
      </c>
      <c r="I205" s="132" t="s">
        <v>711</v>
      </c>
      <c r="J205" s="386" t="s">
        <v>3402</v>
      </c>
      <c r="K205" s="134">
        <f t="shared" si="62"/>
        <v>-79.699999999999989</v>
      </c>
      <c r="L205" s="135">
        <f t="shared" si="63"/>
        <v>-0.50861518825781749</v>
      </c>
      <c r="M205" s="136" t="s">
        <v>664</v>
      </c>
      <c r="N205" s="137">
        <v>43522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65</v>
      </c>
      <c r="B206" s="110">
        <v>42586</v>
      </c>
      <c r="C206" s="110"/>
      <c r="D206" s="111" t="s">
        <v>712</v>
      </c>
      <c r="E206" s="112" t="s">
        <v>624</v>
      </c>
      <c r="F206" s="113">
        <v>400</v>
      </c>
      <c r="G206" s="113"/>
      <c r="H206" s="114">
        <v>305</v>
      </c>
      <c r="I206" s="132">
        <v>475</v>
      </c>
      <c r="J206" s="133" t="s">
        <v>713</v>
      </c>
      <c r="K206" s="134">
        <f t="shared" si="62"/>
        <v>-95</v>
      </c>
      <c r="L206" s="135">
        <f t="shared" si="63"/>
        <v>-0.23749999999999999</v>
      </c>
      <c r="M206" s="136" t="s">
        <v>664</v>
      </c>
      <c r="N206" s="137">
        <v>43606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66</v>
      </c>
      <c r="B207" s="106">
        <v>42593</v>
      </c>
      <c r="C207" s="106"/>
      <c r="D207" s="107" t="s">
        <v>714</v>
      </c>
      <c r="E207" s="108" t="s">
        <v>624</v>
      </c>
      <c r="F207" s="109">
        <v>86.5</v>
      </c>
      <c r="G207" s="108"/>
      <c r="H207" s="108">
        <v>130</v>
      </c>
      <c r="I207" s="126">
        <v>130</v>
      </c>
      <c r="J207" s="141" t="s">
        <v>715</v>
      </c>
      <c r="K207" s="128">
        <f t="shared" si="62"/>
        <v>43.5</v>
      </c>
      <c r="L207" s="129">
        <f t="shared" si="63"/>
        <v>0.50289017341040465</v>
      </c>
      <c r="M207" s="130" t="s">
        <v>600</v>
      </c>
      <c r="N207" s="131">
        <v>43091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67</v>
      </c>
      <c r="B208" s="110">
        <v>42600</v>
      </c>
      <c r="C208" s="110"/>
      <c r="D208" s="111" t="s">
        <v>381</v>
      </c>
      <c r="E208" s="112" t="s">
        <v>624</v>
      </c>
      <c r="F208" s="113">
        <v>133.5</v>
      </c>
      <c r="G208" s="113"/>
      <c r="H208" s="114">
        <v>126.5</v>
      </c>
      <c r="I208" s="132">
        <v>178</v>
      </c>
      <c r="J208" s="133" t="s">
        <v>716</v>
      </c>
      <c r="K208" s="134">
        <f t="shared" si="62"/>
        <v>-7</v>
      </c>
      <c r="L208" s="135">
        <f t="shared" si="63"/>
        <v>-5.2434456928838954E-2</v>
      </c>
      <c r="M208" s="136" t="s">
        <v>664</v>
      </c>
      <c r="N208" s="137">
        <v>42615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68</v>
      </c>
      <c r="B209" s="106">
        <v>42613</v>
      </c>
      <c r="C209" s="106"/>
      <c r="D209" s="107" t="s">
        <v>717</v>
      </c>
      <c r="E209" s="108" t="s">
        <v>624</v>
      </c>
      <c r="F209" s="109">
        <v>560</v>
      </c>
      <c r="G209" s="108"/>
      <c r="H209" s="108">
        <v>725</v>
      </c>
      <c r="I209" s="126">
        <v>725</v>
      </c>
      <c r="J209" s="127" t="s">
        <v>626</v>
      </c>
      <c r="K209" s="128">
        <f t="shared" si="62"/>
        <v>165</v>
      </c>
      <c r="L209" s="129">
        <f t="shared" si="63"/>
        <v>0.29464285714285715</v>
      </c>
      <c r="M209" s="130" t="s">
        <v>600</v>
      </c>
      <c r="N209" s="131">
        <v>42456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3">
        <v>69</v>
      </c>
      <c r="B210" s="106">
        <v>42614</v>
      </c>
      <c r="C210" s="106"/>
      <c r="D210" s="107" t="s">
        <v>718</v>
      </c>
      <c r="E210" s="108" t="s">
        <v>624</v>
      </c>
      <c r="F210" s="109">
        <v>160.5</v>
      </c>
      <c r="G210" s="108"/>
      <c r="H210" s="108">
        <v>210</v>
      </c>
      <c r="I210" s="126">
        <v>210</v>
      </c>
      <c r="J210" s="127" t="s">
        <v>626</v>
      </c>
      <c r="K210" s="128">
        <f t="shared" si="62"/>
        <v>49.5</v>
      </c>
      <c r="L210" s="129">
        <f t="shared" si="63"/>
        <v>0.30841121495327101</v>
      </c>
      <c r="M210" s="130" t="s">
        <v>600</v>
      </c>
      <c r="N210" s="131">
        <v>42871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70</v>
      </c>
      <c r="B211" s="106">
        <v>42646</v>
      </c>
      <c r="C211" s="106"/>
      <c r="D211" s="148" t="s">
        <v>405</v>
      </c>
      <c r="E211" s="108" t="s">
        <v>624</v>
      </c>
      <c r="F211" s="109">
        <v>430</v>
      </c>
      <c r="G211" s="108"/>
      <c r="H211" s="108">
        <v>596</v>
      </c>
      <c r="I211" s="126">
        <v>575</v>
      </c>
      <c r="J211" s="127" t="s">
        <v>764</v>
      </c>
      <c r="K211" s="128">
        <v>166</v>
      </c>
      <c r="L211" s="129">
        <v>0.38604651162790699</v>
      </c>
      <c r="M211" s="130" t="s">
        <v>600</v>
      </c>
      <c r="N211" s="131">
        <v>42769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3">
        <v>71</v>
      </c>
      <c r="B212" s="106">
        <v>42657</v>
      </c>
      <c r="C212" s="106"/>
      <c r="D212" s="107" t="s">
        <v>719</v>
      </c>
      <c r="E212" s="108" t="s">
        <v>624</v>
      </c>
      <c r="F212" s="109">
        <v>280</v>
      </c>
      <c r="G212" s="108"/>
      <c r="H212" s="108">
        <v>345</v>
      </c>
      <c r="I212" s="126">
        <v>345</v>
      </c>
      <c r="J212" s="127" t="s">
        <v>626</v>
      </c>
      <c r="K212" s="128">
        <f t="shared" ref="K212:K217" si="64">H212-F212</f>
        <v>65</v>
      </c>
      <c r="L212" s="129">
        <f>K212/F212</f>
        <v>0.23214285714285715</v>
      </c>
      <c r="M212" s="130" t="s">
        <v>600</v>
      </c>
      <c r="N212" s="131">
        <v>42814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72</v>
      </c>
      <c r="B213" s="106">
        <v>42657</v>
      </c>
      <c r="C213" s="106"/>
      <c r="D213" s="107" t="s">
        <v>720</v>
      </c>
      <c r="E213" s="108" t="s">
        <v>624</v>
      </c>
      <c r="F213" s="109">
        <v>245</v>
      </c>
      <c r="G213" s="108"/>
      <c r="H213" s="108">
        <v>325.5</v>
      </c>
      <c r="I213" s="126">
        <v>330</v>
      </c>
      <c r="J213" s="127" t="s">
        <v>721</v>
      </c>
      <c r="K213" s="128">
        <f t="shared" si="64"/>
        <v>80.5</v>
      </c>
      <c r="L213" s="129">
        <f>K213/F213</f>
        <v>0.32857142857142857</v>
      </c>
      <c r="M213" s="130" t="s">
        <v>600</v>
      </c>
      <c r="N213" s="131">
        <v>42769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3">
        <v>73</v>
      </c>
      <c r="B214" s="106">
        <v>42660</v>
      </c>
      <c r="C214" s="106"/>
      <c r="D214" s="107" t="s">
        <v>349</v>
      </c>
      <c r="E214" s="108" t="s">
        <v>624</v>
      </c>
      <c r="F214" s="109">
        <v>125</v>
      </c>
      <c r="G214" s="108"/>
      <c r="H214" s="108">
        <v>160</v>
      </c>
      <c r="I214" s="126">
        <v>160</v>
      </c>
      <c r="J214" s="127" t="s">
        <v>683</v>
      </c>
      <c r="K214" s="128">
        <f t="shared" si="64"/>
        <v>35</v>
      </c>
      <c r="L214" s="129">
        <v>0.28000000000000003</v>
      </c>
      <c r="M214" s="130" t="s">
        <v>600</v>
      </c>
      <c r="N214" s="131">
        <v>42803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3">
        <v>74</v>
      </c>
      <c r="B215" s="106">
        <v>42660</v>
      </c>
      <c r="C215" s="106"/>
      <c r="D215" s="107" t="s">
        <v>483</v>
      </c>
      <c r="E215" s="108" t="s">
        <v>624</v>
      </c>
      <c r="F215" s="109">
        <v>114</v>
      </c>
      <c r="G215" s="108"/>
      <c r="H215" s="108">
        <v>145</v>
      </c>
      <c r="I215" s="126">
        <v>145</v>
      </c>
      <c r="J215" s="127" t="s">
        <v>683</v>
      </c>
      <c r="K215" s="128">
        <f t="shared" si="64"/>
        <v>31</v>
      </c>
      <c r="L215" s="129">
        <f>K215/F215</f>
        <v>0.27192982456140352</v>
      </c>
      <c r="M215" s="130" t="s">
        <v>600</v>
      </c>
      <c r="N215" s="131">
        <v>42859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75</v>
      </c>
      <c r="B216" s="106">
        <v>42660</v>
      </c>
      <c r="C216" s="106"/>
      <c r="D216" s="107" t="s">
        <v>722</v>
      </c>
      <c r="E216" s="108" t="s">
        <v>624</v>
      </c>
      <c r="F216" s="109">
        <v>212</v>
      </c>
      <c r="G216" s="108"/>
      <c r="H216" s="108">
        <v>280</v>
      </c>
      <c r="I216" s="126">
        <v>276</v>
      </c>
      <c r="J216" s="127" t="s">
        <v>723</v>
      </c>
      <c r="K216" s="128">
        <f t="shared" si="64"/>
        <v>68</v>
      </c>
      <c r="L216" s="129">
        <f>K216/F216</f>
        <v>0.32075471698113206</v>
      </c>
      <c r="M216" s="130" t="s">
        <v>600</v>
      </c>
      <c r="N216" s="131">
        <v>42858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76</v>
      </c>
      <c r="B217" s="106">
        <v>42678</v>
      </c>
      <c r="C217" s="106"/>
      <c r="D217" s="107" t="s">
        <v>151</v>
      </c>
      <c r="E217" s="108" t="s">
        <v>624</v>
      </c>
      <c r="F217" s="109">
        <v>155</v>
      </c>
      <c r="G217" s="108"/>
      <c r="H217" s="108">
        <v>210</v>
      </c>
      <c r="I217" s="126">
        <v>210</v>
      </c>
      <c r="J217" s="127" t="s">
        <v>724</v>
      </c>
      <c r="K217" s="128">
        <f t="shared" si="64"/>
        <v>55</v>
      </c>
      <c r="L217" s="129">
        <f>K217/F217</f>
        <v>0.35483870967741937</v>
      </c>
      <c r="M217" s="130" t="s">
        <v>600</v>
      </c>
      <c r="N217" s="131">
        <v>42944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4">
        <v>77</v>
      </c>
      <c r="B218" s="110">
        <v>42710</v>
      </c>
      <c r="C218" s="110"/>
      <c r="D218" s="111" t="s">
        <v>765</v>
      </c>
      <c r="E218" s="112" t="s">
        <v>624</v>
      </c>
      <c r="F218" s="113">
        <v>150.5</v>
      </c>
      <c r="G218" s="113"/>
      <c r="H218" s="114">
        <v>72.5</v>
      </c>
      <c r="I218" s="132">
        <v>174</v>
      </c>
      <c r="J218" s="133" t="s">
        <v>766</v>
      </c>
      <c r="K218" s="134">
        <v>-78</v>
      </c>
      <c r="L218" s="135">
        <v>-0.51827242524916906</v>
      </c>
      <c r="M218" s="136" t="s">
        <v>664</v>
      </c>
      <c r="N218" s="137">
        <v>43333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3">
        <v>78</v>
      </c>
      <c r="B219" s="106">
        <v>42712</v>
      </c>
      <c r="C219" s="106"/>
      <c r="D219" s="107" t="s">
        <v>125</v>
      </c>
      <c r="E219" s="108" t="s">
        <v>624</v>
      </c>
      <c r="F219" s="109">
        <v>380</v>
      </c>
      <c r="G219" s="108"/>
      <c r="H219" s="108">
        <v>478</v>
      </c>
      <c r="I219" s="126">
        <v>468</v>
      </c>
      <c r="J219" s="127" t="s">
        <v>683</v>
      </c>
      <c r="K219" s="128">
        <f>H219-F219</f>
        <v>98</v>
      </c>
      <c r="L219" s="129">
        <f>K219/F219</f>
        <v>0.25789473684210529</v>
      </c>
      <c r="M219" s="130" t="s">
        <v>600</v>
      </c>
      <c r="N219" s="131">
        <v>43025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79</v>
      </c>
      <c r="B220" s="106">
        <v>42734</v>
      </c>
      <c r="C220" s="106"/>
      <c r="D220" s="107" t="s">
        <v>248</v>
      </c>
      <c r="E220" s="108" t="s">
        <v>624</v>
      </c>
      <c r="F220" s="109">
        <v>305</v>
      </c>
      <c r="G220" s="108"/>
      <c r="H220" s="108">
        <v>375</v>
      </c>
      <c r="I220" s="126">
        <v>375</v>
      </c>
      <c r="J220" s="127" t="s">
        <v>683</v>
      </c>
      <c r="K220" s="128">
        <f>H220-F220</f>
        <v>70</v>
      </c>
      <c r="L220" s="129">
        <f>K220/F220</f>
        <v>0.22950819672131148</v>
      </c>
      <c r="M220" s="130" t="s">
        <v>600</v>
      </c>
      <c r="N220" s="131">
        <v>42768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3">
        <v>80</v>
      </c>
      <c r="B221" s="106">
        <v>42739</v>
      </c>
      <c r="C221" s="106"/>
      <c r="D221" s="107" t="s">
        <v>351</v>
      </c>
      <c r="E221" s="108" t="s">
        <v>624</v>
      </c>
      <c r="F221" s="109">
        <v>99.5</v>
      </c>
      <c r="G221" s="108"/>
      <c r="H221" s="108">
        <v>158</v>
      </c>
      <c r="I221" s="126">
        <v>158</v>
      </c>
      <c r="J221" s="127" t="s">
        <v>683</v>
      </c>
      <c r="K221" s="128">
        <f>H221-F221</f>
        <v>58.5</v>
      </c>
      <c r="L221" s="129">
        <f>K221/F221</f>
        <v>0.5879396984924623</v>
      </c>
      <c r="M221" s="130" t="s">
        <v>600</v>
      </c>
      <c r="N221" s="131">
        <v>42898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3">
        <v>81</v>
      </c>
      <c r="B222" s="106">
        <v>42739</v>
      </c>
      <c r="C222" s="106"/>
      <c r="D222" s="107" t="s">
        <v>351</v>
      </c>
      <c r="E222" s="108" t="s">
        <v>624</v>
      </c>
      <c r="F222" s="109">
        <v>99.5</v>
      </c>
      <c r="G222" s="108"/>
      <c r="H222" s="108">
        <v>158</v>
      </c>
      <c r="I222" s="126">
        <v>158</v>
      </c>
      <c r="J222" s="127" t="s">
        <v>683</v>
      </c>
      <c r="K222" s="128">
        <v>58.5</v>
      </c>
      <c r="L222" s="129">
        <v>0.58793969849246197</v>
      </c>
      <c r="M222" s="130" t="s">
        <v>600</v>
      </c>
      <c r="N222" s="131">
        <v>42898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82</v>
      </c>
      <c r="B223" s="106">
        <v>42786</v>
      </c>
      <c r="C223" s="106"/>
      <c r="D223" s="107" t="s">
        <v>169</v>
      </c>
      <c r="E223" s="108" t="s">
        <v>624</v>
      </c>
      <c r="F223" s="109">
        <v>140.5</v>
      </c>
      <c r="G223" s="108"/>
      <c r="H223" s="108">
        <v>220</v>
      </c>
      <c r="I223" s="126">
        <v>220</v>
      </c>
      <c r="J223" s="127" t="s">
        <v>683</v>
      </c>
      <c r="K223" s="128">
        <f>H223-F223</f>
        <v>79.5</v>
      </c>
      <c r="L223" s="129">
        <f>K223/F223</f>
        <v>0.5658362989323843</v>
      </c>
      <c r="M223" s="130" t="s">
        <v>600</v>
      </c>
      <c r="N223" s="131">
        <v>42864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83</v>
      </c>
      <c r="B224" s="106">
        <v>42786</v>
      </c>
      <c r="C224" s="106"/>
      <c r="D224" s="107" t="s">
        <v>767</v>
      </c>
      <c r="E224" s="108" t="s">
        <v>624</v>
      </c>
      <c r="F224" s="109">
        <v>202.5</v>
      </c>
      <c r="G224" s="108"/>
      <c r="H224" s="108">
        <v>234</v>
      </c>
      <c r="I224" s="126">
        <v>234</v>
      </c>
      <c r="J224" s="127" t="s">
        <v>683</v>
      </c>
      <c r="K224" s="128">
        <v>31.5</v>
      </c>
      <c r="L224" s="129">
        <v>0.155555555555556</v>
      </c>
      <c r="M224" s="130" t="s">
        <v>600</v>
      </c>
      <c r="N224" s="131">
        <v>42836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3">
        <v>84</v>
      </c>
      <c r="B225" s="106">
        <v>42818</v>
      </c>
      <c r="C225" s="106"/>
      <c r="D225" s="107" t="s">
        <v>557</v>
      </c>
      <c r="E225" s="108" t="s">
        <v>624</v>
      </c>
      <c r="F225" s="109">
        <v>300.5</v>
      </c>
      <c r="G225" s="108"/>
      <c r="H225" s="108">
        <v>417.5</v>
      </c>
      <c r="I225" s="126">
        <v>420</v>
      </c>
      <c r="J225" s="127" t="s">
        <v>725</v>
      </c>
      <c r="K225" s="128">
        <f>H225-F225</f>
        <v>117</v>
      </c>
      <c r="L225" s="129">
        <f>K225/F225</f>
        <v>0.38935108153078202</v>
      </c>
      <c r="M225" s="130" t="s">
        <v>600</v>
      </c>
      <c r="N225" s="131">
        <v>43070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3">
        <v>85</v>
      </c>
      <c r="B226" s="106">
        <v>42818</v>
      </c>
      <c r="C226" s="106"/>
      <c r="D226" s="107" t="s">
        <v>763</v>
      </c>
      <c r="E226" s="108" t="s">
        <v>624</v>
      </c>
      <c r="F226" s="109">
        <v>850</v>
      </c>
      <c r="G226" s="108"/>
      <c r="H226" s="108">
        <v>1042.5</v>
      </c>
      <c r="I226" s="126">
        <v>1023</v>
      </c>
      <c r="J226" s="127" t="s">
        <v>768</v>
      </c>
      <c r="K226" s="128">
        <v>192.5</v>
      </c>
      <c r="L226" s="129">
        <v>0.22647058823529401</v>
      </c>
      <c r="M226" s="130" t="s">
        <v>600</v>
      </c>
      <c r="N226" s="131">
        <v>42830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3">
        <v>86</v>
      </c>
      <c r="B227" s="106">
        <v>42830</v>
      </c>
      <c r="C227" s="106"/>
      <c r="D227" s="107" t="s">
        <v>501</v>
      </c>
      <c r="E227" s="108" t="s">
        <v>624</v>
      </c>
      <c r="F227" s="109">
        <v>785</v>
      </c>
      <c r="G227" s="108"/>
      <c r="H227" s="108">
        <v>930</v>
      </c>
      <c r="I227" s="126">
        <v>920</v>
      </c>
      <c r="J227" s="127" t="s">
        <v>726</v>
      </c>
      <c r="K227" s="128">
        <f>H227-F227</f>
        <v>145</v>
      </c>
      <c r="L227" s="129">
        <f>K227/F227</f>
        <v>0.18471337579617833</v>
      </c>
      <c r="M227" s="130" t="s">
        <v>600</v>
      </c>
      <c r="N227" s="131">
        <v>42976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4">
        <v>87</v>
      </c>
      <c r="B228" s="110">
        <v>42831</v>
      </c>
      <c r="C228" s="110"/>
      <c r="D228" s="111" t="s">
        <v>769</v>
      </c>
      <c r="E228" s="112" t="s">
        <v>624</v>
      </c>
      <c r="F228" s="113">
        <v>40</v>
      </c>
      <c r="G228" s="113"/>
      <c r="H228" s="114">
        <v>13.1</v>
      </c>
      <c r="I228" s="132">
        <v>60</v>
      </c>
      <c r="J228" s="138" t="s">
        <v>770</v>
      </c>
      <c r="K228" s="134">
        <v>-26.9</v>
      </c>
      <c r="L228" s="135">
        <v>-0.67249999999999999</v>
      </c>
      <c r="M228" s="136" t="s">
        <v>664</v>
      </c>
      <c r="N228" s="137">
        <v>43138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3">
        <v>88</v>
      </c>
      <c r="B229" s="106">
        <v>42837</v>
      </c>
      <c r="C229" s="106"/>
      <c r="D229" s="107" t="s">
        <v>88</v>
      </c>
      <c r="E229" s="108" t="s">
        <v>624</v>
      </c>
      <c r="F229" s="109">
        <v>289.5</v>
      </c>
      <c r="G229" s="108"/>
      <c r="H229" s="108">
        <v>354</v>
      </c>
      <c r="I229" s="126">
        <v>360</v>
      </c>
      <c r="J229" s="127" t="s">
        <v>727</v>
      </c>
      <c r="K229" s="128">
        <f t="shared" ref="K229:K237" si="65">H229-F229</f>
        <v>64.5</v>
      </c>
      <c r="L229" s="129">
        <f t="shared" ref="L229:L237" si="66">K229/F229</f>
        <v>0.22279792746113988</v>
      </c>
      <c r="M229" s="130" t="s">
        <v>600</v>
      </c>
      <c r="N229" s="131">
        <v>43040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3">
        <v>89</v>
      </c>
      <c r="B230" s="106">
        <v>42845</v>
      </c>
      <c r="C230" s="106"/>
      <c r="D230" s="107" t="s">
        <v>438</v>
      </c>
      <c r="E230" s="108" t="s">
        <v>624</v>
      </c>
      <c r="F230" s="109">
        <v>700</v>
      </c>
      <c r="G230" s="108"/>
      <c r="H230" s="108">
        <v>840</v>
      </c>
      <c r="I230" s="126">
        <v>840</v>
      </c>
      <c r="J230" s="127" t="s">
        <v>728</v>
      </c>
      <c r="K230" s="128">
        <f t="shared" si="65"/>
        <v>140</v>
      </c>
      <c r="L230" s="129">
        <f t="shared" si="66"/>
        <v>0.2</v>
      </c>
      <c r="M230" s="130" t="s">
        <v>600</v>
      </c>
      <c r="N230" s="131">
        <v>42893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3">
        <v>90</v>
      </c>
      <c r="B231" s="106">
        <v>42887</v>
      </c>
      <c r="C231" s="106"/>
      <c r="D231" s="148" t="s">
        <v>363</v>
      </c>
      <c r="E231" s="108" t="s">
        <v>624</v>
      </c>
      <c r="F231" s="109">
        <v>130</v>
      </c>
      <c r="G231" s="108"/>
      <c r="H231" s="108">
        <v>144.25</v>
      </c>
      <c r="I231" s="126">
        <v>170</v>
      </c>
      <c r="J231" s="127" t="s">
        <v>729</v>
      </c>
      <c r="K231" s="128">
        <f t="shared" si="65"/>
        <v>14.25</v>
      </c>
      <c r="L231" s="129">
        <f t="shared" si="66"/>
        <v>0.10961538461538461</v>
      </c>
      <c r="M231" s="130" t="s">
        <v>600</v>
      </c>
      <c r="N231" s="131">
        <v>43675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3">
        <v>91</v>
      </c>
      <c r="B232" s="106">
        <v>42901</v>
      </c>
      <c r="C232" s="106"/>
      <c r="D232" s="148" t="s">
        <v>730</v>
      </c>
      <c r="E232" s="108" t="s">
        <v>624</v>
      </c>
      <c r="F232" s="109">
        <v>214.5</v>
      </c>
      <c r="G232" s="108"/>
      <c r="H232" s="108">
        <v>262</v>
      </c>
      <c r="I232" s="126">
        <v>262</v>
      </c>
      <c r="J232" s="127" t="s">
        <v>731</v>
      </c>
      <c r="K232" s="128">
        <f t="shared" si="65"/>
        <v>47.5</v>
      </c>
      <c r="L232" s="129">
        <f t="shared" si="66"/>
        <v>0.22144522144522144</v>
      </c>
      <c r="M232" s="130" t="s">
        <v>600</v>
      </c>
      <c r="N232" s="131">
        <v>42977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5">
        <v>92</v>
      </c>
      <c r="B233" s="154">
        <v>42933</v>
      </c>
      <c r="C233" s="154"/>
      <c r="D233" s="155" t="s">
        <v>732</v>
      </c>
      <c r="E233" s="156" t="s">
        <v>624</v>
      </c>
      <c r="F233" s="157">
        <v>370</v>
      </c>
      <c r="G233" s="156"/>
      <c r="H233" s="156">
        <v>447.5</v>
      </c>
      <c r="I233" s="178">
        <v>450</v>
      </c>
      <c r="J233" s="231" t="s">
        <v>683</v>
      </c>
      <c r="K233" s="128">
        <f t="shared" si="65"/>
        <v>77.5</v>
      </c>
      <c r="L233" s="180">
        <f t="shared" si="66"/>
        <v>0.20945945945945946</v>
      </c>
      <c r="M233" s="181" t="s">
        <v>600</v>
      </c>
      <c r="N233" s="182">
        <v>43035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5">
        <v>93</v>
      </c>
      <c r="B234" s="154">
        <v>42943</v>
      </c>
      <c r="C234" s="154"/>
      <c r="D234" s="155" t="s">
        <v>167</v>
      </c>
      <c r="E234" s="156" t="s">
        <v>624</v>
      </c>
      <c r="F234" s="157">
        <v>657.5</v>
      </c>
      <c r="G234" s="156"/>
      <c r="H234" s="156">
        <v>825</v>
      </c>
      <c r="I234" s="178">
        <v>820</v>
      </c>
      <c r="J234" s="231" t="s">
        <v>683</v>
      </c>
      <c r="K234" s="128">
        <f t="shared" si="65"/>
        <v>167.5</v>
      </c>
      <c r="L234" s="180">
        <f t="shared" si="66"/>
        <v>0.25475285171102663</v>
      </c>
      <c r="M234" s="181" t="s">
        <v>600</v>
      </c>
      <c r="N234" s="182">
        <v>43090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3">
        <v>94</v>
      </c>
      <c r="B235" s="106">
        <v>42964</v>
      </c>
      <c r="C235" s="106"/>
      <c r="D235" s="107" t="s">
        <v>368</v>
      </c>
      <c r="E235" s="108" t="s">
        <v>624</v>
      </c>
      <c r="F235" s="109">
        <v>605</v>
      </c>
      <c r="G235" s="108"/>
      <c r="H235" s="108">
        <v>750</v>
      </c>
      <c r="I235" s="126">
        <v>750</v>
      </c>
      <c r="J235" s="127" t="s">
        <v>726</v>
      </c>
      <c r="K235" s="128">
        <f t="shared" si="65"/>
        <v>145</v>
      </c>
      <c r="L235" s="129">
        <f t="shared" si="66"/>
        <v>0.23966942148760331</v>
      </c>
      <c r="M235" s="130" t="s">
        <v>600</v>
      </c>
      <c r="N235" s="131">
        <v>43027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366">
        <v>95</v>
      </c>
      <c r="B236" s="149">
        <v>42979</v>
      </c>
      <c r="C236" s="149"/>
      <c r="D236" s="150" t="s">
        <v>509</v>
      </c>
      <c r="E236" s="151" t="s">
        <v>624</v>
      </c>
      <c r="F236" s="152">
        <v>255</v>
      </c>
      <c r="G236" s="153"/>
      <c r="H236" s="153">
        <v>217.25</v>
      </c>
      <c r="I236" s="153">
        <v>320</v>
      </c>
      <c r="J236" s="175" t="s">
        <v>733</v>
      </c>
      <c r="K236" s="134">
        <f t="shared" si="65"/>
        <v>-37.75</v>
      </c>
      <c r="L236" s="176">
        <f t="shared" si="66"/>
        <v>-0.14803921568627451</v>
      </c>
      <c r="M236" s="136" t="s">
        <v>664</v>
      </c>
      <c r="N236" s="177">
        <v>43661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3">
        <v>96</v>
      </c>
      <c r="B237" s="106">
        <v>42997</v>
      </c>
      <c r="C237" s="106"/>
      <c r="D237" s="107" t="s">
        <v>734</v>
      </c>
      <c r="E237" s="108" t="s">
        <v>624</v>
      </c>
      <c r="F237" s="109">
        <v>215</v>
      </c>
      <c r="G237" s="108"/>
      <c r="H237" s="108">
        <v>258</v>
      </c>
      <c r="I237" s="126">
        <v>258</v>
      </c>
      <c r="J237" s="127" t="s">
        <v>683</v>
      </c>
      <c r="K237" s="128">
        <f t="shared" si="65"/>
        <v>43</v>
      </c>
      <c r="L237" s="129">
        <f t="shared" si="66"/>
        <v>0.2</v>
      </c>
      <c r="M237" s="130" t="s">
        <v>600</v>
      </c>
      <c r="N237" s="131">
        <v>43040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3">
        <v>97</v>
      </c>
      <c r="B238" s="106">
        <v>42997</v>
      </c>
      <c r="C238" s="106"/>
      <c r="D238" s="107" t="s">
        <v>734</v>
      </c>
      <c r="E238" s="108" t="s">
        <v>624</v>
      </c>
      <c r="F238" s="109">
        <v>215</v>
      </c>
      <c r="G238" s="108"/>
      <c r="H238" s="108">
        <v>258</v>
      </c>
      <c r="I238" s="126">
        <v>258</v>
      </c>
      <c r="J238" s="231" t="s">
        <v>683</v>
      </c>
      <c r="K238" s="128">
        <v>43</v>
      </c>
      <c r="L238" s="129">
        <v>0.2</v>
      </c>
      <c r="M238" s="130" t="s">
        <v>600</v>
      </c>
      <c r="N238" s="131">
        <v>43040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6">
        <v>98</v>
      </c>
      <c r="B239" s="207">
        <v>42998</v>
      </c>
      <c r="C239" s="207"/>
      <c r="D239" s="375" t="s">
        <v>2980</v>
      </c>
      <c r="E239" s="208" t="s">
        <v>624</v>
      </c>
      <c r="F239" s="209">
        <v>75</v>
      </c>
      <c r="G239" s="208"/>
      <c r="H239" s="208">
        <v>90</v>
      </c>
      <c r="I239" s="232">
        <v>90</v>
      </c>
      <c r="J239" s="127" t="s">
        <v>735</v>
      </c>
      <c r="K239" s="128">
        <f t="shared" ref="K239:K244" si="67">H239-F239</f>
        <v>15</v>
      </c>
      <c r="L239" s="129">
        <f t="shared" ref="L239:L244" si="68">K239/F239</f>
        <v>0.2</v>
      </c>
      <c r="M239" s="130" t="s">
        <v>600</v>
      </c>
      <c r="N239" s="131">
        <v>43019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5">
        <v>99</v>
      </c>
      <c r="B240" s="154">
        <v>43011</v>
      </c>
      <c r="C240" s="154"/>
      <c r="D240" s="155" t="s">
        <v>736</v>
      </c>
      <c r="E240" s="156" t="s">
        <v>624</v>
      </c>
      <c r="F240" s="157">
        <v>315</v>
      </c>
      <c r="G240" s="156"/>
      <c r="H240" s="156">
        <v>392</v>
      </c>
      <c r="I240" s="178">
        <v>384</v>
      </c>
      <c r="J240" s="231" t="s">
        <v>737</v>
      </c>
      <c r="K240" s="128">
        <f t="shared" si="67"/>
        <v>77</v>
      </c>
      <c r="L240" s="180">
        <f t="shared" si="68"/>
        <v>0.24444444444444444</v>
      </c>
      <c r="M240" s="181" t="s">
        <v>600</v>
      </c>
      <c r="N240" s="182">
        <v>43017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5">
        <v>100</v>
      </c>
      <c r="B241" s="154">
        <v>43013</v>
      </c>
      <c r="C241" s="154"/>
      <c r="D241" s="155" t="s">
        <v>738</v>
      </c>
      <c r="E241" s="156" t="s">
        <v>624</v>
      </c>
      <c r="F241" s="157">
        <v>145</v>
      </c>
      <c r="G241" s="156"/>
      <c r="H241" s="156">
        <v>179</v>
      </c>
      <c r="I241" s="178">
        <v>180</v>
      </c>
      <c r="J241" s="231" t="s">
        <v>614</v>
      </c>
      <c r="K241" s="128">
        <f t="shared" si="67"/>
        <v>34</v>
      </c>
      <c r="L241" s="180">
        <f t="shared" si="68"/>
        <v>0.23448275862068965</v>
      </c>
      <c r="M241" s="181" t="s">
        <v>600</v>
      </c>
      <c r="N241" s="182">
        <v>43025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5">
        <v>101</v>
      </c>
      <c r="B242" s="154">
        <v>43014</v>
      </c>
      <c r="C242" s="154"/>
      <c r="D242" s="155" t="s">
        <v>339</v>
      </c>
      <c r="E242" s="156" t="s">
        <v>624</v>
      </c>
      <c r="F242" s="157">
        <v>256</v>
      </c>
      <c r="G242" s="156"/>
      <c r="H242" s="156">
        <v>323</v>
      </c>
      <c r="I242" s="178">
        <v>320</v>
      </c>
      <c r="J242" s="231" t="s">
        <v>683</v>
      </c>
      <c r="K242" s="128">
        <f t="shared" si="67"/>
        <v>67</v>
      </c>
      <c r="L242" s="180">
        <f t="shared" si="68"/>
        <v>0.26171875</v>
      </c>
      <c r="M242" s="181" t="s">
        <v>600</v>
      </c>
      <c r="N242" s="182">
        <v>43067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5">
        <v>102</v>
      </c>
      <c r="B243" s="154">
        <v>43017</v>
      </c>
      <c r="C243" s="154"/>
      <c r="D243" s="155" t="s">
        <v>360</v>
      </c>
      <c r="E243" s="156" t="s">
        <v>624</v>
      </c>
      <c r="F243" s="157">
        <v>137.5</v>
      </c>
      <c r="G243" s="156"/>
      <c r="H243" s="156">
        <v>184</v>
      </c>
      <c r="I243" s="178">
        <v>183</v>
      </c>
      <c r="J243" s="179" t="s">
        <v>739</v>
      </c>
      <c r="K243" s="128">
        <f t="shared" si="67"/>
        <v>46.5</v>
      </c>
      <c r="L243" s="180">
        <f t="shared" si="68"/>
        <v>0.33818181818181819</v>
      </c>
      <c r="M243" s="181" t="s">
        <v>600</v>
      </c>
      <c r="N243" s="182">
        <v>43108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5">
        <v>103</v>
      </c>
      <c r="B244" s="154">
        <v>43018</v>
      </c>
      <c r="C244" s="154"/>
      <c r="D244" s="155" t="s">
        <v>740</v>
      </c>
      <c r="E244" s="156" t="s">
        <v>624</v>
      </c>
      <c r="F244" s="157">
        <v>125.5</v>
      </c>
      <c r="G244" s="156"/>
      <c r="H244" s="156">
        <v>158</v>
      </c>
      <c r="I244" s="178">
        <v>155</v>
      </c>
      <c r="J244" s="179" t="s">
        <v>741</v>
      </c>
      <c r="K244" s="128">
        <f t="shared" si="67"/>
        <v>32.5</v>
      </c>
      <c r="L244" s="180">
        <f t="shared" si="68"/>
        <v>0.25896414342629481</v>
      </c>
      <c r="M244" s="181" t="s">
        <v>600</v>
      </c>
      <c r="N244" s="182">
        <v>43067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5">
        <v>104</v>
      </c>
      <c r="B245" s="154">
        <v>43018</v>
      </c>
      <c r="C245" s="154"/>
      <c r="D245" s="155" t="s">
        <v>771</v>
      </c>
      <c r="E245" s="156" t="s">
        <v>624</v>
      </c>
      <c r="F245" s="157">
        <v>895</v>
      </c>
      <c r="G245" s="156"/>
      <c r="H245" s="156">
        <v>1122.5</v>
      </c>
      <c r="I245" s="178">
        <v>1078</v>
      </c>
      <c r="J245" s="179" t="s">
        <v>772</v>
      </c>
      <c r="K245" s="128">
        <v>227.5</v>
      </c>
      <c r="L245" s="180">
        <v>0.25418994413407803</v>
      </c>
      <c r="M245" s="181" t="s">
        <v>600</v>
      </c>
      <c r="N245" s="182">
        <v>43117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5">
        <v>105</v>
      </c>
      <c r="B246" s="154">
        <v>43020</v>
      </c>
      <c r="C246" s="154"/>
      <c r="D246" s="155" t="s">
        <v>347</v>
      </c>
      <c r="E246" s="156" t="s">
        <v>624</v>
      </c>
      <c r="F246" s="157">
        <v>525</v>
      </c>
      <c r="G246" s="156"/>
      <c r="H246" s="156">
        <v>629</v>
      </c>
      <c r="I246" s="178">
        <v>629</v>
      </c>
      <c r="J246" s="231" t="s">
        <v>683</v>
      </c>
      <c r="K246" s="128">
        <v>104</v>
      </c>
      <c r="L246" s="180">
        <v>0.19809523809523799</v>
      </c>
      <c r="M246" s="181" t="s">
        <v>600</v>
      </c>
      <c r="N246" s="182">
        <v>43119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5">
        <v>106</v>
      </c>
      <c r="B247" s="154">
        <v>43046</v>
      </c>
      <c r="C247" s="154"/>
      <c r="D247" s="155" t="s">
        <v>393</v>
      </c>
      <c r="E247" s="156" t="s">
        <v>624</v>
      </c>
      <c r="F247" s="157">
        <v>740</v>
      </c>
      <c r="G247" s="156"/>
      <c r="H247" s="156">
        <v>892.5</v>
      </c>
      <c r="I247" s="178">
        <v>900</v>
      </c>
      <c r="J247" s="179" t="s">
        <v>742</v>
      </c>
      <c r="K247" s="128">
        <f>H247-F247</f>
        <v>152.5</v>
      </c>
      <c r="L247" s="180">
        <f>K247/F247</f>
        <v>0.20608108108108109</v>
      </c>
      <c r="M247" s="181" t="s">
        <v>600</v>
      </c>
      <c r="N247" s="182">
        <v>43052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3">
        <v>107</v>
      </c>
      <c r="B248" s="106">
        <v>43073</v>
      </c>
      <c r="C248" s="106"/>
      <c r="D248" s="107" t="s">
        <v>743</v>
      </c>
      <c r="E248" s="108" t="s">
        <v>624</v>
      </c>
      <c r="F248" s="109">
        <v>118.5</v>
      </c>
      <c r="G248" s="108"/>
      <c r="H248" s="108">
        <v>143.5</v>
      </c>
      <c r="I248" s="126">
        <v>145</v>
      </c>
      <c r="J248" s="141" t="s">
        <v>744</v>
      </c>
      <c r="K248" s="128">
        <f>H248-F248</f>
        <v>25</v>
      </c>
      <c r="L248" s="129">
        <f>K248/F248</f>
        <v>0.2109704641350211</v>
      </c>
      <c r="M248" s="130" t="s">
        <v>600</v>
      </c>
      <c r="N248" s="131">
        <v>43097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4">
        <v>108</v>
      </c>
      <c r="B249" s="110">
        <v>43090</v>
      </c>
      <c r="C249" s="110"/>
      <c r="D249" s="158" t="s">
        <v>443</v>
      </c>
      <c r="E249" s="112" t="s">
        <v>624</v>
      </c>
      <c r="F249" s="113">
        <v>715</v>
      </c>
      <c r="G249" s="113"/>
      <c r="H249" s="114">
        <v>500</v>
      </c>
      <c r="I249" s="132">
        <v>872</v>
      </c>
      <c r="J249" s="138" t="s">
        <v>745</v>
      </c>
      <c r="K249" s="134">
        <f>H249-F249</f>
        <v>-215</v>
      </c>
      <c r="L249" s="135">
        <f>K249/F249</f>
        <v>-0.30069930069930068</v>
      </c>
      <c r="M249" s="136" t="s">
        <v>664</v>
      </c>
      <c r="N249" s="137">
        <v>43670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3">
        <v>109</v>
      </c>
      <c r="B250" s="106">
        <v>43098</v>
      </c>
      <c r="C250" s="106"/>
      <c r="D250" s="107" t="s">
        <v>736</v>
      </c>
      <c r="E250" s="108" t="s">
        <v>624</v>
      </c>
      <c r="F250" s="109">
        <v>435</v>
      </c>
      <c r="G250" s="108"/>
      <c r="H250" s="108">
        <v>542.5</v>
      </c>
      <c r="I250" s="126">
        <v>539</v>
      </c>
      <c r="J250" s="141" t="s">
        <v>683</v>
      </c>
      <c r="K250" s="128">
        <v>107.5</v>
      </c>
      <c r="L250" s="129">
        <v>0.247126436781609</v>
      </c>
      <c r="M250" s="130" t="s">
        <v>600</v>
      </c>
      <c r="N250" s="131">
        <v>43206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3">
        <v>110</v>
      </c>
      <c r="B251" s="106">
        <v>43098</v>
      </c>
      <c r="C251" s="106"/>
      <c r="D251" s="107" t="s">
        <v>571</v>
      </c>
      <c r="E251" s="108" t="s">
        <v>624</v>
      </c>
      <c r="F251" s="109">
        <v>885</v>
      </c>
      <c r="G251" s="108"/>
      <c r="H251" s="108">
        <v>1090</v>
      </c>
      <c r="I251" s="126">
        <v>1084</v>
      </c>
      <c r="J251" s="141" t="s">
        <v>683</v>
      </c>
      <c r="K251" s="128">
        <v>205</v>
      </c>
      <c r="L251" s="129">
        <v>0.23163841807909599</v>
      </c>
      <c r="M251" s="130" t="s">
        <v>600</v>
      </c>
      <c r="N251" s="131">
        <v>43213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67">
        <v>111</v>
      </c>
      <c r="B252" s="348">
        <v>43192</v>
      </c>
      <c r="C252" s="348"/>
      <c r="D252" s="116" t="s">
        <v>753</v>
      </c>
      <c r="E252" s="351" t="s">
        <v>624</v>
      </c>
      <c r="F252" s="354">
        <v>478.5</v>
      </c>
      <c r="G252" s="351"/>
      <c r="H252" s="351">
        <v>442</v>
      </c>
      <c r="I252" s="357">
        <v>613</v>
      </c>
      <c r="J252" s="386" t="s">
        <v>3404</v>
      </c>
      <c r="K252" s="134">
        <f>H252-F252</f>
        <v>-36.5</v>
      </c>
      <c r="L252" s="135">
        <f>K252/F252</f>
        <v>-7.6280041797283177E-2</v>
      </c>
      <c r="M252" s="136" t="s">
        <v>664</v>
      </c>
      <c r="N252" s="137">
        <v>43762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4">
        <v>112</v>
      </c>
      <c r="B253" s="110">
        <v>43194</v>
      </c>
      <c r="C253" s="110"/>
      <c r="D253" s="374" t="s">
        <v>2979</v>
      </c>
      <c r="E253" s="112" t="s">
        <v>624</v>
      </c>
      <c r="F253" s="113">
        <f>141.5-7.3</f>
        <v>134.19999999999999</v>
      </c>
      <c r="G253" s="113"/>
      <c r="H253" s="114">
        <v>77</v>
      </c>
      <c r="I253" s="132">
        <v>180</v>
      </c>
      <c r="J253" s="386" t="s">
        <v>3403</v>
      </c>
      <c r="K253" s="134">
        <f>H253-F253</f>
        <v>-57.199999999999989</v>
      </c>
      <c r="L253" s="135">
        <f>K253/F253</f>
        <v>-0.42622950819672129</v>
      </c>
      <c r="M253" s="136" t="s">
        <v>664</v>
      </c>
      <c r="N253" s="137">
        <v>43522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4">
        <v>113</v>
      </c>
      <c r="B254" s="110">
        <v>43209</v>
      </c>
      <c r="C254" s="110"/>
      <c r="D254" s="111" t="s">
        <v>746</v>
      </c>
      <c r="E254" s="112" t="s">
        <v>624</v>
      </c>
      <c r="F254" s="113">
        <v>430</v>
      </c>
      <c r="G254" s="113"/>
      <c r="H254" s="114">
        <v>220</v>
      </c>
      <c r="I254" s="132">
        <v>537</v>
      </c>
      <c r="J254" s="138" t="s">
        <v>747</v>
      </c>
      <c r="K254" s="134">
        <f>H254-F254</f>
        <v>-210</v>
      </c>
      <c r="L254" s="135">
        <f>K254/F254</f>
        <v>-0.48837209302325579</v>
      </c>
      <c r="M254" s="136" t="s">
        <v>664</v>
      </c>
      <c r="N254" s="137">
        <v>43252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68">
        <v>114</v>
      </c>
      <c r="B255" s="159">
        <v>43220</v>
      </c>
      <c r="C255" s="159"/>
      <c r="D255" s="160" t="s">
        <v>394</v>
      </c>
      <c r="E255" s="161" t="s">
        <v>624</v>
      </c>
      <c r="F255" s="163">
        <v>153.5</v>
      </c>
      <c r="G255" s="163"/>
      <c r="H255" s="163">
        <v>196</v>
      </c>
      <c r="I255" s="163">
        <v>196</v>
      </c>
      <c r="J255" s="359" t="s">
        <v>3495</v>
      </c>
      <c r="K255" s="183">
        <f>H255-F255</f>
        <v>42.5</v>
      </c>
      <c r="L255" s="184">
        <f>K255/F255</f>
        <v>0.27687296416938112</v>
      </c>
      <c r="M255" s="162" t="s">
        <v>600</v>
      </c>
      <c r="N255" s="185">
        <v>43605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4">
        <v>115</v>
      </c>
      <c r="B256" s="110">
        <v>43306</v>
      </c>
      <c r="C256" s="110"/>
      <c r="D256" s="111" t="s">
        <v>769</v>
      </c>
      <c r="E256" s="112" t="s">
        <v>624</v>
      </c>
      <c r="F256" s="113">
        <v>27.5</v>
      </c>
      <c r="G256" s="113"/>
      <c r="H256" s="114">
        <v>13.1</v>
      </c>
      <c r="I256" s="132">
        <v>60</v>
      </c>
      <c r="J256" s="138" t="s">
        <v>773</v>
      </c>
      <c r="K256" s="134">
        <v>-14.4</v>
      </c>
      <c r="L256" s="135">
        <v>-0.52363636363636401</v>
      </c>
      <c r="M256" s="136" t="s">
        <v>664</v>
      </c>
      <c r="N256" s="137">
        <v>43138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367">
        <v>116</v>
      </c>
      <c r="B257" s="348">
        <v>43318</v>
      </c>
      <c r="C257" s="348"/>
      <c r="D257" s="116" t="s">
        <v>748</v>
      </c>
      <c r="E257" s="351" t="s">
        <v>624</v>
      </c>
      <c r="F257" s="351">
        <v>148.5</v>
      </c>
      <c r="G257" s="351"/>
      <c r="H257" s="351">
        <v>102</v>
      </c>
      <c r="I257" s="357">
        <v>182</v>
      </c>
      <c r="J257" s="138" t="s">
        <v>3494</v>
      </c>
      <c r="K257" s="134">
        <f>H257-F257</f>
        <v>-46.5</v>
      </c>
      <c r="L257" s="135">
        <f>K257/F257</f>
        <v>-0.31313131313131315</v>
      </c>
      <c r="M257" s="136" t="s">
        <v>664</v>
      </c>
      <c r="N257" s="137">
        <v>43661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3">
        <v>117</v>
      </c>
      <c r="B258" s="106">
        <v>43335</v>
      </c>
      <c r="C258" s="106"/>
      <c r="D258" s="107" t="s">
        <v>774</v>
      </c>
      <c r="E258" s="108" t="s">
        <v>624</v>
      </c>
      <c r="F258" s="156">
        <v>285</v>
      </c>
      <c r="G258" s="108"/>
      <c r="H258" s="108">
        <v>355</v>
      </c>
      <c r="I258" s="126">
        <v>364</v>
      </c>
      <c r="J258" s="141" t="s">
        <v>775</v>
      </c>
      <c r="K258" s="128">
        <v>70</v>
      </c>
      <c r="L258" s="129">
        <v>0.24561403508771901</v>
      </c>
      <c r="M258" s="130" t="s">
        <v>600</v>
      </c>
      <c r="N258" s="131">
        <v>43455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3">
        <v>118</v>
      </c>
      <c r="B259" s="106">
        <v>43341</v>
      </c>
      <c r="C259" s="106"/>
      <c r="D259" s="107" t="s">
        <v>384</v>
      </c>
      <c r="E259" s="108" t="s">
        <v>624</v>
      </c>
      <c r="F259" s="156">
        <v>525</v>
      </c>
      <c r="G259" s="108"/>
      <c r="H259" s="108">
        <v>585</v>
      </c>
      <c r="I259" s="126">
        <v>635</v>
      </c>
      <c r="J259" s="141" t="s">
        <v>749</v>
      </c>
      <c r="K259" s="128">
        <f t="shared" ref="K259:K271" si="69">H259-F259</f>
        <v>60</v>
      </c>
      <c r="L259" s="129">
        <f t="shared" ref="L259:L271" si="70">K259/F259</f>
        <v>0.11428571428571428</v>
      </c>
      <c r="M259" s="130" t="s">
        <v>600</v>
      </c>
      <c r="N259" s="131">
        <v>43662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3">
        <v>119</v>
      </c>
      <c r="B260" s="106">
        <v>43395</v>
      </c>
      <c r="C260" s="106"/>
      <c r="D260" s="107" t="s">
        <v>368</v>
      </c>
      <c r="E260" s="108" t="s">
        <v>624</v>
      </c>
      <c r="F260" s="156">
        <v>475</v>
      </c>
      <c r="G260" s="108"/>
      <c r="H260" s="108">
        <v>574</v>
      </c>
      <c r="I260" s="126">
        <v>570</v>
      </c>
      <c r="J260" s="141" t="s">
        <v>683</v>
      </c>
      <c r="K260" s="128">
        <f t="shared" si="69"/>
        <v>99</v>
      </c>
      <c r="L260" s="129">
        <f t="shared" si="70"/>
        <v>0.20842105263157895</v>
      </c>
      <c r="M260" s="130" t="s">
        <v>600</v>
      </c>
      <c r="N260" s="131">
        <v>43403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5">
        <v>120</v>
      </c>
      <c r="B261" s="154">
        <v>43397</v>
      </c>
      <c r="C261" s="154"/>
      <c r="D261" s="415" t="s">
        <v>391</v>
      </c>
      <c r="E261" s="156" t="s">
        <v>624</v>
      </c>
      <c r="F261" s="156">
        <v>707.5</v>
      </c>
      <c r="G261" s="156"/>
      <c r="H261" s="156">
        <v>872</v>
      </c>
      <c r="I261" s="178">
        <v>872</v>
      </c>
      <c r="J261" s="179" t="s">
        <v>683</v>
      </c>
      <c r="K261" s="128">
        <f t="shared" si="69"/>
        <v>164.5</v>
      </c>
      <c r="L261" s="180">
        <f t="shared" si="70"/>
        <v>0.23250883392226149</v>
      </c>
      <c r="M261" s="181" t="s">
        <v>600</v>
      </c>
      <c r="N261" s="182">
        <v>43482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5">
        <v>121</v>
      </c>
      <c r="B262" s="154">
        <v>43398</v>
      </c>
      <c r="C262" s="154"/>
      <c r="D262" s="415" t="s">
        <v>348</v>
      </c>
      <c r="E262" s="156" t="s">
        <v>624</v>
      </c>
      <c r="F262" s="156">
        <v>162</v>
      </c>
      <c r="G262" s="156"/>
      <c r="H262" s="156">
        <v>204</v>
      </c>
      <c r="I262" s="178">
        <v>209</v>
      </c>
      <c r="J262" s="179" t="s">
        <v>3493</v>
      </c>
      <c r="K262" s="128">
        <f t="shared" si="69"/>
        <v>42</v>
      </c>
      <c r="L262" s="180">
        <f t="shared" si="70"/>
        <v>0.25925925925925924</v>
      </c>
      <c r="M262" s="181" t="s">
        <v>600</v>
      </c>
      <c r="N262" s="182">
        <v>43539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6">
        <v>122</v>
      </c>
      <c r="B263" s="207">
        <v>43399</v>
      </c>
      <c r="C263" s="207"/>
      <c r="D263" s="155" t="s">
        <v>495</v>
      </c>
      <c r="E263" s="208" t="s">
        <v>624</v>
      </c>
      <c r="F263" s="208">
        <v>240</v>
      </c>
      <c r="G263" s="208"/>
      <c r="H263" s="208">
        <v>297</v>
      </c>
      <c r="I263" s="232">
        <v>297</v>
      </c>
      <c r="J263" s="179" t="s">
        <v>683</v>
      </c>
      <c r="K263" s="233">
        <f t="shared" si="69"/>
        <v>57</v>
      </c>
      <c r="L263" s="234">
        <f t="shared" si="70"/>
        <v>0.23749999999999999</v>
      </c>
      <c r="M263" s="235" t="s">
        <v>600</v>
      </c>
      <c r="N263" s="236">
        <v>43417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3">
        <v>123</v>
      </c>
      <c r="B264" s="106">
        <v>43439</v>
      </c>
      <c r="C264" s="106"/>
      <c r="D264" s="148" t="s">
        <v>750</v>
      </c>
      <c r="E264" s="108" t="s">
        <v>624</v>
      </c>
      <c r="F264" s="108">
        <v>202.5</v>
      </c>
      <c r="G264" s="108"/>
      <c r="H264" s="108">
        <v>255</v>
      </c>
      <c r="I264" s="126">
        <v>252</v>
      </c>
      <c r="J264" s="141" t="s">
        <v>683</v>
      </c>
      <c r="K264" s="128">
        <f t="shared" si="69"/>
        <v>52.5</v>
      </c>
      <c r="L264" s="129">
        <f t="shared" si="70"/>
        <v>0.25925925925925924</v>
      </c>
      <c r="M264" s="130" t="s">
        <v>600</v>
      </c>
      <c r="N264" s="131">
        <v>43542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6">
        <v>124</v>
      </c>
      <c r="B265" s="207">
        <v>43465</v>
      </c>
      <c r="C265" s="106"/>
      <c r="D265" s="415" t="s">
        <v>423</v>
      </c>
      <c r="E265" s="208" t="s">
        <v>624</v>
      </c>
      <c r="F265" s="208">
        <v>710</v>
      </c>
      <c r="G265" s="208"/>
      <c r="H265" s="208">
        <v>866</v>
      </c>
      <c r="I265" s="232">
        <v>866</v>
      </c>
      <c r="J265" s="179" t="s">
        <v>683</v>
      </c>
      <c r="K265" s="128">
        <f t="shared" si="69"/>
        <v>156</v>
      </c>
      <c r="L265" s="129">
        <f t="shared" si="70"/>
        <v>0.21971830985915494</v>
      </c>
      <c r="M265" s="130" t="s">
        <v>600</v>
      </c>
      <c r="N265" s="362">
        <v>43553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6">
        <v>125</v>
      </c>
      <c r="B266" s="207">
        <v>43522</v>
      </c>
      <c r="C266" s="207"/>
      <c r="D266" s="415" t="s">
        <v>141</v>
      </c>
      <c r="E266" s="208" t="s">
        <v>624</v>
      </c>
      <c r="F266" s="208">
        <v>337.25</v>
      </c>
      <c r="G266" s="208"/>
      <c r="H266" s="208">
        <v>398.5</v>
      </c>
      <c r="I266" s="232">
        <v>411</v>
      </c>
      <c r="J266" s="141" t="s">
        <v>3492</v>
      </c>
      <c r="K266" s="128">
        <f t="shared" si="69"/>
        <v>61.25</v>
      </c>
      <c r="L266" s="129">
        <f t="shared" si="70"/>
        <v>0.1816160118606375</v>
      </c>
      <c r="M266" s="130" t="s">
        <v>600</v>
      </c>
      <c r="N266" s="362">
        <v>43760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369">
        <v>126</v>
      </c>
      <c r="B267" s="164">
        <v>43559</v>
      </c>
      <c r="C267" s="164"/>
      <c r="D267" s="165" t="s">
        <v>410</v>
      </c>
      <c r="E267" s="166" t="s">
        <v>624</v>
      </c>
      <c r="F267" s="166">
        <v>130</v>
      </c>
      <c r="G267" s="166"/>
      <c r="H267" s="166">
        <v>65</v>
      </c>
      <c r="I267" s="186">
        <v>158</v>
      </c>
      <c r="J267" s="138" t="s">
        <v>751</v>
      </c>
      <c r="K267" s="134">
        <f t="shared" si="69"/>
        <v>-65</v>
      </c>
      <c r="L267" s="135">
        <f t="shared" si="70"/>
        <v>-0.5</v>
      </c>
      <c r="M267" s="136" t="s">
        <v>664</v>
      </c>
      <c r="N267" s="137">
        <v>43726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370">
        <v>127</v>
      </c>
      <c r="B268" s="187">
        <v>43017</v>
      </c>
      <c r="C268" s="187"/>
      <c r="D268" s="188" t="s">
        <v>169</v>
      </c>
      <c r="E268" s="189" t="s">
        <v>624</v>
      </c>
      <c r="F268" s="190">
        <v>141.5</v>
      </c>
      <c r="G268" s="191"/>
      <c r="H268" s="191">
        <v>183.5</v>
      </c>
      <c r="I268" s="191">
        <v>210</v>
      </c>
      <c r="J268" s="218" t="s">
        <v>3441</v>
      </c>
      <c r="K268" s="219">
        <f t="shared" si="69"/>
        <v>42</v>
      </c>
      <c r="L268" s="220">
        <f t="shared" si="70"/>
        <v>0.29681978798586572</v>
      </c>
      <c r="M268" s="190" t="s">
        <v>600</v>
      </c>
      <c r="N268" s="221">
        <v>43042</v>
      </c>
      <c r="O268" s="57"/>
      <c r="P268" s="16"/>
      <c r="Q268" s="16"/>
      <c r="R268" s="94" t="s">
        <v>752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69">
        <v>128</v>
      </c>
      <c r="B269" s="164">
        <v>43074</v>
      </c>
      <c r="C269" s="164"/>
      <c r="D269" s="165" t="s">
        <v>303</v>
      </c>
      <c r="E269" s="166" t="s">
        <v>624</v>
      </c>
      <c r="F269" s="167">
        <v>172</v>
      </c>
      <c r="G269" s="166"/>
      <c r="H269" s="166">
        <v>155.25</v>
      </c>
      <c r="I269" s="186">
        <v>230</v>
      </c>
      <c r="J269" s="386" t="s">
        <v>3401</v>
      </c>
      <c r="K269" s="134">
        <f t="shared" ref="K269" si="71">H269-F269</f>
        <v>-16.75</v>
      </c>
      <c r="L269" s="135">
        <f t="shared" ref="L269" si="72">K269/F269</f>
        <v>-9.7383720930232565E-2</v>
      </c>
      <c r="M269" s="136" t="s">
        <v>664</v>
      </c>
      <c r="N269" s="137">
        <v>43787</v>
      </c>
      <c r="O269" s="57"/>
      <c r="P269" s="16"/>
      <c r="Q269" s="16"/>
      <c r="R269" s="17" t="s">
        <v>752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70">
        <v>129</v>
      </c>
      <c r="B270" s="187">
        <v>43398</v>
      </c>
      <c r="C270" s="187"/>
      <c r="D270" s="188" t="s">
        <v>104</v>
      </c>
      <c r="E270" s="189" t="s">
        <v>624</v>
      </c>
      <c r="F270" s="191">
        <v>698.5</v>
      </c>
      <c r="G270" s="191"/>
      <c r="H270" s="191">
        <v>850</v>
      </c>
      <c r="I270" s="191">
        <v>890</v>
      </c>
      <c r="J270" s="222" t="s">
        <v>3489</v>
      </c>
      <c r="K270" s="219">
        <f t="shared" si="69"/>
        <v>151.5</v>
      </c>
      <c r="L270" s="220">
        <f t="shared" si="70"/>
        <v>0.21689334287759485</v>
      </c>
      <c r="M270" s="190" t="s">
        <v>600</v>
      </c>
      <c r="N270" s="221">
        <v>43453</v>
      </c>
      <c r="O270" s="57"/>
      <c r="P270" s="16"/>
      <c r="Q270" s="16"/>
      <c r="R270" s="94" t="s">
        <v>752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6">
        <v>130</v>
      </c>
      <c r="B271" s="159">
        <v>42877</v>
      </c>
      <c r="C271" s="159"/>
      <c r="D271" s="160" t="s">
        <v>383</v>
      </c>
      <c r="E271" s="161" t="s">
        <v>624</v>
      </c>
      <c r="F271" s="162">
        <v>127.6</v>
      </c>
      <c r="G271" s="163"/>
      <c r="H271" s="163">
        <v>138</v>
      </c>
      <c r="I271" s="163">
        <v>190</v>
      </c>
      <c r="J271" s="387" t="s">
        <v>3405</v>
      </c>
      <c r="K271" s="183">
        <f t="shared" si="69"/>
        <v>10.400000000000006</v>
      </c>
      <c r="L271" s="184">
        <f t="shared" si="70"/>
        <v>8.1504702194357417E-2</v>
      </c>
      <c r="M271" s="162" t="s">
        <v>600</v>
      </c>
      <c r="N271" s="185">
        <v>43774</v>
      </c>
      <c r="O271" s="57"/>
      <c r="P271" s="16"/>
      <c r="Q271" s="16"/>
      <c r="R271" s="17" t="s">
        <v>754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371">
        <v>131</v>
      </c>
      <c r="B272" s="195">
        <v>43158</v>
      </c>
      <c r="C272" s="195"/>
      <c r="D272" s="192" t="s">
        <v>755</v>
      </c>
      <c r="E272" s="196" t="s">
        <v>624</v>
      </c>
      <c r="F272" s="197">
        <v>317</v>
      </c>
      <c r="G272" s="196"/>
      <c r="H272" s="196"/>
      <c r="I272" s="225">
        <v>398</v>
      </c>
      <c r="J272" s="238" t="s">
        <v>602</v>
      </c>
      <c r="K272" s="194"/>
      <c r="L272" s="193"/>
      <c r="M272" s="224" t="s">
        <v>602</v>
      </c>
      <c r="N272" s="223"/>
      <c r="O272" s="57"/>
      <c r="P272" s="16"/>
      <c r="Q272" s="16"/>
      <c r="R272" s="94" t="s">
        <v>754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369">
        <v>132</v>
      </c>
      <c r="B273" s="164">
        <v>43164</v>
      </c>
      <c r="C273" s="164"/>
      <c r="D273" s="165" t="s">
        <v>135</v>
      </c>
      <c r="E273" s="166" t="s">
        <v>624</v>
      </c>
      <c r="F273" s="167">
        <f>510-14.4</f>
        <v>495.6</v>
      </c>
      <c r="G273" s="166"/>
      <c r="H273" s="166">
        <v>350</v>
      </c>
      <c r="I273" s="186">
        <v>672</v>
      </c>
      <c r="J273" s="386" t="s">
        <v>3462</v>
      </c>
      <c r="K273" s="134">
        <f t="shared" ref="K273" si="73">H273-F273</f>
        <v>-145.60000000000002</v>
      </c>
      <c r="L273" s="135">
        <f t="shared" ref="L273" si="74">K273/F273</f>
        <v>-0.29378531073446329</v>
      </c>
      <c r="M273" s="136" t="s">
        <v>664</v>
      </c>
      <c r="N273" s="137">
        <v>43887</v>
      </c>
      <c r="O273" s="57"/>
      <c r="P273" s="16"/>
      <c r="Q273" s="16"/>
      <c r="R273" s="17" t="s">
        <v>754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69">
        <v>133</v>
      </c>
      <c r="B274" s="164">
        <v>43237</v>
      </c>
      <c r="C274" s="164"/>
      <c r="D274" s="165" t="s">
        <v>489</v>
      </c>
      <c r="E274" s="166" t="s">
        <v>624</v>
      </c>
      <c r="F274" s="167">
        <v>230.3</v>
      </c>
      <c r="G274" s="166"/>
      <c r="H274" s="166">
        <v>102.5</v>
      </c>
      <c r="I274" s="186">
        <v>348</v>
      </c>
      <c r="J274" s="386" t="s">
        <v>3483</v>
      </c>
      <c r="K274" s="134">
        <f t="shared" ref="K274" si="75">H274-F274</f>
        <v>-127.80000000000001</v>
      </c>
      <c r="L274" s="135">
        <f t="shared" ref="L274" si="76">K274/F274</f>
        <v>-0.55492835432045162</v>
      </c>
      <c r="M274" s="136" t="s">
        <v>664</v>
      </c>
      <c r="N274" s="137">
        <v>43896</v>
      </c>
      <c r="O274" s="57"/>
      <c r="P274" s="16"/>
      <c r="Q274" s="16"/>
      <c r="R274" s="17" t="s">
        <v>752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15">
        <v>134</v>
      </c>
      <c r="B275" s="198">
        <v>43258</v>
      </c>
      <c r="C275" s="198"/>
      <c r="D275" s="201" t="s">
        <v>449</v>
      </c>
      <c r="E275" s="199" t="s">
        <v>624</v>
      </c>
      <c r="F275" s="197">
        <f>342.5-5.1</f>
        <v>337.4</v>
      </c>
      <c r="G275" s="199"/>
      <c r="H275" s="199"/>
      <c r="I275" s="226">
        <v>439</v>
      </c>
      <c r="J275" s="238" t="s">
        <v>602</v>
      </c>
      <c r="K275" s="228"/>
      <c r="L275" s="229"/>
      <c r="M275" s="227" t="s">
        <v>602</v>
      </c>
      <c r="N275" s="230"/>
      <c r="O275" s="57"/>
      <c r="P275" s="16"/>
      <c r="Q275" s="16"/>
      <c r="R275" s="94" t="s">
        <v>754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15">
        <v>135</v>
      </c>
      <c r="B276" s="198">
        <v>43285</v>
      </c>
      <c r="C276" s="198"/>
      <c r="D276" s="202" t="s">
        <v>49</v>
      </c>
      <c r="E276" s="199" t="s">
        <v>624</v>
      </c>
      <c r="F276" s="197">
        <f>127.5-5.53</f>
        <v>121.97</v>
      </c>
      <c r="G276" s="199"/>
      <c r="H276" s="199"/>
      <c r="I276" s="226">
        <v>170</v>
      </c>
      <c r="J276" s="238" t="s">
        <v>602</v>
      </c>
      <c r="K276" s="228"/>
      <c r="L276" s="229"/>
      <c r="M276" s="227" t="s">
        <v>602</v>
      </c>
      <c r="N276" s="230"/>
      <c r="O276" s="57"/>
      <c r="P276" s="16"/>
      <c r="Q276" s="16"/>
      <c r="R276" s="342" t="s">
        <v>754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369">
        <v>136</v>
      </c>
      <c r="B277" s="164">
        <v>43294</v>
      </c>
      <c r="C277" s="164"/>
      <c r="D277" s="165" t="s">
        <v>243</v>
      </c>
      <c r="E277" s="166" t="s">
        <v>624</v>
      </c>
      <c r="F277" s="167">
        <v>46.5</v>
      </c>
      <c r="G277" s="166"/>
      <c r="H277" s="166">
        <v>17</v>
      </c>
      <c r="I277" s="186">
        <v>59</v>
      </c>
      <c r="J277" s="386" t="s">
        <v>3461</v>
      </c>
      <c r="K277" s="134">
        <f t="shared" ref="K277" si="77">H277-F277</f>
        <v>-29.5</v>
      </c>
      <c r="L277" s="135">
        <f t="shared" ref="L277" si="78">K277/F277</f>
        <v>-0.63440860215053763</v>
      </c>
      <c r="M277" s="136" t="s">
        <v>664</v>
      </c>
      <c r="N277" s="137">
        <v>43887</v>
      </c>
      <c r="O277" s="57"/>
      <c r="P277" s="16"/>
      <c r="Q277" s="16"/>
      <c r="R277" s="17" t="s">
        <v>752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371">
        <v>137</v>
      </c>
      <c r="B278" s="195">
        <v>43396</v>
      </c>
      <c r="C278" s="195"/>
      <c r="D278" s="202" t="s">
        <v>425</v>
      </c>
      <c r="E278" s="199" t="s">
        <v>624</v>
      </c>
      <c r="F278" s="200">
        <v>156.5</v>
      </c>
      <c r="G278" s="199"/>
      <c r="H278" s="199"/>
      <c r="I278" s="226">
        <v>191</v>
      </c>
      <c r="J278" s="238" t="s">
        <v>602</v>
      </c>
      <c r="K278" s="228"/>
      <c r="L278" s="229"/>
      <c r="M278" s="227" t="s">
        <v>602</v>
      </c>
      <c r="N278" s="230"/>
      <c r="O278" s="57"/>
      <c r="P278" s="16"/>
      <c r="Q278" s="16"/>
      <c r="R278" s="344" t="s">
        <v>752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371">
        <v>138</v>
      </c>
      <c r="B279" s="195">
        <v>43439</v>
      </c>
      <c r="C279" s="195"/>
      <c r="D279" s="202" t="s">
        <v>330</v>
      </c>
      <c r="E279" s="199" t="s">
        <v>624</v>
      </c>
      <c r="F279" s="200">
        <v>259.5</v>
      </c>
      <c r="G279" s="199"/>
      <c r="H279" s="199"/>
      <c r="I279" s="226">
        <v>321</v>
      </c>
      <c r="J279" s="238" t="s">
        <v>602</v>
      </c>
      <c r="K279" s="228"/>
      <c r="L279" s="229"/>
      <c r="M279" s="227" t="s">
        <v>602</v>
      </c>
      <c r="N279" s="230"/>
      <c r="O279" s="16"/>
      <c r="P279" s="16"/>
      <c r="Q279" s="16"/>
      <c r="R279" s="342" t="s">
        <v>754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369">
        <v>139</v>
      </c>
      <c r="B280" s="164">
        <v>43439</v>
      </c>
      <c r="C280" s="164"/>
      <c r="D280" s="165" t="s">
        <v>776</v>
      </c>
      <c r="E280" s="166" t="s">
        <v>624</v>
      </c>
      <c r="F280" s="166">
        <v>715</v>
      </c>
      <c r="G280" s="166"/>
      <c r="H280" s="166">
        <v>445</v>
      </c>
      <c r="I280" s="186">
        <v>840</v>
      </c>
      <c r="J280" s="138" t="s">
        <v>2995</v>
      </c>
      <c r="K280" s="134">
        <f t="shared" ref="K280:K283" si="79">H280-F280</f>
        <v>-270</v>
      </c>
      <c r="L280" s="135">
        <f t="shared" ref="L280:L283" si="80">K280/F280</f>
        <v>-0.3776223776223776</v>
      </c>
      <c r="M280" s="136" t="s">
        <v>664</v>
      </c>
      <c r="N280" s="137">
        <v>43800</v>
      </c>
      <c r="O280" s="57"/>
      <c r="P280" s="16"/>
      <c r="Q280" s="16"/>
      <c r="R280" s="17" t="s">
        <v>752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6">
        <v>140</v>
      </c>
      <c r="B281" s="207">
        <v>43469</v>
      </c>
      <c r="C281" s="207"/>
      <c r="D281" s="155" t="s">
        <v>145</v>
      </c>
      <c r="E281" s="208" t="s">
        <v>624</v>
      </c>
      <c r="F281" s="208">
        <v>875</v>
      </c>
      <c r="G281" s="208"/>
      <c r="H281" s="208">
        <v>1165</v>
      </c>
      <c r="I281" s="232">
        <v>1185</v>
      </c>
      <c r="J281" s="141" t="s">
        <v>3490</v>
      </c>
      <c r="K281" s="128">
        <f t="shared" si="79"/>
        <v>290</v>
      </c>
      <c r="L281" s="129">
        <f t="shared" si="80"/>
        <v>0.33142857142857141</v>
      </c>
      <c r="M281" s="130" t="s">
        <v>600</v>
      </c>
      <c r="N281" s="362">
        <v>43847</v>
      </c>
      <c r="O281" s="57"/>
      <c r="P281" s="16"/>
      <c r="Q281" s="16"/>
      <c r="R281" s="17" t="s">
        <v>752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6">
        <v>141</v>
      </c>
      <c r="B282" s="207">
        <v>43559</v>
      </c>
      <c r="C282" s="207"/>
      <c r="D282" s="415" t="s">
        <v>345</v>
      </c>
      <c r="E282" s="208" t="s">
        <v>624</v>
      </c>
      <c r="F282" s="208">
        <f>387-14.63</f>
        <v>372.37</v>
      </c>
      <c r="G282" s="208"/>
      <c r="H282" s="208">
        <v>490</v>
      </c>
      <c r="I282" s="232">
        <v>490</v>
      </c>
      <c r="J282" s="141" t="s">
        <v>683</v>
      </c>
      <c r="K282" s="128">
        <f t="shared" si="79"/>
        <v>117.63</v>
      </c>
      <c r="L282" s="129">
        <f t="shared" si="80"/>
        <v>0.31589548030185027</v>
      </c>
      <c r="M282" s="130" t="s">
        <v>600</v>
      </c>
      <c r="N282" s="362">
        <v>43850</v>
      </c>
      <c r="O282" s="57"/>
      <c r="P282" s="16"/>
      <c r="Q282" s="16"/>
      <c r="R282" s="17" t="s">
        <v>752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369">
        <v>142</v>
      </c>
      <c r="B283" s="164">
        <v>43578</v>
      </c>
      <c r="C283" s="164"/>
      <c r="D283" s="165" t="s">
        <v>777</v>
      </c>
      <c r="E283" s="166" t="s">
        <v>601</v>
      </c>
      <c r="F283" s="166">
        <v>220</v>
      </c>
      <c r="G283" s="166"/>
      <c r="H283" s="166">
        <v>127.5</v>
      </c>
      <c r="I283" s="186">
        <v>284</v>
      </c>
      <c r="J283" s="386" t="s">
        <v>3484</v>
      </c>
      <c r="K283" s="134">
        <f t="shared" si="79"/>
        <v>-92.5</v>
      </c>
      <c r="L283" s="135">
        <f t="shared" si="80"/>
        <v>-0.42045454545454547</v>
      </c>
      <c r="M283" s="136" t="s">
        <v>664</v>
      </c>
      <c r="N283" s="137">
        <v>43896</v>
      </c>
      <c r="O283" s="57"/>
      <c r="P283" s="16"/>
      <c r="Q283" s="16"/>
      <c r="R283" s="17" t="s">
        <v>752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6">
        <v>143</v>
      </c>
      <c r="B284" s="207">
        <v>43622</v>
      </c>
      <c r="C284" s="207"/>
      <c r="D284" s="415" t="s">
        <v>496</v>
      </c>
      <c r="E284" s="208" t="s">
        <v>601</v>
      </c>
      <c r="F284" s="208">
        <v>332.8</v>
      </c>
      <c r="G284" s="208"/>
      <c r="H284" s="208">
        <v>405</v>
      </c>
      <c r="I284" s="232">
        <v>419</v>
      </c>
      <c r="J284" s="141" t="s">
        <v>3491</v>
      </c>
      <c r="K284" s="128">
        <f t="shared" ref="K284" si="81">H284-F284</f>
        <v>72.199999999999989</v>
      </c>
      <c r="L284" s="129">
        <f t="shared" ref="L284" si="82">K284/F284</f>
        <v>0.21694711538461534</v>
      </c>
      <c r="M284" s="130" t="s">
        <v>600</v>
      </c>
      <c r="N284" s="362">
        <v>43860</v>
      </c>
      <c r="O284" s="57"/>
      <c r="P284" s="16"/>
      <c r="Q284" s="16"/>
      <c r="R284" s="17" t="s">
        <v>752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144">
        <v>144</v>
      </c>
      <c r="B285" s="143">
        <v>43641</v>
      </c>
      <c r="C285" s="143"/>
      <c r="D285" s="144" t="s">
        <v>139</v>
      </c>
      <c r="E285" s="145" t="s">
        <v>624</v>
      </c>
      <c r="F285" s="146">
        <v>386</v>
      </c>
      <c r="G285" s="147"/>
      <c r="H285" s="147">
        <v>395</v>
      </c>
      <c r="I285" s="147">
        <v>452</v>
      </c>
      <c r="J285" s="170" t="s">
        <v>3406</v>
      </c>
      <c r="K285" s="171">
        <f t="shared" ref="K285" si="83">H285-F285</f>
        <v>9</v>
      </c>
      <c r="L285" s="172">
        <f t="shared" ref="L285" si="84">K285/F285</f>
        <v>2.3316062176165803E-2</v>
      </c>
      <c r="M285" s="173" t="s">
        <v>709</v>
      </c>
      <c r="N285" s="174">
        <v>43868</v>
      </c>
      <c r="O285" s="16"/>
      <c r="P285" s="16"/>
      <c r="Q285" s="16"/>
      <c r="R285" s="344" t="s">
        <v>752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372">
        <v>145</v>
      </c>
      <c r="B286" s="195">
        <v>43707</v>
      </c>
      <c r="C286" s="195"/>
      <c r="D286" s="202" t="s">
        <v>260</v>
      </c>
      <c r="E286" s="199" t="s">
        <v>624</v>
      </c>
      <c r="F286" s="199" t="s">
        <v>756</v>
      </c>
      <c r="G286" s="199"/>
      <c r="H286" s="199"/>
      <c r="I286" s="226">
        <v>190</v>
      </c>
      <c r="J286" s="238" t="s">
        <v>602</v>
      </c>
      <c r="K286" s="228"/>
      <c r="L286" s="229"/>
      <c r="M286" s="358" t="s">
        <v>602</v>
      </c>
      <c r="N286" s="230"/>
      <c r="O286" s="16"/>
      <c r="P286" s="16"/>
      <c r="Q286" s="16"/>
      <c r="R286" s="344" t="s">
        <v>752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6">
        <v>146</v>
      </c>
      <c r="B287" s="207">
        <v>43731</v>
      </c>
      <c r="C287" s="207"/>
      <c r="D287" s="155" t="s">
        <v>440</v>
      </c>
      <c r="E287" s="208" t="s">
        <v>624</v>
      </c>
      <c r="F287" s="208">
        <v>235</v>
      </c>
      <c r="G287" s="208"/>
      <c r="H287" s="208">
        <v>295</v>
      </c>
      <c r="I287" s="232">
        <v>296</v>
      </c>
      <c r="J287" s="141" t="s">
        <v>3148</v>
      </c>
      <c r="K287" s="128">
        <f t="shared" ref="K287" si="85">H287-F287</f>
        <v>60</v>
      </c>
      <c r="L287" s="129">
        <f t="shared" ref="L287" si="86">K287/F287</f>
        <v>0.25531914893617019</v>
      </c>
      <c r="M287" s="130" t="s">
        <v>600</v>
      </c>
      <c r="N287" s="362">
        <v>43844</v>
      </c>
      <c r="O287" s="57"/>
      <c r="P287" s="16"/>
      <c r="Q287" s="16"/>
      <c r="R287" s="17" t="s">
        <v>752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6">
        <v>147</v>
      </c>
      <c r="B288" s="207">
        <v>43752</v>
      </c>
      <c r="C288" s="207"/>
      <c r="D288" s="155" t="s">
        <v>2978</v>
      </c>
      <c r="E288" s="208" t="s">
        <v>624</v>
      </c>
      <c r="F288" s="208">
        <v>277.5</v>
      </c>
      <c r="G288" s="208"/>
      <c r="H288" s="208">
        <v>333</v>
      </c>
      <c r="I288" s="232">
        <v>333</v>
      </c>
      <c r="J288" s="141" t="s">
        <v>3149</v>
      </c>
      <c r="K288" s="128">
        <f t="shared" ref="K288" si="87">H288-F288</f>
        <v>55.5</v>
      </c>
      <c r="L288" s="129">
        <f t="shared" ref="L288" si="88">K288/F288</f>
        <v>0.2</v>
      </c>
      <c r="M288" s="130" t="s">
        <v>600</v>
      </c>
      <c r="N288" s="362">
        <v>43846</v>
      </c>
      <c r="O288" s="57"/>
      <c r="P288" s="16"/>
      <c r="Q288" s="16"/>
      <c r="R288" s="17" t="s">
        <v>754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6">
        <v>148</v>
      </c>
      <c r="B289" s="207">
        <v>43752</v>
      </c>
      <c r="C289" s="207"/>
      <c r="D289" s="155" t="s">
        <v>2977</v>
      </c>
      <c r="E289" s="208" t="s">
        <v>624</v>
      </c>
      <c r="F289" s="208">
        <v>930</v>
      </c>
      <c r="G289" s="208"/>
      <c r="H289" s="208">
        <v>1165</v>
      </c>
      <c r="I289" s="232">
        <v>1200</v>
      </c>
      <c r="J289" s="141" t="s">
        <v>3151</v>
      </c>
      <c r="K289" s="128">
        <f t="shared" ref="K289" si="89">H289-F289</f>
        <v>235</v>
      </c>
      <c r="L289" s="129">
        <f t="shared" ref="L289" si="90">K289/F289</f>
        <v>0.25268817204301075</v>
      </c>
      <c r="M289" s="130" t="s">
        <v>600</v>
      </c>
      <c r="N289" s="362">
        <v>43847</v>
      </c>
      <c r="O289" s="57"/>
      <c r="P289" s="16"/>
      <c r="Q289" s="16"/>
      <c r="R289" s="17" t="s">
        <v>754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371">
        <v>149</v>
      </c>
      <c r="B290" s="347">
        <v>43753</v>
      </c>
      <c r="C290" s="212"/>
      <c r="D290" s="373" t="s">
        <v>2976</v>
      </c>
      <c r="E290" s="350" t="s">
        <v>624</v>
      </c>
      <c r="F290" s="353">
        <v>111</v>
      </c>
      <c r="G290" s="350"/>
      <c r="H290" s="350"/>
      <c r="I290" s="356">
        <v>141</v>
      </c>
      <c r="J290" s="238" t="s">
        <v>602</v>
      </c>
      <c r="K290" s="238"/>
      <c r="L290" s="123"/>
      <c r="M290" s="361" t="s">
        <v>602</v>
      </c>
      <c r="N290" s="240"/>
      <c r="O290" s="16"/>
      <c r="P290" s="16"/>
      <c r="Q290" s="16"/>
      <c r="R290" s="344" t="s">
        <v>752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6">
        <v>150</v>
      </c>
      <c r="B291" s="207">
        <v>43753</v>
      </c>
      <c r="C291" s="207"/>
      <c r="D291" s="155" t="s">
        <v>2975</v>
      </c>
      <c r="E291" s="208" t="s">
        <v>624</v>
      </c>
      <c r="F291" s="209">
        <v>296</v>
      </c>
      <c r="G291" s="208"/>
      <c r="H291" s="208">
        <v>370</v>
      </c>
      <c r="I291" s="232">
        <v>370</v>
      </c>
      <c r="J291" s="141" t="s">
        <v>683</v>
      </c>
      <c r="K291" s="128">
        <f t="shared" ref="K291" si="91">H291-F291</f>
        <v>74</v>
      </c>
      <c r="L291" s="129">
        <f t="shared" ref="L291" si="92">K291/F291</f>
        <v>0.25</v>
      </c>
      <c r="M291" s="130" t="s">
        <v>600</v>
      </c>
      <c r="N291" s="362">
        <v>43853</v>
      </c>
      <c r="O291" s="57"/>
      <c r="P291" s="16"/>
      <c r="Q291" s="16"/>
      <c r="R291" s="17" t="s">
        <v>754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372">
        <v>151</v>
      </c>
      <c r="B292" s="211">
        <v>43754</v>
      </c>
      <c r="C292" s="211"/>
      <c r="D292" s="192" t="s">
        <v>2974</v>
      </c>
      <c r="E292" s="349" t="s">
        <v>624</v>
      </c>
      <c r="F292" s="352" t="s">
        <v>2940</v>
      </c>
      <c r="G292" s="349"/>
      <c r="H292" s="349"/>
      <c r="I292" s="355">
        <v>344</v>
      </c>
      <c r="J292" s="238" t="s">
        <v>602</v>
      </c>
      <c r="K292" s="241"/>
      <c r="L292" s="360"/>
      <c r="M292" s="343" t="s">
        <v>602</v>
      </c>
      <c r="N292" s="363"/>
      <c r="O292" s="16"/>
      <c r="P292" s="16"/>
      <c r="Q292" s="16"/>
      <c r="R292" s="344" t="s">
        <v>752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346">
        <v>152</v>
      </c>
      <c r="B293" s="212">
        <v>43832</v>
      </c>
      <c r="C293" s="212"/>
      <c r="D293" s="216" t="s">
        <v>2254</v>
      </c>
      <c r="E293" s="213" t="s">
        <v>624</v>
      </c>
      <c r="F293" s="214" t="s">
        <v>3136</v>
      </c>
      <c r="G293" s="213"/>
      <c r="H293" s="213"/>
      <c r="I293" s="237">
        <v>590</v>
      </c>
      <c r="J293" s="238" t="s">
        <v>602</v>
      </c>
      <c r="K293" s="238"/>
      <c r="L293" s="123"/>
      <c r="M293" s="343" t="s">
        <v>602</v>
      </c>
      <c r="N293" s="240"/>
      <c r="O293" s="16"/>
      <c r="P293" s="16"/>
      <c r="Q293" s="16"/>
      <c r="R293" s="344" t="s">
        <v>754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06">
        <v>153</v>
      </c>
      <c r="B294" s="207">
        <v>43966</v>
      </c>
      <c r="C294" s="207"/>
      <c r="D294" s="155" t="s">
        <v>65</v>
      </c>
      <c r="E294" s="208" t="s">
        <v>624</v>
      </c>
      <c r="F294" s="209">
        <v>67.5</v>
      </c>
      <c r="G294" s="208"/>
      <c r="H294" s="208">
        <v>86</v>
      </c>
      <c r="I294" s="232">
        <v>86</v>
      </c>
      <c r="J294" s="141" t="s">
        <v>3643</v>
      </c>
      <c r="K294" s="128">
        <f t="shared" ref="K294" si="93">H294-F294</f>
        <v>18.5</v>
      </c>
      <c r="L294" s="129">
        <f t="shared" ref="L294" si="94">K294/F294</f>
        <v>0.27407407407407408</v>
      </c>
      <c r="M294" s="130" t="s">
        <v>600</v>
      </c>
      <c r="N294" s="362">
        <v>44008</v>
      </c>
      <c r="O294" s="5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10">
        <v>154</v>
      </c>
      <c r="B295" s="3">
        <v>44035</v>
      </c>
      <c r="C295" s="212"/>
      <c r="D295" s="216" t="s">
        <v>495</v>
      </c>
      <c r="E295" s="213" t="s">
        <v>624</v>
      </c>
      <c r="F295" s="214" t="s">
        <v>3813</v>
      </c>
      <c r="G295" s="213"/>
      <c r="H295" s="213"/>
      <c r="I295" s="237">
        <v>296</v>
      </c>
      <c r="J295" s="238" t="s">
        <v>602</v>
      </c>
      <c r="K295" s="238"/>
      <c r="L295" s="123"/>
      <c r="M295" s="239"/>
      <c r="N295" s="240"/>
      <c r="O295" s="16"/>
      <c r="P295" s="16"/>
      <c r="Q295" s="16"/>
      <c r="R295" s="344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10"/>
      <c r="B296" s="212"/>
      <c r="C296" s="212"/>
      <c r="D296" s="216"/>
      <c r="E296" s="213"/>
      <c r="F296" s="214"/>
      <c r="G296" s="213"/>
      <c r="H296" s="213"/>
      <c r="I296" s="237"/>
      <c r="J296" s="238"/>
      <c r="K296" s="238"/>
      <c r="L296" s="123"/>
      <c r="M296" s="239"/>
      <c r="N296" s="240"/>
      <c r="O296" s="16"/>
      <c r="P296" s="16"/>
      <c r="Q296" s="16"/>
      <c r="R296" s="344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10"/>
      <c r="B297" s="212"/>
      <c r="C297" s="212"/>
      <c r="D297" s="216"/>
      <c r="E297" s="213"/>
      <c r="F297" s="214"/>
      <c r="G297" s="213"/>
      <c r="H297" s="213"/>
      <c r="I297" s="237"/>
      <c r="J297" s="238"/>
      <c r="K297" s="238"/>
      <c r="L297" s="123"/>
      <c r="M297" s="239"/>
      <c r="N297" s="240"/>
      <c r="O297" s="16"/>
      <c r="P297" s="16"/>
      <c r="Q297" s="16"/>
      <c r="R297" s="344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10"/>
      <c r="B298" s="212"/>
      <c r="C298" s="212"/>
      <c r="D298" s="216"/>
      <c r="E298" s="213"/>
      <c r="F298" s="214"/>
      <c r="G298" s="213"/>
      <c r="H298" s="213"/>
      <c r="I298" s="237"/>
      <c r="J298" s="238"/>
      <c r="K298" s="238"/>
      <c r="L298" s="123"/>
      <c r="M298" s="239"/>
      <c r="N298" s="240"/>
      <c r="O298" s="16"/>
      <c r="P298" s="16"/>
      <c r="Q298" s="16"/>
      <c r="R298" s="344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10"/>
      <c r="B299" s="212"/>
      <c r="C299" s="212"/>
      <c r="D299" s="216"/>
      <c r="E299" s="213"/>
      <c r="F299" s="214"/>
      <c r="G299" s="213"/>
      <c r="H299" s="213"/>
      <c r="I299" s="237"/>
      <c r="J299" s="238"/>
      <c r="K299" s="238"/>
      <c r="L299" s="123"/>
      <c r="M299" s="239"/>
      <c r="N299" s="240"/>
      <c r="O299" s="16"/>
      <c r="P299" s="16"/>
      <c r="Q299" s="16"/>
      <c r="R299" s="344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10"/>
      <c r="B300" s="212"/>
      <c r="C300" s="212"/>
      <c r="D300" s="216"/>
      <c r="E300" s="213"/>
      <c r="F300" s="214"/>
      <c r="G300" s="213"/>
      <c r="H300" s="213"/>
      <c r="I300" s="237"/>
      <c r="J300" s="238"/>
      <c r="K300" s="238"/>
      <c r="L300" s="123"/>
      <c r="M300" s="239"/>
      <c r="N300" s="240"/>
      <c r="O300" s="16"/>
      <c r="P300" s="16"/>
      <c r="Q300" s="16"/>
      <c r="R300" s="344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10"/>
      <c r="B301" s="212"/>
      <c r="C301" s="212"/>
      <c r="D301" s="216"/>
      <c r="E301" s="213"/>
      <c r="F301" s="214"/>
      <c r="G301" s="213"/>
      <c r="H301" s="213"/>
      <c r="I301" s="237"/>
      <c r="J301" s="238"/>
      <c r="K301" s="238"/>
      <c r="L301" s="123"/>
      <c r="M301" s="239"/>
      <c r="N301" s="240"/>
      <c r="O301" s="16"/>
      <c r="P301" s="16"/>
      <c r="Q301" s="16"/>
      <c r="R301" s="344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10"/>
      <c r="B302" s="212"/>
      <c r="C302" s="212"/>
      <c r="D302" s="216"/>
      <c r="E302" s="213"/>
      <c r="F302" s="214"/>
      <c r="G302" s="213"/>
      <c r="H302" s="213"/>
      <c r="I302" s="237"/>
      <c r="J302" s="238"/>
      <c r="K302" s="238"/>
      <c r="L302" s="123"/>
      <c r="M302" s="239"/>
      <c r="N302" s="240"/>
      <c r="O302" s="16"/>
      <c r="P302" s="16"/>
      <c r="Q302" s="16"/>
      <c r="R302" s="344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10"/>
      <c r="B303" s="212"/>
      <c r="C303" s="212"/>
      <c r="D303" s="216"/>
      <c r="E303" s="213"/>
      <c r="F303" s="214"/>
      <c r="G303" s="213"/>
      <c r="H303" s="213"/>
      <c r="I303" s="237"/>
      <c r="J303" s="238"/>
      <c r="K303" s="238"/>
      <c r="L303" s="123"/>
      <c r="M303" s="239"/>
      <c r="N303" s="240"/>
      <c r="O303" s="16"/>
      <c r="P303" s="16"/>
      <c r="R303" s="344"/>
    </row>
    <row r="304" spans="1:26">
      <c r="A304" s="210"/>
      <c r="B304" s="212"/>
      <c r="C304" s="212"/>
      <c r="D304" s="216"/>
      <c r="E304" s="213"/>
      <c r="F304" s="214"/>
      <c r="G304" s="213"/>
      <c r="H304" s="213"/>
      <c r="I304" s="237"/>
      <c r="J304" s="238"/>
      <c r="K304" s="238"/>
      <c r="L304" s="123"/>
      <c r="M304" s="239"/>
      <c r="N304" s="240"/>
      <c r="O304" s="16"/>
      <c r="P304" s="16"/>
      <c r="R304" s="344"/>
    </row>
    <row r="305" spans="1:18">
      <c r="A305" s="210"/>
      <c r="B305" s="212"/>
      <c r="C305" s="212"/>
      <c r="D305" s="216"/>
      <c r="E305" s="213"/>
      <c r="F305" s="214"/>
      <c r="G305" s="213"/>
      <c r="H305" s="213"/>
      <c r="I305" s="237"/>
      <c r="J305" s="238"/>
      <c r="K305" s="238"/>
      <c r="L305" s="123"/>
      <c r="M305" s="239"/>
      <c r="N305" s="240"/>
      <c r="O305" s="16"/>
      <c r="P305" s="16"/>
      <c r="R305" s="344"/>
    </row>
    <row r="306" spans="1:18">
      <c r="A306" s="210"/>
      <c r="B306" s="212"/>
      <c r="C306" s="212"/>
      <c r="D306" s="216"/>
      <c r="E306" s="213"/>
      <c r="F306" s="214"/>
      <c r="G306" s="213"/>
      <c r="H306" s="213"/>
      <c r="I306" s="237"/>
      <c r="J306" s="238"/>
      <c r="K306" s="238"/>
      <c r="L306" s="123"/>
      <c r="M306" s="239"/>
      <c r="N306" s="240"/>
      <c r="O306" s="16"/>
      <c r="P306" s="16"/>
      <c r="R306" s="344"/>
    </row>
    <row r="307" spans="1:18">
      <c r="A307" s="210"/>
      <c r="B307" s="200" t="s">
        <v>2981</v>
      </c>
      <c r="O307" s="16"/>
      <c r="P307" s="16"/>
      <c r="R307" s="344"/>
    </row>
    <row r="308" spans="1:18">
      <c r="R308" s="242"/>
    </row>
    <row r="309" spans="1:18">
      <c r="R309" s="242"/>
    </row>
    <row r="310" spans="1:18">
      <c r="R310" s="242"/>
    </row>
    <row r="311" spans="1:18">
      <c r="R311" s="242"/>
    </row>
    <row r="312" spans="1:18">
      <c r="R312" s="242"/>
    </row>
    <row r="313" spans="1:18">
      <c r="R313" s="242"/>
    </row>
    <row r="314" spans="1:18">
      <c r="R314" s="242"/>
    </row>
    <row r="315" spans="1:18">
      <c r="R315" s="242"/>
    </row>
    <row r="316" spans="1:18">
      <c r="R316" s="242"/>
    </row>
    <row r="317" spans="1:18">
      <c r="R317" s="242"/>
    </row>
    <row r="318" spans="1:18">
      <c r="R318" s="242"/>
    </row>
    <row r="324" spans="1:1">
      <c r="A324" s="217"/>
    </row>
    <row r="325" spans="1:1">
      <c r="A325" s="217"/>
    </row>
    <row r="326" spans="1:1">
      <c r="A326" s="213"/>
    </row>
  </sheetData>
  <autoFilter ref="R1:R326"/>
  <mergeCells count="61">
    <mergeCell ref="A108:A109"/>
    <mergeCell ref="B108:B109"/>
    <mergeCell ref="J108:J109"/>
    <mergeCell ref="L108:L109"/>
    <mergeCell ref="M108:M109"/>
    <mergeCell ref="A100:A101"/>
    <mergeCell ref="B100:B101"/>
    <mergeCell ref="A102:A103"/>
    <mergeCell ref="N100:N101"/>
    <mergeCell ref="O100:O101"/>
    <mergeCell ref="B102:B103"/>
    <mergeCell ref="J102:J103"/>
    <mergeCell ref="L102:L103"/>
    <mergeCell ref="M102:M103"/>
    <mergeCell ref="A111:A112"/>
    <mergeCell ref="B111:B112"/>
    <mergeCell ref="J111:J112"/>
    <mergeCell ref="L111:L112"/>
    <mergeCell ref="M111:M112"/>
    <mergeCell ref="A119:A120"/>
    <mergeCell ref="B119:B120"/>
    <mergeCell ref="J119:J120"/>
    <mergeCell ref="L119:L120"/>
    <mergeCell ref="M119:M120"/>
    <mergeCell ref="A98:A99"/>
    <mergeCell ref="B98:B99"/>
    <mergeCell ref="J98:J99"/>
    <mergeCell ref="L98:L99"/>
    <mergeCell ref="M98:M99"/>
    <mergeCell ref="O98:O99"/>
    <mergeCell ref="J100:J101"/>
    <mergeCell ref="L100:L101"/>
    <mergeCell ref="M100:M101"/>
    <mergeCell ref="P98:P99"/>
    <mergeCell ref="N98:N99"/>
    <mergeCell ref="P100:P101"/>
    <mergeCell ref="N119:N120"/>
    <mergeCell ref="O119:O120"/>
    <mergeCell ref="P119:P120"/>
    <mergeCell ref="O102:O103"/>
    <mergeCell ref="N102:N103"/>
    <mergeCell ref="P102:P103"/>
    <mergeCell ref="N104:N105"/>
    <mergeCell ref="O104:O105"/>
    <mergeCell ref="P104:P105"/>
    <mergeCell ref="N106:N107"/>
    <mergeCell ref="O106:O107"/>
    <mergeCell ref="P106:P107"/>
    <mergeCell ref="N108:N109"/>
    <mergeCell ref="O108:O109"/>
    <mergeCell ref="P108:P109"/>
    <mergeCell ref="A104:A105"/>
    <mergeCell ref="B104:B105"/>
    <mergeCell ref="J104:J105"/>
    <mergeCell ref="L104:L105"/>
    <mergeCell ref="M104:M105"/>
    <mergeCell ref="A106:A107"/>
    <mergeCell ref="B106:B107"/>
    <mergeCell ref="J106:J107"/>
    <mergeCell ref="L106:L107"/>
    <mergeCell ref="M106:M107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2020-07-28T02:27:32Z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