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rishikesh Yedve\Desktop\"/>
    </mc:Choice>
  </mc:AlternateContent>
  <xr:revisionPtr revIDLastSave="0" documentId="8_{4BDC98C7-3300-46EA-91A3-2834EB0F6A88}" xr6:coauthVersionLast="45" xr6:coauthVersionMax="45" xr10:uidLastSave="{00000000-0000-0000-0000-000000000000}"/>
  <bookViews>
    <workbookView xWindow="-108" yWindow="-108" windowWidth="23256" windowHeight="12576" tabRatio="801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F&amp;O)'!$R$1:$R$350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50" i="7" l="1"/>
  <c r="K150" i="7" s="1"/>
  <c r="L149" i="7"/>
  <c r="K149" i="7" s="1"/>
  <c r="K28" i="7"/>
  <c r="L28" i="7" s="1"/>
  <c r="K27" i="7" l="1"/>
  <c r="L27" i="7" s="1"/>
  <c r="K94" i="7"/>
  <c r="L94" i="7" s="1"/>
  <c r="K97" i="7"/>
  <c r="L97" i="7" s="1"/>
  <c r="M96" i="7"/>
  <c r="K96" i="7" s="1"/>
  <c r="L147" i="7"/>
  <c r="K147" i="7" s="1"/>
  <c r="L148" i="7"/>
  <c r="K148" i="7" s="1"/>
  <c r="K26" i="7"/>
  <c r="L26" i="7" s="1"/>
  <c r="K87" i="7"/>
  <c r="L87" i="7" s="1"/>
  <c r="M95" i="7"/>
  <c r="K95" i="7" s="1"/>
  <c r="K93" i="7"/>
  <c r="L93" i="7" s="1"/>
  <c r="M92" i="7"/>
  <c r="K92" i="7" s="1"/>
  <c r="M91" i="7"/>
  <c r="K91" i="7" s="1"/>
  <c r="K83" i="7"/>
  <c r="L83" i="7" s="1"/>
  <c r="K318" i="7"/>
  <c r="L318" i="7" s="1"/>
  <c r="K90" i="7"/>
  <c r="L90" i="7" s="1"/>
  <c r="K25" i="7"/>
  <c r="L25" i="7" s="1"/>
  <c r="L146" i="7"/>
  <c r="K146" i="7" s="1"/>
  <c r="K89" i="7"/>
  <c r="L89" i="7" s="1"/>
  <c r="K77" i="7"/>
  <c r="L77" i="7" s="1"/>
  <c r="K80" i="7"/>
  <c r="L80" i="7" s="1"/>
  <c r="K82" i="7"/>
  <c r="L82" i="7" s="1"/>
  <c r="K84" i="7"/>
  <c r="L84" i="7" s="1"/>
  <c r="K20" i="7"/>
  <c r="L20" i="7" s="1"/>
  <c r="K23" i="7"/>
  <c r="L23" i="7" s="1"/>
  <c r="K88" i="7"/>
  <c r="L88" i="7" s="1"/>
  <c r="K86" i="7"/>
  <c r="L86" i="7" s="1"/>
  <c r="K85" i="7"/>
  <c r="L85" i="7" s="1"/>
  <c r="L144" i="7"/>
  <c r="K144" i="7" s="1"/>
  <c r="L145" i="7"/>
  <c r="K145" i="7" s="1"/>
  <c r="K22" i="7" l="1"/>
  <c r="L22" i="7" s="1"/>
  <c r="K21" i="7"/>
  <c r="L21" i="7" s="1"/>
  <c r="K24" i="7"/>
  <c r="L24" i="7" s="1"/>
  <c r="K78" i="7"/>
  <c r="L78" i="7" s="1"/>
  <c r="K76" i="7"/>
  <c r="L76" i="7" s="1"/>
  <c r="K81" i="7"/>
  <c r="L81" i="7" s="1"/>
  <c r="K79" i="7"/>
  <c r="L79" i="7" s="1"/>
  <c r="L143" i="7"/>
  <c r="K143" i="7" s="1"/>
  <c r="L139" i="7"/>
  <c r="K139" i="7" s="1"/>
  <c r="L138" i="7"/>
  <c r="K138" i="7" s="1"/>
  <c r="L142" i="7"/>
  <c r="K142" i="7" s="1"/>
  <c r="L141" i="7"/>
  <c r="K141" i="7" s="1"/>
  <c r="L140" i="7"/>
  <c r="K140" i="7" s="1"/>
  <c r="L137" i="7"/>
  <c r="K137" i="7" s="1"/>
  <c r="K75" i="7"/>
  <c r="L75" i="7" s="1"/>
  <c r="K71" i="7"/>
  <c r="L71" i="7" s="1"/>
  <c r="K70" i="7"/>
  <c r="L70" i="7" s="1"/>
  <c r="K63" i="7"/>
  <c r="L63" i="7" s="1"/>
  <c r="K73" i="7"/>
  <c r="L73" i="7" s="1"/>
  <c r="K19" i="7"/>
  <c r="L19" i="7" s="1"/>
  <c r="K11" i="7"/>
  <c r="L11" i="7" s="1"/>
  <c r="K17" i="7" l="1"/>
  <c r="L17" i="7" s="1"/>
  <c r="K74" i="7"/>
  <c r="L74" i="7" s="1"/>
  <c r="L136" i="7"/>
  <c r="K136" i="7" s="1"/>
  <c r="L135" i="7"/>
  <c r="K135" i="7" s="1"/>
  <c r="L134" i="7"/>
  <c r="K134" i="7" s="1"/>
  <c r="L133" i="7"/>
  <c r="K133" i="7" s="1"/>
  <c r="L132" i="7"/>
  <c r="K132" i="7" s="1"/>
  <c r="L131" i="7"/>
  <c r="K131" i="7" s="1"/>
  <c r="L130" i="7"/>
  <c r="K130" i="7" s="1"/>
  <c r="K72" i="7"/>
  <c r="L72" i="7" s="1"/>
  <c r="K69" i="7"/>
  <c r="L69" i="7" s="1"/>
  <c r="K68" i="7"/>
  <c r="L68" i="7" s="1"/>
  <c r="K16" i="7"/>
  <c r="L16" i="7" s="1"/>
  <c r="K18" i="7"/>
  <c r="L18" i="7" s="1"/>
  <c r="K60" i="7"/>
  <c r="L60" i="7" s="1"/>
  <c r="K65" i="7"/>
  <c r="L65" i="7" s="1"/>
  <c r="K59" i="7" l="1"/>
  <c r="L59" i="7" s="1"/>
  <c r="K67" i="7"/>
  <c r="L67" i="7" s="1"/>
  <c r="K66" i="7"/>
  <c r="L66" i="7" s="1"/>
  <c r="K64" i="7"/>
  <c r="L64" i="7" s="1"/>
  <c r="K46" i="7"/>
  <c r="L46" i="7" s="1"/>
  <c r="L129" i="7"/>
  <c r="K129" i="7" s="1"/>
  <c r="L127" i="7"/>
  <c r="K127" i="7" s="1"/>
  <c r="K62" i="7"/>
  <c r="L62" i="7" s="1"/>
  <c r="L128" i="7"/>
  <c r="K128" i="7" s="1"/>
  <c r="K58" i="7"/>
  <c r="L58" i="7" s="1"/>
  <c r="K61" i="7"/>
  <c r="L61" i="7" s="1"/>
  <c r="L112" i="7" l="1"/>
  <c r="K112" i="7" s="1"/>
  <c r="L124" i="7"/>
  <c r="K124" i="7" s="1"/>
  <c r="K54" i="7"/>
  <c r="L54" i="7" s="1"/>
  <c r="K57" i="7"/>
  <c r="L57" i="7" s="1"/>
  <c r="L126" i="7"/>
  <c r="K126" i="7" s="1"/>
  <c r="L111" i="7"/>
  <c r="K111" i="7" s="1"/>
  <c r="K56" i="7"/>
  <c r="L56" i="7" s="1"/>
  <c r="L125" i="7"/>
  <c r="K125" i="7" s="1"/>
  <c r="K55" i="7"/>
  <c r="L55" i="7" s="1"/>
  <c r="K51" i="7"/>
  <c r="L51" i="7" s="1"/>
  <c r="K50" i="7"/>
  <c r="L50" i="7" s="1"/>
  <c r="K53" i="7"/>
  <c r="L53" i="7" s="1"/>
  <c r="K52" i="7"/>
  <c r="L52" i="7" s="1"/>
  <c r="K49" i="7"/>
  <c r="L49" i="7" s="1"/>
  <c r="K14" i="7"/>
  <c r="L14" i="7" s="1"/>
  <c r="L123" i="7"/>
  <c r="K123" i="7" s="1"/>
  <c r="K47" i="7"/>
  <c r="L47" i="7" s="1"/>
  <c r="K42" i="7"/>
  <c r="L42" i="7" s="1"/>
  <c r="K15" i="7"/>
  <c r="L15" i="7" s="1"/>
  <c r="K48" i="7"/>
  <c r="L48" i="7" s="1"/>
  <c r="L122" i="7"/>
  <c r="K122" i="7" s="1"/>
  <c r="K45" i="7" l="1"/>
  <c r="L45" i="7" s="1"/>
  <c r="K44" i="7"/>
  <c r="L44" i="7" s="1"/>
  <c r="K43" i="7"/>
  <c r="L43" i="7" s="1"/>
  <c r="K41" i="7"/>
  <c r="L41" i="7" s="1"/>
  <c r="K10" i="7"/>
  <c r="L10" i="7" s="1"/>
  <c r="K12" i="7"/>
  <c r="L12" i="7" s="1"/>
  <c r="K40" i="7"/>
  <c r="L40" i="7" s="1"/>
  <c r="M7" i="7" l="1"/>
  <c r="F306" i="7" l="1"/>
  <c r="K307" i="7"/>
  <c r="L307" i="7" s="1"/>
  <c r="K298" i="7"/>
  <c r="L298" i="7" s="1"/>
  <c r="K301" i="7"/>
  <c r="L301" i="7" s="1"/>
  <c r="K309" i="7" l="1"/>
  <c r="L309" i="7" s="1"/>
  <c r="F300" i="7"/>
  <c r="F299" i="7"/>
  <c r="F297" i="7"/>
  <c r="K297" i="7" s="1"/>
  <c r="L297" i="7" s="1"/>
  <c r="F277" i="7"/>
  <c r="F229" i="7"/>
  <c r="K308" i="7" l="1"/>
  <c r="L308" i="7" s="1"/>
  <c r="K306" i="7"/>
  <c r="L306" i="7" s="1"/>
  <c r="K312" i="7"/>
  <c r="L312" i="7" s="1"/>
  <c r="K313" i="7"/>
  <c r="L313" i="7" s="1"/>
  <c r="K305" i="7"/>
  <c r="L305" i="7" s="1"/>
  <c r="K315" i="7"/>
  <c r="L315" i="7" s="1"/>
  <c r="K311" i="7"/>
  <c r="L311" i="7" s="1"/>
  <c r="K304" i="7" l="1"/>
  <c r="L304" i="7" s="1"/>
  <c r="K293" i="7"/>
  <c r="L293" i="7" s="1"/>
  <c r="K295" i="7"/>
  <c r="L295" i="7" s="1"/>
  <c r="K292" i="7"/>
  <c r="L292" i="7" s="1"/>
  <c r="K294" i="7"/>
  <c r="L294" i="7" s="1"/>
  <c r="K223" i="7"/>
  <c r="L223" i="7" s="1"/>
  <c r="K276" i="7"/>
  <c r="L276" i="7" s="1"/>
  <c r="K290" i="7"/>
  <c r="L290" i="7" s="1"/>
  <c r="K291" i="7"/>
  <c r="L291" i="7" s="1"/>
  <c r="K289" i="7"/>
  <c r="L289" i="7" s="1"/>
  <c r="K288" i="7"/>
  <c r="L288" i="7" s="1"/>
  <c r="K287" i="7"/>
  <c r="L287" i="7" s="1"/>
  <c r="K286" i="7"/>
  <c r="L286" i="7" s="1"/>
  <c r="K285" i="7"/>
  <c r="L285" i="7" s="1"/>
  <c r="K284" i="7"/>
  <c r="L284" i="7" s="1"/>
  <c r="K283" i="7"/>
  <c r="L283" i="7" s="1"/>
  <c r="K281" i="7"/>
  <c r="L281" i="7" s="1"/>
  <c r="K279" i="7"/>
  <c r="L279" i="7" s="1"/>
  <c r="K278" i="7"/>
  <c r="L278" i="7" s="1"/>
  <c r="K277" i="7"/>
  <c r="L277" i="7" s="1"/>
  <c r="K273" i="7"/>
  <c r="L273" i="7" s="1"/>
  <c r="K272" i="7"/>
  <c r="L272" i="7" s="1"/>
  <c r="K271" i="7"/>
  <c r="L271" i="7" s="1"/>
  <c r="K268" i="7"/>
  <c r="L268" i="7" s="1"/>
  <c r="K267" i="7"/>
  <c r="L267" i="7" s="1"/>
  <c r="K266" i="7"/>
  <c r="L266" i="7" s="1"/>
  <c r="K265" i="7"/>
  <c r="L265" i="7" s="1"/>
  <c r="K264" i="7"/>
  <c r="L264" i="7" s="1"/>
  <c r="K263" i="7"/>
  <c r="L263" i="7" s="1"/>
  <c r="K261" i="7"/>
  <c r="L261" i="7" s="1"/>
  <c r="K260" i="7"/>
  <c r="L260" i="7" s="1"/>
  <c r="K259" i="7"/>
  <c r="L259" i="7" s="1"/>
  <c r="K258" i="7"/>
  <c r="L258" i="7" s="1"/>
  <c r="K257" i="7"/>
  <c r="L257" i="7" s="1"/>
  <c r="K256" i="7"/>
  <c r="L256" i="7" s="1"/>
  <c r="K255" i="7"/>
  <c r="L255" i="7" s="1"/>
  <c r="K254" i="7"/>
  <c r="L254" i="7" s="1"/>
  <c r="K253" i="7"/>
  <c r="L253" i="7" s="1"/>
  <c r="K251" i="7"/>
  <c r="L251" i="7" s="1"/>
  <c r="K249" i="7"/>
  <c r="L249" i="7" s="1"/>
  <c r="K247" i="7"/>
  <c r="L247" i="7" s="1"/>
  <c r="K245" i="7"/>
  <c r="L245" i="7" s="1"/>
  <c r="K244" i="7"/>
  <c r="L244" i="7" s="1"/>
  <c r="K243" i="7"/>
  <c r="L243" i="7" s="1"/>
  <c r="K241" i="7"/>
  <c r="L241" i="7" s="1"/>
  <c r="K240" i="7"/>
  <c r="L240" i="7" s="1"/>
  <c r="K239" i="7"/>
  <c r="L239" i="7" s="1"/>
  <c r="K238" i="7"/>
  <c r="K237" i="7"/>
  <c r="L237" i="7" s="1"/>
  <c r="K236" i="7"/>
  <c r="L236" i="7" s="1"/>
  <c r="K234" i="7"/>
  <c r="L234" i="7" s="1"/>
  <c r="K233" i="7"/>
  <c r="L233" i="7" s="1"/>
  <c r="K232" i="7"/>
  <c r="L232" i="7" s="1"/>
  <c r="K231" i="7"/>
  <c r="L231" i="7" s="1"/>
  <c r="K230" i="7"/>
  <c r="L230" i="7" s="1"/>
  <c r="K229" i="7"/>
  <c r="L229" i="7" s="1"/>
  <c r="H228" i="7"/>
  <c r="K228" i="7" s="1"/>
  <c r="L228" i="7" s="1"/>
  <c r="K225" i="7"/>
  <c r="L225" i="7" s="1"/>
  <c r="K224" i="7"/>
  <c r="L224" i="7" s="1"/>
  <c r="K222" i="7"/>
  <c r="L222" i="7" s="1"/>
  <c r="K221" i="7"/>
  <c r="L221" i="7" s="1"/>
  <c r="K218" i="7"/>
  <c r="L218" i="7" s="1"/>
  <c r="K217" i="7"/>
  <c r="L217" i="7" s="1"/>
  <c r="K216" i="7"/>
  <c r="L216" i="7" s="1"/>
  <c r="K215" i="7"/>
  <c r="L215" i="7" s="1"/>
  <c r="K214" i="7"/>
  <c r="L214" i="7" s="1"/>
  <c r="K213" i="7"/>
  <c r="L213" i="7" s="1"/>
  <c r="K212" i="7"/>
  <c r="L212" i="7" s="1"/>
  <c r="K211" i="7"/>
  <c r="L211" i="7" s="1"/>
  <c r="K210" i="7"/>
  <c r="L210" i="7" s="1"/>
  <c r="K209" i="7"/>
  <c r="L209" i="7" s="1"/>
  <c r="K208" i="7"/>
  <c r="L208" i="7" s="1"/>
  <c r="K207" i="7"/>
  <c r="L207" i="7" s="1"/>
  <c r="K206" i="7"/>
  <c r="L206" i="7" s="1"/>
  <c r="K205" i="7"/>
  <c r="L205" i="7" s="1"/>
  <c r="K204" i="7"/>
  <c r="L204" i="7" s="1"/>
  <c r="K203" i="7"/>
  <c r="L203" i="7" s="1"/>
  <c r="K202" i="7"/>
  <c r="L202" i="7" s="1"/>
  <c r="K201" i="7"/>
  <c r="L201" i="7" s="1"/>
  <c r="K200" i="7"/>
  <c r="L200" i="7" s="1"/>
  <c r="K199" i="7"/>
  <c r="L199" i="7" s="1"/>
  <c r="K198" i="7"/>
  <c r="L198" i="7" s="1"/>
  <c r="K197" i="7"/>
  <c r="L197" i="7" s="1"/>
  <c r="K196" i="7"/>
  <c r="L196" i="7" s="1"/>
  <c r="K195" i="7"/>
  <c r="L195" i="7" s="1"/>
  <c r="H194" i="7"/>
  <c r="K194" i="7" s="1"/>
  <c r="L194" i="7" s="1"/>
  <c r="F193" i="7"/>
  <c r="K193" i="7" s="1"/>
  <c r="L193" i="7" s="1"/>
  <c r="K192" i="7"/>
  <c r="L192" i="7" s="1"/>
  <c r="K191" i="7"/>
  <c r="L191" i="7" s="1"/>
  <c r="K190" i="7"/>
  <c r="L190" i="7" s="1"/>
  <c r="K189" i="7"/>
  <c r="L189" i="7" s="1"/>
  <c r="K188" i="7"/>
  <c r="L188" i="7" s="1"/>
  <c r="K187" i="7"/>
  <c r="L187" i="7" s="1"/>
  <c r="K186" i="7"/>
  <c r="L186" i="7" s="1"/>
  <c r="K185" i="7"/>
  <c r="L185" i="7" s="1"/>
  <c r="K184" i="7"/>
  <c r="L184" i="7" s="1"/>
  <c r="K183" i="7"/>
  <c r="L183" i="7" s="1"/>
  <c r="K182" i="7"/>
  <c r="L182" i="7" s="1"/>
  <c r="K181" i="7"/>
  <c r="L181" i="7" s="1"/>
  <c r="K180" i="7"/>
  <c r="L180" i="7" s="1"/>
  <c r="K179" i="7"/>
  <c r="L179" i="7" s="1"/>
  <c r="K178" i="7"/>
  <c r="L178" i="7" s="1"/>
  <c r="K177" i="7"/>
  <c r="L177" i="7" s="1"/>
  <c r="K176" i="7"/>
  <c r="L176" i="7" s="1"/>
  <c r="K175" i="7"/>
  <c r="L175" i="7" s="1"/>
  <c r="K174" i="7"/>
  <c r="L174" i="7" s="1"/>
  <c r="K173" i="7"/>
  <c r="L173" i="7" s="1"/>
  <c r="K172" i="7"/>
  <c r="L172" i="7" s="1"/>
  <c r="K171" i="7"/>
  <c r="L171" i="7" s="1"/>
  <c r="K170" i="7"/>
  <c r="L170" i="7" s="1"/>
  <c r="K169" i="7"/>
  <c r="L169" i="7" s="1"/>
  <c r="K168" i="7"/>
  <c r="L168" i="7" s="1"/>
  <c r="K167" i="7"/>
  <c r="L167" i="7" s="1"/>
  <c r="K166" i="7"/>
  <c r="L166" i="7" s="1"/>
  <c r="D7" i="6"/>
  <c r="K6" i="4"/>
  <c r="K6" i="3"/>
  <c r="L6" i="2"/>
</calcChain>
</file>

<file path=xl/sharedStrings.xml><?xml version="1.0" encoding="utf-8"?>
<sst xmlns="http://schemas.openxmlformats.org/spreadsheetml/2006/main" count="7957" uniqueCount="3924">
  <si>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</si>
  <si>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</si>
  <si>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</si>
  <si>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</si>
  <si>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</si>
  <si>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</si>
  <si>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</si>
  <si>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</si>
  <si>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</si>
  <si>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</si>
  <si>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</si>
  <si>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</si>
  <si>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</si>
  <si>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</si>
  <si>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</si>
  <si>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</si>
  <si>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</si>
  <si>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</si>
  <si>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</si>
  <si>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</si>
  <si>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</si>
  <si>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</si>
  <si>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</si>
  <si>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</si>
  <si>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</si>
  <si>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</si>
  <si>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</si>
  <si>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</si>
  <si>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</si>
  <si>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</si>
  <si>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</si>
  <si>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</si>
  <si>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</si>
  <si>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</si>
  <si>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</si>
  <si>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</si>
  <si>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</si>
  <si>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</si>
  <si>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</si>
  <si>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</si>
  <si>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</si>
  <si>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</si>
  <si>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</si>
  <si>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</si>
  <si>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</si>
  <si>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</si>
  <si>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</si>
  <si>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</si>
  <si>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</si>
  <si>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</si>
  <si>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</si>
  <si>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</si>
  <si>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</si>
  <si>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</si>
  <si>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</si>
  <si>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</si>
  <si>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</si>
  <si>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</si>
  <si>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</si>
  <si>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</si>
  <si>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</si>
  <si>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</si>
  <si>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</si>
  <si>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</si>
  <si>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</si>
  <si>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</si>
  <si>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</si>
  <si>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</si>
  <si>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</si>
  <si>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</si>
  <si>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</si>
  <si>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</si>
  <si>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</si>
  <si>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</si>
  <si>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</si>
  <si>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</si>
  <si>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</si>
  <si>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</si>
  <si>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</si>
  <si>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</si>
  <si>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</si>
  <si>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</si>
  <si>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</si>
  <si>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</si>
  <si>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</si>
  <si>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</si>
  <si>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</si>
  <si>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</si>
  <si>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</si>
  <si>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</si>
  <si>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</si>
  <si>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</si>
  <si>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</si>
  <si>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</si>
  <si>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</si>
  <si>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</si>
  <si>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</si>
  <si>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</si>
  <si>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</si>
  <si>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</si>
  <si>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</si>
  <si>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</si>
  <si>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</si>
  <si>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</si>
  <si>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</si>
  <si>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</si>
  <si>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</si>
  <si>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</si>
  <si>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</si>
  <si>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</si>
  <si>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</si>
  <si>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</si>
  <si>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</si>
  <si>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</si>
  <si>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</si>
  <si>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</si>
  <si>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</si>
  <si>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</si>
  <si>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</si>
  <si>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</si>
  <si>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</si>
  <si>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</si>
  <si>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</si>
  <si>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</si>
  <si>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</si>
  <si>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</si>
  <si>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</si>
  <si>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</si>
  <si>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</si>
  <si>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</si>
  <si>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</si>
  <si>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</si>
  <si>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</si>
  <si>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</si>
  <si>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</si>
  <si>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</si>
  <si>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</si>
  <si>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</si>
  <si>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</si>
  <si>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</si>
  <si>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</si>
  <si>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</si>
  <si>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</si>
  <si>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</si>
  <si>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</si>
  <si>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</si>
  <si>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</si>
  <si>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</si>
  <si>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</si>
  <si>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</si>
  <si>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</si>
  <si>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</si>
  <si>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</si>
  <si>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</si>
  <si>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</si>
  <si>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</si>
  <si>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</si>
  <si>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</si>
  <si>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</si>
  <si>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</si>
  <si>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</si>
  <si>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</si>
  <si>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</si>
  <si>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</si>
  <si>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</si>
  <si>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</si>
  <si>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</si>
  <si>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</si>
  <si>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</si>
  <si>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</si>
  <si>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</si>
  <si>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</si>
  <si>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</si>
  <si>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</si>
  <si>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</si>
  <si>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</si>
  <si>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</si>
  <si>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</si>
  <si>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</si>
  <si>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</si>
  <si>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</si>
  <si>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</si>
  <si>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</si>
  <si>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</si>
  <si>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</si>
  <si>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</si>
  <si>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</si>
  <si>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</si>
  <si>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</si>
  <si>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</si>
  <si>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</si>
  <si>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</si>
  <si>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</si>
  <si>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</si>
  <si>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</si>
  <si>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</si>
  <si>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</si>
  <si>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</si>
  <si>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</si>
  <si>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</si>
  <si>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</si>
  <si>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</si>
  <si>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</si>
  <si>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</si>
  <si>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</si>
  <si>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</si>
  <si>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</si>
  <si>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</si>
  <si>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</si>
  <si>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</si>
  <si>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</si>
  <si>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</si>
  <si>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</si>
  <si>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</si>
  <si>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</si>
  <si>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</si>
  <si>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</si>
  <si>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</si>
  <si>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</si>
  <si>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</si>
  <si>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</si>
  <si>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</si>
  <si>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</si>
  <si>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</si>
  <si>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</si>
  <si>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</si>
  <si>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</si>
  <si>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</si>
  <si>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</si>
  <si>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</si>
  <si>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</si>
  <si>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</si>
  <si>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</si>
  <si>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</si>
  <si>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</si>
  <si>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</si>
  <si>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</si>
  <si>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</si>
  <si>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</si>
  <si>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</si>
  <si>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</si>
  <si>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</si>
  <si>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</si>
  <si>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</si>
  <si>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</si>
  <si>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</si>
  <si>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</si>
  <si>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</si>
  <si>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</si>
  <si>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</si>
  <si>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</si>
  <si>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</si>
  <si>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</si>
  <si>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</si>
  <si>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</si>
  <si>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</si>
  <si>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</si>
  <si>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</si>
  <si>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</si>
  <si>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</si>
  <si>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</si>
  <si>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</si>
  <si>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</si>
  <si>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</si>
  <si>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</si>
  <si>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</si>
  <si>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</si>
  <si>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</si>
  <si>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</si>
  <si>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</si>
  <si>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</si>
  <si>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</si>
  <si>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</si>
  <si>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</si>
  <si>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</si>
  <si>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</si>
  <si>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</si>
  <si>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</si>
  <si>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</si>
  <si>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</si>
  <si>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</si>
  <si>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</si>
  <si>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</si>
  <si>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</si>
  <si>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</si>
  <si>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</si>
  <si>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</si>
  <si>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</si>
  <si>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</si>
  <si>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</si>
  <si>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</si>
  <si>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</si>
  <si>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</si>
  <si>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</si>
  <si>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</si>
  <si>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</si>
  <si>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</si>
  <si>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</si>
  <si>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</si>
  <si>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</si>
  <si>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</si>
  <si>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</si>
  <si>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</si>
  <si>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</si>
  <si>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</si>
  <si>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</si>
  <si>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</si>
  <si>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</si>
  <si>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</si>
  <si>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</si>
  <si>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</si>
  <si>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</si>
  <si>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</si>
  <si>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</si>
  <si>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</si>
  <si>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</si>
  <si>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</si>
  <si>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</si>
  <si>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</si>
  <si>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</si>
  <si>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</si>
  <si>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</si>
  <si>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</si>
  <si>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</si>
  <si>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</si>
  <si>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</si>
  <si>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</si>
  <si>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</si>
  <si>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</si>
  <si>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</si>
  <si>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</si>
  <si>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</si>
  <si>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</si>
  <si>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</si>
  <si>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</si>
  <si>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</si>
  <si>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</si>
  <si>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</si>
  <si>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</si>
  <si>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</si>
  <si>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</si>
  <si>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</si>
  <si>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</si>
  <si>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</si>
  <si>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</si>
  <si>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</si>
  <si>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</si>
  <si>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</si>
  <si>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</si>
  <si>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</si>
  <si>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</si>
  <si>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</si>
  <si>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</si>
  <si>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</si>
  <si>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</si>
  <si>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</si>
  <si>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</si>
  <si>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</si>
  <si>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</si>
  <si>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</si>
  <si>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</si>
  <si>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</si>
  <si>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</si>
  <si>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</si>
  <si>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</si>
  <si>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</si>
  <si>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</si>
  <si>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</si>
  <si>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</si>
  <si>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</si>
  <si>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</si>
  <si>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</si>
  <si>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</si>
  <si>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</si>
  <si>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</si>
  <si>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</si>
  <si>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</si>
  <si>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</si>
  <si>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</si>
  <si>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</si>
  <si>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</si>
  <si>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</si>
  <si>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</si>
  <si>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</si>
  <si>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</si>
  <si>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</si>
  <si>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</si>
  <si>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</si>
  <si>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</si>
  <si>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</si>
  <si>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</si>
  <si>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</si>
  <si>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</si>
  <si>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</si>
  <si>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</si>
  <si>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</si>
  <si>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</si>
  <si>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</si>
  <si>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</si>
  <si>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</si>
  <si>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</si>
  <si>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</si>
  <si>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</si>
  <si>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</si>
  <si>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</si>
  <si>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</si>
  <si>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</si>
  <si>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</si>
  <si>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</si>
  <si>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</si>
  <si>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</si>
  <si>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</si>
  <si>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</si>
  <si>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</si>
  <si>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</si>
  <si>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</si>
  <si>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</si>
  <si>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</si>
  <si>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</si>
  <si>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</si>
  <si>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</si>
  <si>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</si>
  <si>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</si>
  <si>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</si>
  <si>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</si>
  <si>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</si>
  <si>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</si>
  <si>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</si>
  <si>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</si>
  <si>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</si>
  <si>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</si>
  <si>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</si>
  <si>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</si>
  <si>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</si>
  <si>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</si>
  <si>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</si>
  <si>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</si>
  <si>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</si>
  <si>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</si>
  <si>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</si>
  <si>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</si>
  <si>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</si>
  <si>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</si>
  <si>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</si>
  <si>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</si>
  <si>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</si>
  <si>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</si>
  <si>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</si>
  <si>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</si>
  <si>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</si>
  <si>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</si>
  <si>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</si>
  <si>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</si>
  <si>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</si>
  <si>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</si>
  <si>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</si>
  <si>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</si>
  <si>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</si>
  <si>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</si>
  <si>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</si>
  <si>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</si>
  <si>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</si>
  <si>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</si>
  <si>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</si>
  <si>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</si>
  <si>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</si>
  <si>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</si>
  <si>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</si>
  <si>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</si>
  <si>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</si>
  <si>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</si>
  <si>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</si>
  <si>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</si>
  <si>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</si>
  <si>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</si>
  <si>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</si>
  <si>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</si>
  <si>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</si>
  <si>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</si>
  <si>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</si>
  <si>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</si>
  <si>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</si>
  <si>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</si>
  <si>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</si>
  <si>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</si>
  <si>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</si>
  <si>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</si>
  <si>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</si>
  <si>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</si>
  <si>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</si>
  <si>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</si>
  <si>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</si>
  <si>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</si>
  <si>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</si>
  <si>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</si>
  <si>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</si>
  <si>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</si>
  <si>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</si>
  <si>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</si>
  <si>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</si>
  <si>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</si>
  <si>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</si>
  <si>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</si>
  <si>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</si>
  <si>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</si>
  <si>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</si>
  <si>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</si>
  <si>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</si>
  <si>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</si>
  <si>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</si>
  <si>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</si>
  <si>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</si>
  <si>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</si>
  <si>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</si>
  <si>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</si>
  <si>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</si>
  <si>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</si>
  <si>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</si>
  <si>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</si>
  <si>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</si>
  <si>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</si>
  <si>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</si>
  <si>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</si>
  <si>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</si>
  <si>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</si>
  <si>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</si>
  <si>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</si>
  <si>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</si>
  <si>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</si>
  <si>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</si>
  <si>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</si>
  <si>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</si>
  <si>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</si>
  <si>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</si>
  <si>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</si>
  <si>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</si>
  <si>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</si>
  <si>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</si>
  <si>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</si>
  <si>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</si>
  <si>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</si>
  <si>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</si>
  <si>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</si>
  <si>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</si>
  <si>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</si>
  <si>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</si>
  <si>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</si>
  <si>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</si>
  <si>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</si>
  <si>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</si>
  <si>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</si>
  <si>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</si>
  <si>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</si>
  <si>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</si>
  <si>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</si>
  <si>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</si>
  <si>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</si>
  <si>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</si>
  <si>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</si>
  <si>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</si>
  <si>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</si>
  <si>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</si>
  <si>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</si>
  <si>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</si>
  <si>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</si>
  <si>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</si>
  <si>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</si>
  <si>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</si>
  <si>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</si>
  <si>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</si>
  <si>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</si>
  <si>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</si>
  <si>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</si>
  <si>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</si>
  <si>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</si>
  <si>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</si>
  <si>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</si>
  <si>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</si>
  <si>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</si>
  <si>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</si>
  <si>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</si>
  <si>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</si>
  <si>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</si>
  <si>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</si>
  <si>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</si>
  <si>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</si>
  <si>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</si>
  <si>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</si>
  <si>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</si>
  <si>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</si>
  <si>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</si>
  <si>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</si>
  <si>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</si>
  <si>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</si>
  <si>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</si>
  <si>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</si>
  <si>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</si>
  <si>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</si>
  <si>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</si>
  <si>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</si>
  <si>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</si>
  <si>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</si>
  <si>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</si>
  <si>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</si>
  <si>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</si>
  <si>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</si>
  <si>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</si>
  <si>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</si>
  <si>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</si>
  <si>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</si>
  <si>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</si>
  <si>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</si>
  <si>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</si>
  <si>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</si>
  <si>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</si>
  <si>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</si>
  <si>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</si>
  <si>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</si>
  <si>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</si>
  <si>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</si>
  <si>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</si>
  <si>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</si>
  <si>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</si>
  <si>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</si>
  <si>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</si>
  <si>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</si>
  <si>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</si>
  <si>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</si>
  <si>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</si>
  <si>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</si>
  <si>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</si>
  <si>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</si>
  <si>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</si>
  <si>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</si>
  <si>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</si>
  <si>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</si>
  <si>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</si>
  <si>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</si>
  <si>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</si>
  <si>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</si>
  <si>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</si>
  <si>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</si>
  <si>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</si>
  <si>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</si>
  <si>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</si>
  <si>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</si>
  <si>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</si>
  <si>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</si>
  <si>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</si>
  <si>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</si>
  <si>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</si>
  <si>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</si>
  <si>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</si>
  <si>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</si>
  <si>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</si>
  <si>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</si>
  <si>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</si>
  <si>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</si>
  <si>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</si>
  <si>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</si>
  <si>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</si>
  <si>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</si>
  <si>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</si>
  <si>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</si>
  <si>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</si>
  <si>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</si>
  <si>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</si>
  <si>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</si>
  <si>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</si>
  <si>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</si>
  <si>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</si>
  <si>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</si>
  <si>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</si>
  <si>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</si>
  <si>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</si>
  <si>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</si>
  <si>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</si>
  <si>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</si>
  <si>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</si>
  <si>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</si>
  <si>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</si>
  <si>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</si>
  <si>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</si>
  <si>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</si>
  <si>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</si>
  <si>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</si>
  <si>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</si>
  <si>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</si>
  <si>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</si>
  <si>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</si>
  <si>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</si>
  <si>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</si>
  <si>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</si>
  <si>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</si>
  <si>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</si>
  <si>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</si>
  <si>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</si>
  <si>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</si>
  <si>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</si>
  <si>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</si>
  <si>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</si>
  <si>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</si>
  <si>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</si>
  <si>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</si>
  <si>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</si>
  <si>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</si>
  <si>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</si>
  <si>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</si>
  <si>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</si>
  <si>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</si>
  <si>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</si>
  <si>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</si>
  <si>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</si>
  <si>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</si>
  <si>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</si>
  <si>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</si>
  <si>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</si>
  <si>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</si>
  <si>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</si>
  <si>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</si>
  <si>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</si>
  <si>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</si>
  <si>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</si>
  <si>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</si>
  <si>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</si>
  <si>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</si>
  <si>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</si>
  <si>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</si>
  <si>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</si>
  <si>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</si>
  <si>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</si>
  <si>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</si>
  <si>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</si>
  <si>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</si>
  <si>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</si>
  <si>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</si>
  <si>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</si>
  <si>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</si>
  <si>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</si>
  <si>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</si>
  <si>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</si>
  <si>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</si>
  <si>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</si>
  <si>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</si>
  <si>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</si>
  <si>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</si>
  <si>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</si>
  <si>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</si>
  <si>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</si>
  <si>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</si>
  <si>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</si>
  <si>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</si>
  <si>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</si>
  <si>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</si>
  <si>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</si>
  <si>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</si>
  <si>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</si>
  <si>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</si>
  <si>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</si>
  <si>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</si>
  <si>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</si>
  <si>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</si>
  <si>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</si>
  <si>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</si>
  <si>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</si>
  <si>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</si>
  <si>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</si>
  <si>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</si>
  <si>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</si>
  <si>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</si>
  <si>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</si>
  <si>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</si>
  <si>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</si>
  <si>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</si>
  <si>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</si>
  <si>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</si>
  <si>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</si>
  <si>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</si>
  <si>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</si>
  <si>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</si>
  <si>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</si>
  <si>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</si>
  <si>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</si>
  <si>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</si>
  <si>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</si>
  <si>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</si>
  <si>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</si>
  <si>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</si>
  <si>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</si>
  <si>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</si>
  <si>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</si>
  <si>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</si>
  <si>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</si>
  <si>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</si>
  <si>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</si>
  <si>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</si>
  <si>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</si>
  <si>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</si>
  <si>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</si>
  <si>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</si>
  <si>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</si>
  <si>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</si>
  <si>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</si>
  <si>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</si>
  <si>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</si>
  <si>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</si>
  <si>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</si>
  <si>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</si>
  <si>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</si>
  <si>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</si>
  <si>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</si>
  <si>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</si>
  <si>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</si>
  <si>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</si>
  <si>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</si>
  <si>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</si>
  <si>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</si>
  <si>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</si>
  <si>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</si>
  <si>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</si>
  <si>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</si>
  <si>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</si>
  <si>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</si>
  <si>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</si>
  <si>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</si>
  <si>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</si>
  <si>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</si>
  <si>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</si>
  <si>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</si>
  <si>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</si>
  <si>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</si>
  <si>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</si>
  <si>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</si>
  <si>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</si>
  <si>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</si>
  <si>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</si>
  <si>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</si>
  <si>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</si>
  <si>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</si>
  <si>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</si>
  <si>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</si>
  <si>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</si>
  <si>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</si>
  <si>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</si>
  <si>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</si>
  <si>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</si>
  <si>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</si>
  <si>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</si>
  <si>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</si>
  <si>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</si>
  <si>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</si>
  <si>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</si>
  <si>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</si>
  <si>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</si>
  <si>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</si>
  <si>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</si>
  <si>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</si>
  <si>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</si>
  <si>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</si>
  <si>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</si>
  <si>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</si>
  <si>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</si>
  <si>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</si>
  <si>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</si>
  <si>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</si>
  <si>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</si>
  <si>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</si>
  <si>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</si>
  <si>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</si>
  <si>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</si>
  <si>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</si>
  <si>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</si>
  <si>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</si>
  <si>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</si>
  <si>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</si>
  <si>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</si>
  <si>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</si>
  <si>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</si>
  <si>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</si>
  <si>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</si>
  <si>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</si>
  <si>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</si>
  <si>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</si>
  <si>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</si>
  <si>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</si>
  <si>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</si>
  <si>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</si>
  <si>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</si>
  <si>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</si>
  <si>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</si>
  <si>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</si>
  <si>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</si>
  <si>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</si>
  <si>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</si>
  <si>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</si>
  <si>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</si>
  <si>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</si>
  <si>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</si>
  <si>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</si>
  <si>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</si>
  <si>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</si>
  <si>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</si>
  <si>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</si>
  <si>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</si>
  <si>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</si>
  <si>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</si>
  <si>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</si>
  <si>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</si>
  <si>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</si>
  <si>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</si>
  <si>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</si>
  <si>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</si>
  <si>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</si>
  <si>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</si>
  <si>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</si>
  <si>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</si>
  <si>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</si>
  <si>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</si>
  <si>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</si>
  <si>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</si>
  <si>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</si>
  <si>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</si>
  <si>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</si>
  <si>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</si>
  <si>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</si>
  <si>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</si>
  <si>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</si>
  <si>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</si>
  <si>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</si>
  <si>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</si>
  <si>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</si>
  <si>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</si>
  <si>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</si>
  <si>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</si>
  <si>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</si>
  <si>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</si>
  <si>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</si>
  <si>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</si>
  <si>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</si>
  <si>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</si>
  <si>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</si>
  <si>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</si>
  <si>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</si>
  <si>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</si>
  <si>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</si>
  <si>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</si>
  <si>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</si>
  <si>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</si>
  <si>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</si>
  <si>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</si>
  <si>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</si>
  <si>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</si>
  <si>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</si>
  <si>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</si>
  <si>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</si>
  <si>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</si>
  <si>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</si>
  <si>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</si>
  <si>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</si>
  <si>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</si>
  <si>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</si>
  <si>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</si>
  <si>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</si>
  <si>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</si>
  <si>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</si>
  <si>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</si>
  <si>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</si>
  <si>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</si>
  <si>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</si>
  <si>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</si>
  <si>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</si>
  <si>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</si>
  <si>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</si>
  <si>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</si>
  <si>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</si>
  <si>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</si>
  <si>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</si>
  <si>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</si>
  <si>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</si>
  <si>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</si>
  <si>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</si>
  <si>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</si>
  <si>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</si>
  <si>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</si>
  <si>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</si>
  <si>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</si>
  <si>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</si>
  <si>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</si>
  <si>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</si>
  <si>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</si>
  <si>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</si>
  <si>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</si>
  <si>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</si>
  <si>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</si>
  <si>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</si>
  <si>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</si>
  <si>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</si>
  <si>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</si>
  <si>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</si>
  <si>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</si>
  <si>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</si>
  <si>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</si>
  <si>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</si>
  <si>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</si>
  <si>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</si>
  <si>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</si>
  <si>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</si>
  <si>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</si>
  <si>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</si>
  <si>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</si>
  <si>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</si>
  <si>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</si>
  <si>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</si>
  <si>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</si>
  <si>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</si>
  <si>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</si>
  <si>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</si>
  <si>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</si>
  <si>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</si>
  <si>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</si>
  <si>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</si>
  <si>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</si>
  <si>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</si>
  <si>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</si>
  <si>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</si>
  <si>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</si>
  <si>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</si>
  <si>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</si>
  <si>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</si>
  <si>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</si>
  <si>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</si>
  <si>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</si>
  <si>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</si>
  <si>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</si>
  <si>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</si>
  <si>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</si>
  <si>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</si>
  <si>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</si>
  <si>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</si>
  <si>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</si>
  <si>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</si>
  <si>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</si>
  <si>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</si>
  <si>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</si>
  <si>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</si>
  <si>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</si>
  <si>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</si>
  <si>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</si>
  <si>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</si>
  <si>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</si>
  <si>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</si>
  <si>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</si>
  <si>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</si>
  <si>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</si>
  <si>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</si>
  <si>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</si>
  <si>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</si>
  <si>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</si>
  <si>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</si>
  <si>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</si>
  <si>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</si>
  <si>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</si>
  <si>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</si>
  <si>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</si>
  <si>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</si>
  <si>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</si>
  <si>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</si>
  <si>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</si>
  <si>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</si>
  <si>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</si>
  <si>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</si>
  <si>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</si>
  <si>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</si>
  <si>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</si>
  <si>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</si>
  <si>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</si>
  <si>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</si>
  <si>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</si>
  <si>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</si>
  <si>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</si>
  <si>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</si>
  <si>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</si>
  <si>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</si>
  <si>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</si>
  <si>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</si>
  <si>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</si>
  <si>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</si>
  <si>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</si>
  <si>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</si>
  <si>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</si>
  <si>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</si>
  <si>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</si>
  <si>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</si>
  <si>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</si>
  <si>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</si>
  <si>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</si>
  <si>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</si>
  <si>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</si>
  <si>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</si>
  <si>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</si>
  <si>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</si>
  <si>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</si>
  <si>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</si>
  <si>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</si>
  <si>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</si>
  <si>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</si>
  <si>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</si>
  <si>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</si>
  <si>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</si>
  <si>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</si>
  <si>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</si>
  <si>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</si>
  <si>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</si>
  <si>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</si>
  <si>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</si>
  <si>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</si>
  <si>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</si>
  <si>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</si>
  <si>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</si>
  <si>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</si>
  <si>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</si>
  <si>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</si>
  <si>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</si>
  <si>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</si>
  <si>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</si>
  <si>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</si>
  <si>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</si>
  <si>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</si>
  <si>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</si>
  <si>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</si>
  <si>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</si>
  <si>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</si>
  <si>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</si>
  <si>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</si>
  <si>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</si>
  <si>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</si>
  <si>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</si>
  <si>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</si>
  <si>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</si>
  <si>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</si>
  <si>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</si>
  <si>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</si>
  <si>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</si>
  <si>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</si>
  <si>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</si>
  <si>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</si>
  <si>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</si>
  <si>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</si>
  <si>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</si>
  <si>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</si>
  <si>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</si>
  <si>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</si>
  <si>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</si>
  <si>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</si>
  <si>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</si>
  <si>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</si>
  <si>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</si>
  <si>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</si>
  <si>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</si>
  <si>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</si>
  <si>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</si>
  <si>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</si>
  <si>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</si>
  <si>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</si>
  <si>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</si>
  <si>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</si>
  <si>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</si>
  <si>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</si>
  <si>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</si>
  <si>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</si>
  <si>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</si>
  <si>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</si>
  <si>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</si>
  <si>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</si>
  <si>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</si>
  <si>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</si>
  <si>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</si>
  <si>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</si>
  <si>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</si>
  <si>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</si>
  <si>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</si>
  <si>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</si>
  <si>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</si>
  <si>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</si>
  <si>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</si>
  <si>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</si>
  <si>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</si>
  <si>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</si>
  <si>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</si>
  <si>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</si>
  <si>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</si>
  <si>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</si>
  <si>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</si>
  <si>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</si>
  <si>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</si>
  <si>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</si>
  <si>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</si>
  <si>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</si>
  <si>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</si>
  <si>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</si>
  <si>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</si>
  <si>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</si>
  <si>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</si>
  <si>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</si>
  <si>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</si>
  <si>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</si>
  <si>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</si>
  <si>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</si>
  <si>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</si>
  <si>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</si>
  <si>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</si>
  <si>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</si>
  <si>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</si>
  <si>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</si>
  <si>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</si>
  <si>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</si>
  <si>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</si>
  <si>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</si>
  <si>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</si>
  <si>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</si>
  <si>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</si>
  <si>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</si>
  <si>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</si>
  <si>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</si>
  <si>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</si>
  <si>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</si>
  <si>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</si>
  <si>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</si>
  <si>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</si>
  <si>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</si>
  <si>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</si>
  <si>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</si>
  <si>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</si>
  <si>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</si>
  <si>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</si>
  <si>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</si>
  <si>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</si>
  <si>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</si>
  <si>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</si>
  <si>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</si>
  <si>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</si>
  <si>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</si>
  <si>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</si>
  <si>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</si>
  <si>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</si>
  <si>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</si>
  <si>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</si>
  <si>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</si>
  <si>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</si>
  <si>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</si>
  <si>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</si>
  <si>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</si>
  <si>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</si>
  <si>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</si>
  <si>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</si>
  <si>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</si>
  <si>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</si>
  <si>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</si>
  <si>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</si>
  <si>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</si>
  <si>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</si>
  <si>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</si>
  <si>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</si>
  <si>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</si>
  <si>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</si>
  <si>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</si>
  <si>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</si>
  <si>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</si>
  <si>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</si>
  <si>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</si>
  <si>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</si>
  <si>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</si>
  <si>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</si>
  <si>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</si>
  <si>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</si>
  <si>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</si>
  <si>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</si>
  <si>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</si>
  <si>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</si>
  <si>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</si>
  <si>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</si>
  <si>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</si>
  <si>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</si>
  <si>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</si>
  <si>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</si>
  <si>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</si>
  <si>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</si>
  <si>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</si>
  <si>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</si>
  <si>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</si>
  <si>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</si>
  <si>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</si>
  <si>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</si>
  <si>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</si>
  <si>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</si>
  <si>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</si>
  <si>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</si>
  <si>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</si>
  <si>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</si>
  <si>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</si>
  <si>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</si>
  <si>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</si>
  <si>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</si>
  <si>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</si>
  <si>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</si>
  <si>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</si>
  <si>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</si>
  <si>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</si>
  <si>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</si>
  <si>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</si>
  <si>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</si>
  <si>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</si>
  <si>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</si>
  <si>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</si>
  <si>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</si>
  <si>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</si>
  <si>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</si>
  <si>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</si>
  <si>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</si>
  <si>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</si>
  <si>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</si>
  <si>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</si>
  <si>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</si>
  <si>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</si>
  <si>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</si>
  <si>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</si>
  <si>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</si>
  <si>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</si>
  <si>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</si>
  <si>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</si>
  <si>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</si>
  <si>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</si>
  <si>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</si>
  <si>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</si>
  <si>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</si>
  <si>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</si>
  <si>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</si>
  <si>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</si>
  <si>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</si>
  <si>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</si>
  <si>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</si>
  <si>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</si>
  <si>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</si>
  <si>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</si>
  <si>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</si>
  <si>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</si>
  <si>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</si>
  <si>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</si>
  <si>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</si>
  <si>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</si>
  <si>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</si>
  <si>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</si>
  <si>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</si>
  <si>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</si>
  <si>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</si>
  <si>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</si>
  <si>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</si>
  <si>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</si>
  <si>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</si>
  <si>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</si>
  <si>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</si>
  <si>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</si>
  <si>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</si>
  <si>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</si>
  <si>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</si>
  <si>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</si>
  <si>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</si>
  <si>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</si>
  <si>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</si>
  <si>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</si>
  <si>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</si>
  <si>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</si>
  <si>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</si>
  <si>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</si>
  <si>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</si>
  <si>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</si>
  <si>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</si>
  <si>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</si>
  <si>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</si>
  <si>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</si>
  <si>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</si>
  <si>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</si>
  <si>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</si>
  <si>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</si>
  <si>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</si>
  <si>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</si>
  <si>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</si>
  <si>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</si>
  <si>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</si>
  <si>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</si>
  <si>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</si>
  <si>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</si>
  <si>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</si>
  <si>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</si>
  <si>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</si>
  <si>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</si>
  <si>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</si>
  <si>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</si>
  <si>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</si>
  <si>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</si>
  <si>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</si>
  <si>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</si>
  <si>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</si>
  <si>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</si>
  <si>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</si>
  <si>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</si>
  <si>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</si>
  <si>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</si>
  <si>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</si>
  <si>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</si>
  <si>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</si>
  <si>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</si>
  <si>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</si>
  <si>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</si>
  <si>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</si>
  <si>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</si>
  <si>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</si>
  <si>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</si>
  <si>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</si>
  <si>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</si>
  <si>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</si>
  <si>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</si>
  <si>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</si>
  <si>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</si>
  <si>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</si>
  <si>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</si>
  <si>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</si>
  <si>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</si>
  <si>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</si>
  <si>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</si>
  <si>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</si>
  <si>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</si>
  <si>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</si>
  <si>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</si>
  <si>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</si>
  <si>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</si>
  <si>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</si>
  <si>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</si>
  <si>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</si>
  <si>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</si>
  <si>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</si>
  <si>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</si>
  <si>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</si>
  <si>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</si>
  <si>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</si>
  <si>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</si>
  <si>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</si>
  <si>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</si>
  <si>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</si>
  <si>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</si>
  <si>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</si>
  <si>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</si>
  <si>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</si>
  <si>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</si>
  <si>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</si>
  <si>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</si>
  <si>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</si>
  <si>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</si>
  <si>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</si>
  <si>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</si>
  <si>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</si>
  <si>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</si>
  <si>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</si>
  <si>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</si>
  <si>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</si>
  <si>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</si>
  <si>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</si>
  <si>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</si>
  <si>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</si>
  <si>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</si>
  <si>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</si>
  <si>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</si>
  <si>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</si>
  <si>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</si>
  <si>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</si>
  <si>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</si>
  <si>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</si>
  <si>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</si>
  <si>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</si>
  <si>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</si>
  <si>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</si>
  <si>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</si>
  <si>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</si>
  <si>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</si>
  <si>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</si>
  <si>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</si>
  <si>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</si>
  <si>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</si>
  <si>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</si>
  <si>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</si>
  <si>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</si>
  <si>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</si>
  <si>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</si>
  <si>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</si>
  <si>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</si>
  <si>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</si>
  <si>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</si>
  <si>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</si>
  <si>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</si>
  <si>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</si>
  <si>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</si>
  <si>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</si>
  <si>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</si>
  <si>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</si>
  <si>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</si>
  <si>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</si>
  <si>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</si>
  <si>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</si>
  <si>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</si>
  <si>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</si>
  <si>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</si>
  <si>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</si>
  <si>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</si>
  <si>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</si>
  <si>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</si>
  <si>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</si>
  <si>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</si>
  <si>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</si>
  <si>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</si>
  <si>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</si>
  <si>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</si>
  <si>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</si>
  <si>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</si>
  <si>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</si>
  <si>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</si>
  <si>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</si>
  <si>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</si>
  <si>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</si>
  <si>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</si>
  <si>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</si>
  <si>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</si>
  <si>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</si>
  <si>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</si>
  <si>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</si>
  <si>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</si>
  <si>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</si>
  <si>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</si>
  <si>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</si>
  <si>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</si>
  <si>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</si>
  <si>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</si>
  <si>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</si>
  <si>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</si>
  <si>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</si>
  <si>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</si>
  <si>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</si>
  <si>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</si>
  <si>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</si>
  <si>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</si>
  <si>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</si>
  <si>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</si>
  <si>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</si>
  <si>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</si>
  <si>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</si>
  <si>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</si>
  <si>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</si>
  <si>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</si>
  <si>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</si>
  <si>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</si>
  <si>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</si>
  <si>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</si>
  <si>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</si>
  <si>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</si>
  <si>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</si>
  <si>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</si>
  <si>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</si>
  <si>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</si>
  <si>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</si>
  <si>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</si>
  <si>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</si>
  <si>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</si>
  <si>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</si>
  <si>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</si>
  <si>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</si>
  <si>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</si>
  <si>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</si>
  <si>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</si>
  <si>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</si>
  <si>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</si>
  <si>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</si>
  <si>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</si>
  <si>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</si>
  <si>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</si>
  <si>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</si>
  <si>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</si>
  <si>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</si>
  <si>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</si>
  <si>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</si>
  <si>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</si>
  <si>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</si>
  <si>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</si>
  <si>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</si>
  <si>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</si>
  <si>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</si>
  <si>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</si>
  <si>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</si>
  <si>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</si>
  <si>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</si>
  <si>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</si>
  <si>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</si>
  <si>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</si>
  <si>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</si>
  <si>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</si>
  <si>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</si>
  <si>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</si>
  <si>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</si>
  <si>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</si>
  <si>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</si>
  <si>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</si>
  <si>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</si>
  <si>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</si>
  <si>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</si>
  <si>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</si>
  <si>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</si>
  <si>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</si>
  <si>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</si>
  <si>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</si>
  <si>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</si>
  <si>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</si>
  <si>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</si>
  <si>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</si>
  <si>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</si>
  <si>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</si>
  <si>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</si>
  <si>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</si>
  <si>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</si>
  <si>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</si>
  <si>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</si>
  <si>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</si>
  <si>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</si>
  <si>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</si>
  <si>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</si>
  <si>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</si>
  <si>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</si>
  <si>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</si>
  <si>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</si>
  <si>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</si>
  <si>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</si>
  <si>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</si>
  <si>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</si>
  <si>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</si>
  <si>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</si>
  <si>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</si>
  <si>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</si>
  <si>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</si>
  <si>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</si>
  <si>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</si>
  <si>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</si>
  <si>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</si>
  <si>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</si>
  <si>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</si>
  <si>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</si>
  <si>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</si>
  <si>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</si>
  <si>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</si>
  <si>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</si>
  <si>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</si>
  <si>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</si>
  <si>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</si>
  <si>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</si>
  <si>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</si>
  <si>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</si>
  <si>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</si>
  <si>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</si>
  <si>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</si>
  <si>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</si>
  <si>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</si>
  <si>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</si>
  <si>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</si>
  <si>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</si>
  <si>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</si>
  <si>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</si>
  <si>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</si>
  <si>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</si>
  <si>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</si>
  <si>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</si>
  <si>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</si>
  <si>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</si>
  <si>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</si>
  <si>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</si>
  <si>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</si>
  <si>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</si>
  <si>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</si>
  <si>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</si>
  <si>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</si>
  <si>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</si>
  <si>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</si>
  <si>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</si>
  <si>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</si>
  <si>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</si>
  <si>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</si>
  <si>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</si>
  <si>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</si>
  <si>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</si>
  <si>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</si>
  <si>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</si>
  <si>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</si>
  <si>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</si>
  <si>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</si>
  <si>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</si>
  <si>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</si>
  <si>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</si>
  <si>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</si>
  <si>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</si>
  <si>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</si>
  <si>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</si>
  <si>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</si>
  <si>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</si>
  <si>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</si>
  <si>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</si>
  <si>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</si>
  <si>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</si>
  <si>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</si>
  <si>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</si>
  <si>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</si>
  <si>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</si>
  <si>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</si>
  <si>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</si>
  <si>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</si>
  <si>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</si>
  <si>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</si>
  <si>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</si>
  <si>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</si>
  <si>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</si>
  <si>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</si>
  <si>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</si>
  <si>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</si>
  <si>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</si>
  <si>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</si>
  <si>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</si>
  <si>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</si>
  <si>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</si>
  <si>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</si>
  <si>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</si>
  <si>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</si>
  <si>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</si>
  <si>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</si>
  <si>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</si>
  <si>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</si>
  <si>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</si>
  <si>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</si>
  <si>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</si>
  <si>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</si>
  <si>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</si>
  <si>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</si>
  <si>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</si>
  <si>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</si>
  <si>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</si>
  <si>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</si>
  <si>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</si>
  <si>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</si>
  <si>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</si>
  <si>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</si>
  <si>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</si>
  <si>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</si>
  <si>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</si>
  <si>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</si>
  <si>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</si>
  <si>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</si>
  <si>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</si>
  <si>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</si>
  <si>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</si>
  <si>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</si>
  <si>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</si>
  <si>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</si>
  <si>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</si>
  <si>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</si>
  <si>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</si>
  <si>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</si>
  <si>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</si>
  <si>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</si>
  <si>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</si>
  <si>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</si>
  <si>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</si>
  <si>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</si>
  <si>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</si>
  <si>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</si>
  <si>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</si>
  <si>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</si>
  <si>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</si>
  <si>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</si>
  <si>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</si>
  <si>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</si>
  <si>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</si>
  <si>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</si>
  <si>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</si>
  <si>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</si>
  <si>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</si>
  <si>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</si>
  <si>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</si>
  <si>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</si>
  <si>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</si>
  <si>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</si>
  <si>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</si>
  <si>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</si>
  <si>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</si>
  <si>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</si>
  <si>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</si>
  <si>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</si>
  <si>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</si>
  <si>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</si>
  <si>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</si>
  <si>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</si>
  <si>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</si>
  <si>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</si>
  <si>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</si>
  <si>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</si>
  <si>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</si>
  <si>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</si>
  <si>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</si>
  <si>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</si>
  <si>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</si>
  <si>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</si>
  <si>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</si>
  <si>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</si>
  <si>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</si>
  <si>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</si>
  <si>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</si>
  <si>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</si>
  <si>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</si>
  <si>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</si>
  <si>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</si>
  <si>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</si>
  <si>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</si>
  <si>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</si>
  <si>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</si>
  <si>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</si>
  <si>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</si>
  <si>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</si>
  <si>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</si>
  <si>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</si>
  <si>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</si>
  <si>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</si>
  <si>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</si>
  <si>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</si>
  <si>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</si>
  <si>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</si>
  <si>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</si>
  <si>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</si>
  <si>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</si>
  <si>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</si>
  <si>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</si>
  <si>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</si>
  <si>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</si>
  <si>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</si>
  <si>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</si>
  <si>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</si>
  <si>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</si>
  <si>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</si>
  <si>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</si>
  <si>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</si>
  <si>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</si>
  <si>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</si>
  <si>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</si>
  <si>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</si>
  <si>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</si>
  <si>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</si>
  <si>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</si>
  <si>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</si>
  <si>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</si>
  <si>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</si>
  <si>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</si>
  <si>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</si>
  <si>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</si>
  <si>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</si>
  <si>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</si>
  <si>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</si>
  <si>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</si>
  <si>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</si>
  <si>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</si>
  <si>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</si>
  <si>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</si>
  <si>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</si>
  <si>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</si>
  <si>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</si>
  <si>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</si>
  <si>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</si>
  <si>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</si>
  <si>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</si>
  <si>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</si>
  <si>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</si>
  <si>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</si>
  <si>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</si>
  <si>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</si>
  <si>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</si>
  <si>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</si>
  <si>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</si>
  <si>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</si>
  <si>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</si>
  <si>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</si>
  <si>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</si>
  <si>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</si>
  <si>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</si>
  <si>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</si>
  <si>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</si>
  <si>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</si>
  <si>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</si>
  <si>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</si>
  <si>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</si>
  <si>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</si>
  <si>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</si>
  <si>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</si>
  <si>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</si>
  <si>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</si>
  <si>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</si>
  <si>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</si>
  <si>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</si>
  <si>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</si>
  <si>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</si>
  <si>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</si>
  <si>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</si>
  <si>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</si>
  <si>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</si>
  <si>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</si>
  <si>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</si>
  <si>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</si>
  <si>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</si>
  <si>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</si>
  <si>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</si>
  <si>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</si>
  <si>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</si>
  <si>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</si>
  <si>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</si>
  <si>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</si>
  <si>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</si>
  <si>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</si>
  <si>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</si>
  <si>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</si>
  <si>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</si>
  <si>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</si>
  <si>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</si>
  <si>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</si>
  <si>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</si>
  <si>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</si>
  <si>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</si>
  <si>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</si>
  <si>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</si>
  <si>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</si>
  <si>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</si>
  <si>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</si>
  <si>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</si>
  <si>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</si>
  <si>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</si>
  <si>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</si>
  <si>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</si>
  <si>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</si>
  <si>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</si>
  <si>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</si>
  <si>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</si>
  <si>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</si>
  <si>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</si>
  <si>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</si>
  <si>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</si>
  <si>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</si>
  <si>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</si>
  <si>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</si>
  <si>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</si>
  <si>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</si>
  <si>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</si>
  <si>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</si>
  <si>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</si>
  <si>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</si>
  <si>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</si>
  <si>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</si>
  <si>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</si>
  <si>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</si>
  <si>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</si>
  <si>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</si>
  <si>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</si>
  <si>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</si>
  <si>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</si>
  <si>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</si>
  <si>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</si>
  <si>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</si>
  <si>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</si>
  <si>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</si>
  <si>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</si>
  <si>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</si>
  <si>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</si>
  <si>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</si>
  <si>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</si>
  <si>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</si>
  <si>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</si>
  <si>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</si>
  <si>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</si>
  <si>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</si>
  <si>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</si>
  <si>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</si>
  <si>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</si>
  <si>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</si>
  <si>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</si>
  <si>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</si>
  <si>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</si>
  <si>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</si>
  <si>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</si>
  <si>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</si>
  <si>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</si>
  <si>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</si>
  <si>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</si>
  <si>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</si>
  <si>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</si>
  <si>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</si>
  <si>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</si>
  <si>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</si>
  <si>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</si>
  <si>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</si>
  <si>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</si>
  <si>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</si>
  <si>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</si>
  <si>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</si>
  <si>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</si>
  <si>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</si>
  <si>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</si>
  <si>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</si>
  <si>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</si>
  <si>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</si>
  <si>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</si>
  <si>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</si>
  <si>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</si>
  <si>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</si>
  <si>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</si>
  <si>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</si>
  <si>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</si>
  <si>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</si>
  <si>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</si>
  <si>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</si>
  <si>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</si>
  <si>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</si>
  <si>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</si>
  <si>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</si>
  <si>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</si>
  <si>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</si>
  <si>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</si>
  <si>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</si>
  <si>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</si>
  <si>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</si>
  <si>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</si>
  <si>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</si>
  <si>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</si>
  <si>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</si>
  <si>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</si>
  <si>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</si>
  <si>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</si>
  <si>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</si>
  <si>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</si>
  <si>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</si>
  <si>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</si>
  <si>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</si>
  <si>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</si>
  <si>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</si>
  <si>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</si>
  <si>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</si>
  <si>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</si>
  <si>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</si>
  <si>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</si>
  <si>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</si>
  <si>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</si>
  <si>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</si>
  <si>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</si>
  <si>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</si>
  <si>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</si>
  <si>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</si>
  <si>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</si>
  <si>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</si>
  <si>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</si>
  <si>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</si>
  <si>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</si>
  <si>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</si>
  <si>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</si>
  <si>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</si>
  <si>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</si>
  <si>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</si>
  <si>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</si>
  <si>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</si>
  <si>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</si>
  <si>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</si>
  <si>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</si>
  <si>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</si>
  <si>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</si>
  <si>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</si>
  <si>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</si>
  <si>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</si>
  <si>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</si>
  <si>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</si>
  <si>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</si>
  <si>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</si>
  <si>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</si>
  <si>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</si>
  <si>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</si>
  <si>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</si>
  <si>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</si>
  <si>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</si>
  <si>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</si>
  <si>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</si>
  <si>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</si>
  <si>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</si>
  <si>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</si>
  <si>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</si>
  <si>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</si>
  <si>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</si>
  <si>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</si>
  <si>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</si>
  <si>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</si>
  <si>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</si>
  <si>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</si>
  <si>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</si>
  <si>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</si>
  <si>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</si>
  <si>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</si>
  <si>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</si>
  <si>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</si>
  <si>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</si>
  <si>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</si>
  <si>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</si>
  <si>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</si>
  <si>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</si>
  <si>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</si>
  <si>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</si>
  <si>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</si>
  <si>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</si>
  <si>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</si>
  <si>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</si>
  <si>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</si>
  <si>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</si>
  <si>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</si>
  <si>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</si>
  <si>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</si>
  <si>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</si>
  <si>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</si>
  <si>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</si>
  <si>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</si>
  <si>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</si>
  <si>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</si>
  <si>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</si>
  <si>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</si>
  <si>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</si>
  <si>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</si>
  <si>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</si>
  <si>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</si>
  <si>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</si>
  <si>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</si>
  <si>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</si>
  <si>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</si>
  <si>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</si>
  <si>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</si>
  <si>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</si>
  <si>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</si>
  <si>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</si>
  <si>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</si>
  <si>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</si>
  <si>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</si>
  <si>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</si>
  <si>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</si>
  <si>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</si>
  <si>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</si>
  <si>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</si>
  <si>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</si>
  <si>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</si>
  <si>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</si>
  <si>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</si>
  <si>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</si>
  <si>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</si>
  <si>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</si>
  <si>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</si>
  <si>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</si>
  <si>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</si>
  <si>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</si>
  <si>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</si>
  <si>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</si>
  <si>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</si>
  <si>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</si>
  <si>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</si>
  <si>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</si>
  <si>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</si>
  <si>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</si>
  <si>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</si>
  <si>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</si>
  <si>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</si>
  <si>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</si>
  <si>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</si>
  <si>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</si>
  <si>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</si>
  <si>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</si>
  <si>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</si>
  <si>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</si>
  <si>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</si>
  <si>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</si>
  <si>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</si>
  <si>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</si>
  <si>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</si>
  <si>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</si>
  <si>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</si>
  <si>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</si>
  <si>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</si>
  <si>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</si>
  <si>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</si>
  <si>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</si>
  <si>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</si>
  <si>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</si>
  <si>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</si>
  <si>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</si>
  <si>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</si>
  <si>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</si>
  <si>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</si>
  <si>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</si>
  <si>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</si>
  <si>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</si>
  <si>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</si>
  <si>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</si>
  <si>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</si>
  <si>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</si>
  <si>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</si>
  <si>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</si>
  <si>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</si>
  <si>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</si>
  <si>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</si>
  <si>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</si>
  <si>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</si>
  <si>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</si>
  <si>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</si>
  <si>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</si>
  <si>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</si>
  <si>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</si>
  <si>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</si>
  <si>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</si>
  <si>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</si>
  <si>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</si>
  <si>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</si>
  <si>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</si>
  <si>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</si>
  <si>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</si>
  <si>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</si>
  <si>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</si>
  <si>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</si>
  <si>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</si>
  <si>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</si>
  <si>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</si>
  <si>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</si>
  <si>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</si>
  <si>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</si>
  <si>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</si>
  <si>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</si>
  <si>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</si>
  <si>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</si>
  <si>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</si>
  <si>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</si>
  <si>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</si>
  <si>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</si>
  <si>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</si>
  <si>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</si>
  <si>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</si>
  <si>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</si>
  <si>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</si>
  <si>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</si>
  <si>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</si>
  <si>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</si>
  <si>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</si>
  <si>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</si>
  <si>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</si>
  <si>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</si>
  <si>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</si>
  <si>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</si>
  <si>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</si>
  <si>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</si>
  <si>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</si>
  <si>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</si>
  <si>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</si>
  <si>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</si>
  <si>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</si>
  <si>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</si>
  <si>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</si>
  <si>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</si>
  <si>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</si>
  <si>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</si>
  <si>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</si>
  <si>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</si>
  <si>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</si>
  <si>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</si>
  <si>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</si>
  <si>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</si>
  <si>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</si>
  <si>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</si>
  <si>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</si>
  <si>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</si>
  <si>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</si>
  <si>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</si>
  <si>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</si>
  <si>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</si>
  <si>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</si>
  <si>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</si>
  <si>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</si>
  <si>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</si>
  <si>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</si>
  <si>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</si>
  <si>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</si>
  <si>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</si>
  <si>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</si>
  <si>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</si>
  <si>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</si>
  <si>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</si>
  <si>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</si>
  <si>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</si>
  <si>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</si>
  <si>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</si>
  <si>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</si>
  <si>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</si>
  <si>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</si>
  <si>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</si>
  <si>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</si>
  <si>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</si>
  <si>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</si>
  <si>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</si>
  <si>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</si>
  <si>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</si>
  <si>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</si>
  <si>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</si>
  <si>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</si>
  <si>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</si>
  <si>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</si>
  <si>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</si>
  <si>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</si>
  <si>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</si>
  <si>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</si>
  <si>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</si>
  <si>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</si>
  <si>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</si>
  <si>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</si>
  <si>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</si>
  <si>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</si>
  <si>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</si>
  <si>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</si>
  <si>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</si>
  <si>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</si>
  <si>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</si>
  <si>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</si>
  <si>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</si>
  <si>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</si>
  <si>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</si>
  <si>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</si>
  <si>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</si>
  <si>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</si>
  <si>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</si>
  <si>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</si>
  <si>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</si>
  <si>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</si>
  <si>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</si>
  <si>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</si>
  <si>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</si>
  <si>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</si>
  <si>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</si>
  <si>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</si>
  <si>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</si>
  <si>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</si>
  <si>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</si>
  <si>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</si>
  <si>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</si>
  <si>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</si>
  <si>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</si>
  <si>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</si>
  <si>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</si>
  <si>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</si>
  <si>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</si>
  <si>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</si>
  <si>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</si>
  <si>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</si>
  <si>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</si>
  <si>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</si>
  <si>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</si>
  <si>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</si>
  <si>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</si>
  <si>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</si>
  <si>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</si>
  <si>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</si>
  <si>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</si>
  <si>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</si>
  <si>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</si>
  <si>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</si>
  <si>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</si>
  <si>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</si>
  <si>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</si>
  <si>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</si>
  <si>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</si>
  <si>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</si>
  <si>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</si>
  <si>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</si>
  <si>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</si>
  <si>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</si>
  <si>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</si>
  <si>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</si>
  <si>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</si>
  <si>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</si>
  <si>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</si>
  <si>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</si>
  <si>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</si>
  <si>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</si>
  <si>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</si>
  <si>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</si>
  <si>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</si>
  <si>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</si>
  <si>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</si>
  <si>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</si>
  <si>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</si>
  <si>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</si>
  <si>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</si>
  <si>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</si>
  <si>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</si>
  <si>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</si>
  <si>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</si>
  <si>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</si>
  <si>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</si>
  <si>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</si>
  <si>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</si>
  <si>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</si>
  <si>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</si>
  <si>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</si>
  <si>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</si>
  <si>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</si>
  <si>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</si>
  <si>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</si>
  <si>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</si>
  <si>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</si>
  <si>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</si>
  <si>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</si>
  <si>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</si>
  <si>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</si>
  <si>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</si>
  <si>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</si>
  <si>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</si>
  <si>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</si>
  <si>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</si>
  <si>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</si>
  <si>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</si>
  <si>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</si>
  <si>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</si>
  <si>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</si>
  <si>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</si>
  <si>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</si>
  <si>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</si>
  <si>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</si>
  <si>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</si>
  <si>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</si>
  <si>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</si>
  <si>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</si>
  <si>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</si>
  <si>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</si>
  <si>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</si>
  <si>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</si>
  <si>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</si>
  <si>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</si>
  <si>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</si>
  <si>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</si>
  <si>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</si>
  <si>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</si>
  <si>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</si>
  <si>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</si>
  <si>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</si>
  <si>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</si>
  <si>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</si>
  <si>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</si>
  <si>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</si>
  <si>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</si>
  <si>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</si>
  <si>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</si>
  <si>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</si>
  <si>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</si>
  <si>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</si>
  <si>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</si>
  <si>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</si>
  <si>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</si>
  <si>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</si>
  <si>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</si>
  <si>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</si>
  <si>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</si>
  <si>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</si>
  <si>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</si>
  <si>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</si>
  <si>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</si>
  <si>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</si>
  <si>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</si>
  <si>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</si>
  <si>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</si>
  <si>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</si>
  <si>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</si>
  <si>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</si>
  <si>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</si>
  <si>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</si>
  <si>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</si>
  <si>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</si>
  <si>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</si>
  <si>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</si>
  <si>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</si>
  <si>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</si>
  <si>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</si>
  <si>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</si>
  <si>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</si>
  <si>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</si>
  <si>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</si>
  <si>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</si>
  <si>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</si>
  <si>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</si>
  <si>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</si>
  <si>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</si>
  <si>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</si>
  <si>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</si>
  <si>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</si>
  <si>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</si>
  <si>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</si>
  <si>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</si>
  <si>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</si>
  <si>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</si>
  <si>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</si>
  <si>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</si>
  <si>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</si>
  <si>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</si>
  <si>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</si>
  <si>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</si>
  <si>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</si>
  <si>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</si>
  <si>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</si>
  <si>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</si>
  <si>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</si>
  <si>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</si>
  <si>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</si>
  <si>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</si>
  <si>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</si>
  <si>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</si>
  <si>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</si>
  <si>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</si>
  <si>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</si>
  <si>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</si>
  <si>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</si>
  <si>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</si>
  <si>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</si>
  <si>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</si>
  <si>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</si>
  <si>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</si>
  <si>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</si>
  <si>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</si>
  <si>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</si>
  <si>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</si>
  <si>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</si>
  <si>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</si>
  <si>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</si>
  <si>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</si>
  <si>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</si>
  <si>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</si>
  <si>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</si>
  <si>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</si>
  <si>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</si>
  <si>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</si>
  <si>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</si>
  <si>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</si>
  <si>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</si>
  <si>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</si>
  <si>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</si>
  <si>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</si>
  <si>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</si>
  <si>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</si>
  <si>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</si>
  <si>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</si>
  <si>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</si>
  <si>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</si>
  <si>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</si>
  <si>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</si>
  <si>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</si>
  <si>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</si>
  <si>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</si>
  <si>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</si>
  <si>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</si>
  <si>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</si>
  <si>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</si>
  <si>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</si>
  <si>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</si>
  <si>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</si>
  <si>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</si>
  <si>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</si>
  <si>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</si>
  <si>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</si>
  <si>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</si>
  <si>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</si>
  <si>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</si>
  <si>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</si>
  <si>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</si>
  <si>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</si>
  <si>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</si>
  <si>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</si>
  <si>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</si>
  <si>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</si>
  <si>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</si>
  <si>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</si>
  <si>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</si>
  <si>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</si>
  <si>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</si>
  <si>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</si>
  <si>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</si>
  <si>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</si>
  <si>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</si>
  <si>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</si>
  <si>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</si>
  <si>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</si>
  <si>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</si>
  <si>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</si>
  <si>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</si>
  <si>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</si>
  <si>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</si>
  <si>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</si>
  <si>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</si>
  <si>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</si>
  <si>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</si>
  <si>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</si>
  <si>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</si>
  <si>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</si>
  <si>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</si>
  <si>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</si>
  <si>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</si>
  <si>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</si>
  <si>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</si>
  <si>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</si>
  <si>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</si>
  <si>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</si>
  <si>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</si>
  <si>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</si>
  <si>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</si>
  <si>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</si>
  <si>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</si>
  <si>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</si>
  <si>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</si>
  <si>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</si>
  <si>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</si>
  <si>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</si>
  <si>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</si>
  <si>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</si>
  <si>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</si>
  <si>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</si>
  <si>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</si>
  <si>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</si>
  <si>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</si>
  <si>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</si>
  <si>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</si>
  <si>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</si>
  <si>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</si>
  <si>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</si>
  <si>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</si>
  <si>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</si>
  <si>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</si>
  <si>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</si>
  <si>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</si>
  <si>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</si>
  <si>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</si>
  <si>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</si>
  <si>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</si>
  <si>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</si>
  <si>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</si>
  <si>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</si>
  <si>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</si>
  <si>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</si>
  <si>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</si>
  <si>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</si>
  <si>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</si>
  <si>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</si>
  <si>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</si>
  <si>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</si>
  <si>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</si>
  <si>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</si>
  <si>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</si>
  <si>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</si>
  <si>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</si>
  <si>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</si>
  <si>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</si>
  <si>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</si>
  <si>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</si>
  <si>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</si>
  <si>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</si>
  <si>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</si>
  <si>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</si>
  <si>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</si>
  <si>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</si>
  <si>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</si>
  <si>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</si>
  <si>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</si>
  <si>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</si>
  <si>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</si>
  <si>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</si>
  <si>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</si>
  <si>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</si>
  <si>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</si>
  <si>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</si>
  <si>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</si>
  <si>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</si>
  <si>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</si>
  <si>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</si>
  <si>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</si>
  <si>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</si>
  <si>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</si>
  <si>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</si>
  <si>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</si>
  <si>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</si>
  <si>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</si>
  <si>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</si>
  <si>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</si>
  <si>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</si>
  <si>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</si>
  <si>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</si>
  <si>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</si>
  <si>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</si>
  <si>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</si>
  <si>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</si>
  <si>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</si>
  <si>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</si>
  <si>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</si>
  <si>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</si>
  <si>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</si>
  <si>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</si>
  <si>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</si>
  <si>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</si>
  <si>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</si>
  <si>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</si>
  <si>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</si>
  <si>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</si>
  <si>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</si>
  <si>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</si>
  <si>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</si>
  <si>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</si>
  <si>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</si>
  <si>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</si>
  <si>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</si>
  <si>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</si>
  <si>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</si>
  <si>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</si>
  <si>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</si>
  <si>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</si>
  <si>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</si>
  <si>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</si>
  <si>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</si>
  <si>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</si>
  <si>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</si>
  <si>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</si>
  <si>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</si>
  <si>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</si>
  <si>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</si>
  <si>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</si>
  <si>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</si>
  <si>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</si>
  <si>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</si>
  <si>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</si>
  <si>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</si>
  <si>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</si>
  <si>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</si>
  <si>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</si>
  <si>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</si>
  <si>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</si>
  <si>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</si>
  <si>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</si>
  <si>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</si>
  <si>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</si>
  <si>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</si>
  <si>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</si>
  <si>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</si>
  <si>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</si>
  <si>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</si>
  <si>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</si>
  <si>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</si>
  <si>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</si>
  <si>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</si>
  <si>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</si>
  <si>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</si>
  <si>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</si>
  <si>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</si>
  <si>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</si>
  <si>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</si>
  <si>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</si>
  <si>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</si>
  <si>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</si>
  <si>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</si>
  <si>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</si>
  <si>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</si>
  <si>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</si>
  <si>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</si>
  <si>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</si>
  <si>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</si>
  <si>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</si>
  <si>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</si>
  <si>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</si>
  <si>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</si>
  <si>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</si>
  <si>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</si>
  <si>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</si>
  <si>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</si>
  <si>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</si>
  <si>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</si>
  <si>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</si>
  <si>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</si>
  <si>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</si>
  <si>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</si>
  <si>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</si>
  <si>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</si>
  <si>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</si>
  <si>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</si>
  <si>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</si>
  <si>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</si>
  <si>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</si>
  <si>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</si>
  <si>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</si>
  <si>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</si>
  <si>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</si>
  <si>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</si>
  <si>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</si>
  <si>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</si>
  <si>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</si>
  <si>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</si>
  <si>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</si>
  <si>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</si>
  <si>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</si>
  <si>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</si>
  <si>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</si>
  <si>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</si>
  <si>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</si>
  <si>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</si>
  <si>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</si>
  <si>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</si>
  <si>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</si>
  <si>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</si>
  <si>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</si>
  <si>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</si>
  <si>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</si>
  <si>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</si>
  <si>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</si>
  <si>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</si>
  <si>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</si>
  <si>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</si>
  <si>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</si>
  <si>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</si>
  <si>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</si>
  <si>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</si>
  <si>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</si>
  <si>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</si>
  <si>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</si>
  <si>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</si>
  <si>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</si>
  <si>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</si>
  <si>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</si>
  <si>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</si>
  <si>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</si>
  <si>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</si>
  <si>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</si>
  <si>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</si>
  <si>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</si>
  <si>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</si>
  <si>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</si>
  <si>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</si>
  <si>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</si>
  <si>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</si>
  <si>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</si>
  <si>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</si>
  <si>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</si>
  <si>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</si>
  <si>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</si>
  <si>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</si>
  <si>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</si>
  <si>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</si>
  <si>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</si>
  <si>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</si>
  <si>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</si>
  <si>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</si>
  <si>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</si>
  <si>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</si>
  <si>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</si>
  <si>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</si>
  <si>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</si>
  <si>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</si>
  <si>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</si>
  <si>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</si>
  <si>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</si>
  <si>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</si>
  <si>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</si>
  <si>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</si>
  <si>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</si>
  <si>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</si>
  <si>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</si>
  <si>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</si>
  <si>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</si>
  <si>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</si>
  <si>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</si>
  <si>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</si>
  <si>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</si>
  <si>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</si>
  <si>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</si>
  <si>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</si>
  <si>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</si>
  <si>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</si>
  <si>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</si>
  <si>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</si>
  <si>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</si>
  <si>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</si>
  <si>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</si>
  <si>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</si>
  <si>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</si>
  <si>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</si>
  <si>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</si>
  <si>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</si>
  <si>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</si>
  <si>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</si>
  <si>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</si>
  <si>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</si>
  <si>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</si>
  <si>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</si>
  <si>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</si>
  <si>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</si>
  <si>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</si>
  <si>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</si>
  <si>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</si>
  <si>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</si>
  <si>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</si>
  <si>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</si>
  <si>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</si>
  <si>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</si>
  <si>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</si>
  <si>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</si>
  <si>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</si>
  <si>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</si>
  <si>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</si>
  <si>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</si>
  <si>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</si>
  <si>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</si>
  <si>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</si>
  <si>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</si>
  <si>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</si>
  <si>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</si>
  <si>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</si>
  <si>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</si>
  <si>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</si>
  <si>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</si>
  <si>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</si>
  <si>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</si>
  <si>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</si>
  <si>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</si>
  <si>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</si>
  <si>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</si>
  <si>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</si>
  <si>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</si>
  <si>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</si>
  <si>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</si>
  <si>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</si>
  <si>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</si>
  <si>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</si>
  <si>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</si>
  <si>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</si>
  <si>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</si>
  <si>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</si>
  <si>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</si>
  <si>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</si>
  <si>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</si>
  <si>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</si>
  <si>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</si>
  <si>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</si>
  <si>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</si>
  <si>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</si>
  <si>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</si>
  <si>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</si>
  <si>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</si>
  <si>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</si>
  <si>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</si>
  <si>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</si>
  <si>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</si>
  <si>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</si>
  <si>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</si>
  <si>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</si>
  <si>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</si>
  <si>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</si>
  <si>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</si>
  <si>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</si>
  <si>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</si>
  <si>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</si>
  <si>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</si>
  <si>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</si>
  <si>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</si>
  <si>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</si>
  <si>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</si>
  <si>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</si>
  <si>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</si>
  <si>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</si>
  <si>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</si>
  <si>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</si>
  <si>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</si>
  <si>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</si>
  <si>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</si>
  <si>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</si>
  <si>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</si>
  <si>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</si>
  <si>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</si>
  <si>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</si>
  <si>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</si>
  <si>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</si>
  <si>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</si>
  <si>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</si>
  <si>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</si>
  <si>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</si>
  <si>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</si>
  <si>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</si>
  <si>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</si>
  <si>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</si>
  <si>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</si>
  <si>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</si>
  <si>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</si>
  <si>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</si>
  <si>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</si>
  <si>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</si>
  <si>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</si>
  <si>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</si>
  <si>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</si>
  <si>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</si>
  <si>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</si>
  <si>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</si>
  <si>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</si>
  <si>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</si>
  <si>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</si>
  <si>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</si>
  <si>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</si>
  <si>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</si>
  <si>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</si>
  <si>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</si>
  <si>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</si>
  <si>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</si>
  <si>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</si>
  <si>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</si>
  <si>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</si>
  <si>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</si>
  <si>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</si>
  <si>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</si>
  <si>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</si>
  <si>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</si>
  <si>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</si>
  <si>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</si>
  <si>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</si>
  <si>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</si>
  <si>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</si>
  <si>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</si>
  <si>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</si>
  <si>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</si>
  <si>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</si>
  <si>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</si>
  <si>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</si>
  <si>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</si>
  <si>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</si>
  <si>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</si>
  <si>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</si>
  <si>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</si>
  <si>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</si>
  <si>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</si>
  <si>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</si>
  <si>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</si>
  <si>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</si>
  <si>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</si>
  <si>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</si>
  <si>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</si>
  <si>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</si>
  <si>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</si>
  <si>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</si>
  <si>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</si>
  <si>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</si>
  <si>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</si>
  <si>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</si>
  <si>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</si>
  <si>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</si>
  <si>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</si>
  <si>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</si>
  <si>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</si>
  <si>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</si>
  <si>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</si>
  <si>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</si>
  <si>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</si>
  <si>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</si>
  <si>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</si>
  <si>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</si>
  <si>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</si>
  <si>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</si>
  <si>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</si>
  <si>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</si>
  <si>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</si>
  <si>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</si>
  <si>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</si>
  <si>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</si>
  <si>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</si>
  <si>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</si>
  <si>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</si>
  <si>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</si>
  <si>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</si>
  <si>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</si>
  <si>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</si>
  <si>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</si>
  <si>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</si>
  <si>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</si>
  <si>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</si>
  <si>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</si>
  <si>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</si>
  <si>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</si>
  <si>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</si>
  <si>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</si>
  <si>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</si>
  <si>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</si>
  <si>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</si>
  <si>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</si>
  <si>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</si>
  <si>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</si>
  <si>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</si>
  <si>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</si>
  <si>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</si>
  <si>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</si>
  <si>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</si>
  <si>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</si>
  <si>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</si>
  <si>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</si>
  <si>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</si>
  <si>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</si>
  <si>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</si>
  <si>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</si>
  <si>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</si>
  <si>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</si>
  <si>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</si>
  <si>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</si>
  <si>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</si>
  <si>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</si>
  <si>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</si>
  <si>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</si>
  <si>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</si>
  <si>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</si>
  <si>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</si>
  <si>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</si>
  <si>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</si>
  <si>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</si>
  <si>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</si>
  <si>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</si>
  <si>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</si>
  <si>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</si>
  <si>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</si>
  <si>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</si>
  <si>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</si>
  <si>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</si>
  <si>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</si>
  <si>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</si>
  <si>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</si>
  <si>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</si>
  <si>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</si>
  <si>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</si>
  <si>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</si>
  <si>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</si>
  <si>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</si>
  <si>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</si>
  <si>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</si>
  <si>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</si>
  <si>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</si>
  <si>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</si>
  <si>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</si>
  <si>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</si>
  <si>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</si>
  <si>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</si>
  <si>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</si>
  <si>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</si>
  <si>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</si>
  <si>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</si>
  <si>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</si>
  <si>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</si>
  <si>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</si>
  <si>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</si>
  <si>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</si>
  <si>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</si>
  <si>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</si>
  <si>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</si>
  <si>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</si>
  <si>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</si>
  <si>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</si>
  <si>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</si>
  <si>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</si>
  <si>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</si>
  <si>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</si>
  <si>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</si>
  <si>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</si>
  <si>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</si>
  <si>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</si>
  <si>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</si>
  <si>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</si>
  <si>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</si>
  <si>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</si>
  <si>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</si>
  <si>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</si>
  <si>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</si>
  <si>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</si>
  <si>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</si>
  <si>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</si>
  <si>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</si>
  <si>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</si>
  <si>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</si>
  <si>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</si>
  <si>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</si>
  <si>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</si>
  <si>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</si>
  <si>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</si>
  <si>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</si>
  <si>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</si>
  <si>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</si>
  <si>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</si>
  <si>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</si>
  <si>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</si>
  <si>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</si>
  <si>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</si>
  <si>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</si>
  <si>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</si>
  <si>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</si>
  <si>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</si>
  <si>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</si>
  <si>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</si>
  <si>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</si>
  <si>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</si>
  <si>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</si>
  <si>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</si>
  <si>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</si>
  <si>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</si>
  <si>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</si>
  <si>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</si>
  <si>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</si>
  <si>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</si>
  <si>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</si>
  <si>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</si>
  <si>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</si>
  <si>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</si>
  <si>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</si>
  <si>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</si>
  <si>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</si>
  <si>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</si>
  <si>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</si>
  <si>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</si>
  <si>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</si>
  <si>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</si>
  <si>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</si>
  <si>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</si>
  <si>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</si>
  <si>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</si>
  <si>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</si>
  <si>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</si>
  <si>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</si>
  <si>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</si>
  <si>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</si>
  <si>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</si>
  <si>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</si>
  <si>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</si>
  <si>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</si>
  <si>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</si>
  <si>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</si>
  <si>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</si>
  <si>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</si>
  <si>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</si>
  <si>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</si>
  <si>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</si>
  <si>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</si>
  <si>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</si>
  <si>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</si>
  <si>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</si>
  <si>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</si>
  <si>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</si>
  <si>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</si>
  <si>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</si>
  <si>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</si>
  <si>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</si>
  <si>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</si>
  <si>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</si>
  <si>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</si>
  <si>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</si>
  <si>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</si>
  <si>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</si>
  <si>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</si>
  <si>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</si>
  <si>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</si>
  <si>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</si>
  <si>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</si>
  <si>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</si>
  <si>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</si>
  <si>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</si>
  <si>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</si>
  <si>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</si>
  <si>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</si>
  <si>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</si>
  <si>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</si>
  <si>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</si>
  <si>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</si>
  <si>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</si>
  <si>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</si>
  <si>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</si>
  <si>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</si>
  <si>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</si>
  <si>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</si>
  <si>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</si>
  <si>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</si>
  <si>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</si>
  <si>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</si>
  <si>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</si>
  <si>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</si>
  <si>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</si>
  <si>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</si>
  <si>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</si>
  <si>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</si>
  <si>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</si>
  <si>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</si>
  <si>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</si>
  <si>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</si>
  <si>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</si>
  <si>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</si>
  <si>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</si>
  <si>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</si>
  <si>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</si>
  <si>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</si>
  <si>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</si>
  <si>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</si>
  <si>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</si>
  <si>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</si>
  <si>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</si>
  <si>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</si>
  <si>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</si>
  <si>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</si>
  <si>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</si>
  <si>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</si>
  <si>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</si>
  <si>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</si>
  <si>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</si>
  <si>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</si>
  <si>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</si>
  <si>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</si>
  <si>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</si>
  <si>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</si>
  <si>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</si>
  <si>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</si>
  <si>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</si>
  <si>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</si>
  <si>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</si>
  <si>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</si>
  <si>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</si>
  <si>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</si>
  <si>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</si>
  <si>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</si>
  <si>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</si>
  <si>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</si>
  <si>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</si>
  <si>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</si>
  <si>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</si>
  <si>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</si>
  <si>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</si>
  <si>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</si>
  <si>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</si>
  <si>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</si>
  <si>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</si>
  <si>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</si>
  <si>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</si>
  <si>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</si>
  <si>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</si>
  <si>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</si>
  <si>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</si>
  <si>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</si>
  <si>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</si>
  <si>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</si>
  <si>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</si>
  <si>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</si>
  <si>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</si>
  <si>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</si>
  <si>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</si>
  <si>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</si>
  <si>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</si>
  <si>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</si>
  <si>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</si>
  <si>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</si>
  <si>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</si>
  <si>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</si>
  <si>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</si>
  <si>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</si>
  <si>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</si>
  <si>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</si>
  <si>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</si>
  <si>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</si>
  <si>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</si>
  <si>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</si>
  <si>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</si>
  <si>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</si>
  <si>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</si>
  <si>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</si>
  <si>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</si>
  <si>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</si>
  <si>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</si>
  <si>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</si>
  <si>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</si>
  <si>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</si>
  <si>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</si>
  <si>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</si>
  <si>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</si>
  <si>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</si>
  <si>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</si>
  <si>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</si>
  <si>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</si>
  <si>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</si>
  <si>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</si>
  <si>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</si>
  <si>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</si>
  <si>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</si>
  <si>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</si>
  <si>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</si>
  <si>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</si>
  <si>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</si>
  <si>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</si>
  <si>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</si>
  <si>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</si>
  <si>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</si>
  <si>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</si>
  <si>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</si>
  <si>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</si>
  <si>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</si>
  <si>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</si>
  <si>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</si>
  <si>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</si>
  <si>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</si>
  <si>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</si>
  <si>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</si>
  <si>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</si>
  <si>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</si>
  <si>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</si>
  <si>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</si>
  <si>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</si>
  <si>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</si>
  <si>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</si>
  <si>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</si>
  <si>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</si>
  <si>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</si>
  <si>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</si>
  <si>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</si>
  <si>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</si>
  <si>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</si>
  <si>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</si>
  <si>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</si>
  <si>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</si>
  <si>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</si>
  <si>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</si>
  <si>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</si>
  <si>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</si>
  <si>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</si>
  <si>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</si>
  <si>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</si>
  <si>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</si>
  <si>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</si>
  <si>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</si>
  <si>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</si>
  <si>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</si>
  <si>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</si>
  <si>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</si>
  <si>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</si>
  <si>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</si>
  <si>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</si>
  <si>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</si>
  <si>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</si>
  <si>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</si>
  <si>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</si>
  <si>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</si>
  <si>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</si>
  <si>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</si>
  <si>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</si>
  <si>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</si>
  <si>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</si>
  <si>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</si>
  <si>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</si>
  <si>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</si>
  <si>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</si>
  <si>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</si>
  <si>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</si>
  <si>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</si>
  <si>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</si>
  <si>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</si>
  <si>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</si>
  <si>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</si>
  <si>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</si>
  <si>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</si>
  <si>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</si>
  <si>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</si>
  <si>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</si>
  <si>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</si>
  <si>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</si>
  <si>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</si>
  <si>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</si>
  <si>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</si>
  <si>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</si>
  <si>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</si>
  <si>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</si>
  <si>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</si>
  <si>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</si>
  <si>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</si>
  <si>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</si>
  <si>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</si>
  <si>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</si>
  <si>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</si>
  <si>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</si>
  <si>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</si>
  <si>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</si>
  <si>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</si>
  <si>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</si>
  <si>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</si>
  <si>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</si>
  <si>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</si>
  <si>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</si>
  <si>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</si>
  <si>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</si>
  <si>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</si>
  <si>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</si>
  <si>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</si>
  <si>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</si>
  <si>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</si>
  <si>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</si>
  <si>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</si>
  <si>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</si>
  <si>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</si>
  <si>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</si>
  <si>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</si>
  <si>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</si>
  <si>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</si>
  <si>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</si>
  <si>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</si>
  <si>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</si>
  <si>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</si>
  <si>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</si>
  <si>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</si>
  <si>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</si>
  <si>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</si>
  <si>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</si>
  <si>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</si>
  <si>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</si>
  <si>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</si>
  <si>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</si>
  <si>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</si>
  <si>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</si>
  <si>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</si>
  <si>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</si>
  <si>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</si>
  <si>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</si>
  <si>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</si>
  <si>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</si>
  <si>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</si>
  <si>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</si>
  <si>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</si>
  <si>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</si>
  <si>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</si>
  <si>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</si>
  <si>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</si>
  <si>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</si>
  <si>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</si>
  <si>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</si>
  <si>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</si>
  <si>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</si>
  <si>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</si>
  <si>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</si>
  <si>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</si>
  <si>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</si>
  <si>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</si>
  <si>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</si>
  <si>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</si>
  <si>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</si>
  <si>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</si>
  <si>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</si>
  <si>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</si>
  <si>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</si>
  <si>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</si>
  <si>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</si>
  <si>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</si>
  <si>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</si>
  <si>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</si>
  <si>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</si>
  <si>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</si>
  <si>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</si>
  <si>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</si>
  <si>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</si>
  <si>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</si>
  <si>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</si>
  <si>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</si>
  <si>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</si>
  <si>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</si>
  <si>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</si>
  <si>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</si>
  <si>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</si>
  <si>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</si>
  <si>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</si>
  <si>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</si>
  <si>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</si>
  <si>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</si>
  <si>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</si>
  <si>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</si>
  <si>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</si>
  <si>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</si>
  <si>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</si>
  <si>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</si>
  <si>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</si>
  <si>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</si>
  <si>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</si>
  <si>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</si>
  <si>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</si>
  <si>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</si>
  <si>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</si>
  <si>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</si>
  <si>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</si>
  <si>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</si>
  <si>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</si>
  <si>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</si>
  <si>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</si>
  <si>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</si>
  <si>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</si>
  <si>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</si>
  <si>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</si>
  <si>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</si>
  <si>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</si>
  <si>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</si>
  <si>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</si>
  <si>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</si>
  <si>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</si>
  <si>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</si>
  <si>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</si>
  <si>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</si>
  <si>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</si>
  <si>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</si>
  <si>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</si>
  <si>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</si>
  <si>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</si>
  <si>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</si>
  <si>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</si>
  <si>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</si>
  <si>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</si>
  <si>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</si>
  <si>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</si>
  <si>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</si>
  <si>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</si>
  <si>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</si>
  <si>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</si>
  <si>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</si>
  <si>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250-255</t>
  </si>
  <si>
    <t>Buy*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</si>
  <si>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</si>
  <si>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</si>
  <si>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</si>
  <si>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</si>
  <si>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</si>
  <si>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</si>
  <si>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</si>
  <si>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</si>
  <si>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</si>
  <si>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</si>
  <si>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</si>
  <si>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</si>
  <si>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</si>
  <si>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</si>
  <si>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</si>
  <si>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</si>
  <si>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</si>
  <si>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</si>
  <si>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</si>
  <si>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</si>
  <si>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</si>
  <si>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</si>
  <si>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</si>
  <si>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</si>
  <si>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</si>
  <si>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</si>
  <si>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</si>
  <si>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</si>
  <si>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</si>
  <si>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</si>
  <si>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</si>
  <si>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</si>
  <si>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</si>
  <si>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</si>
  <si>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</si>
  <si>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</si>
  <si>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</si>
  <si>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</si>
  <si>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</si>
  <si>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</si>
  <si>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</si>
  <si>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</si>
  <si>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</si>
  <si>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</si>
  <si>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</si>
  <si>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</si>
  <si>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</si>
  <si>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</si>
  <si>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</si>
  <si>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</si>
  <si>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</si>
  <si>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</si>
  <si>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</si>
  <si>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</si>
  <si>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</si>
  <si>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</si>
  <si>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</si>
  <si>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</si>
  <si>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</si>
  <si>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</si>
  <si>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</si>
  <si>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</si>
  <si>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</si>
  <si>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</si>
  <si>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</si>
  <si>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</si>
  <si>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</si>
  <si>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</si>
  <si>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</si>
  <si>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Porfit of Rs.23.50/-</t>
  </si>
  <si>
    <t>Loss of Rs.5.50/-</t>
  </si>
  <si>
    <t>Profit of Rs.0.65/-</t>
  </si>
  <si>
    <t>BANKNIFTY 21000 PE 11 JUN</t>
  </si>
  <si>
    <t>270-280</t>
  </si>
  <si>
    <t>550-570</t>
  </si>
  <si>
    <t xml:space="preserve">RELIANCE </t>
  </si>
  <si>
    <t>Loss of Rs.32.5/-</t>
  </si>
  <si>
    <t>340-335</t>
  </si>
  <si>
    <t>Profit of Rs.4/-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</si>
  <si>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</si>
  <si>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</si>
  <si>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</si>
  <si>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</si>
  <si>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</si>
  <si>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</si>
  <si>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</si>
  <si>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</si>
  <si>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</si>
  <si>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</si>
  <si>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</si>
  <si>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</si>
  <si>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</si>
  <si>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</si>
  <si>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</si>
  <si>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</si>
  <si>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</si>
  <si>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</si>
  <si>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</si>
  <si>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</si>
  <si>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</si>
  <si>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</si>
  <si>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</si>
  <si>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</si>
  <si>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</si>
  <si>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</si>
  <si>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</si>
  <si>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</si>
  <si>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</si>
  <si>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</si>
  <si>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BANKNIFTY 19500 PE 18 JUN</t>
  </si>
  <si>
    <t>230-240</t>
  </si>
  <si>
    <t>230-250</t>
  </si>
  <si>
    <t>8.0-9.0</t>
  </si>
  <si>
    <t>540-550</t>
  </si>
  <si>
    <t>325-330</t>
  </si>
  <si>
    <t>410-415</t>
  </si>
  <si>
    <t xml:space="preserve"> INFY</t>
  </si>
  <si>
    <t>730-740</t>
  </si>
  <si>
    <t>1040-1060</t>
  </si>
  <si>
    <t>RELIANCE 1520 PE JUNE</t>
  </si>
  <si>
    <t>35-40</t>
  </si>
  <si>
    <t>Profit of Rs.15-</t>
  </si>
  <si>
    <t>Loss of Rs.45/-</t>
  </si>
  <si>
    <t>Loss of Rs.140/-</t>
  </si>
  <si>
    <t>Loss of Rs.1.6/-</t>
  </si>
  <si>
    <t>Profit of Rs.14.5/-</t>
  </si>
  <si>
    <t>Loss of Rs.6.50/-</t>
  </si>
  <si>
    <t>470-450</t>
  </si>
  <si>
    <t>1450-1470</t>
  </si>
  <si>
    <t>2400-2450</t>
  </si>
  <si>
    <t>BANKNIFTY 19000 PE 25 JUN</t>
  </si>
  <si>
    <t>500-600</t>
  </si>
  <si>
    <t>168-172</t>
  </si>
  <si>
    <t>BANKNIFTY 19500 PE 25 JUN</t>
  </si>
  <si>
    <t>Loss of Rs.14/-</t>
  </si>
  <si>
    <t>335-330</t>
  </si>
  <si>
    <t>Loss of Rs.160/-</t>
  </si>
  <si>
    <t xml:space="preserve">TATAELXSI </t>
  </si>
  <si>
    <t>Profit of Rs7.5/-</t>
  </si>
  <si>
    <t xml:space="preserve"> RITES</t>
  </si>
  <si>
    <t>920-930</t>
  </si>
  <si>
    <t>1450-1500</t>
  </si>
  <si>
    <t>Loss of Rs.46/-</t>
  </si>
  <si>
    <t>Loss of Rs.125/-</t>
  </si>
  <si>
    <t>TOWER RESEARCH CAPITAL MARKETS INDIA PRIVATE LIMITED</t>
  </si>
  <si>
    <t>Profit of Rs.7/-</t>
  </si>
  <si>
    <t>165-170</t>
  </si>
  <si>
    <t>LT JUN FUT</t>
  </si>
  <si>
    <t>925-935</t>
  </si>
  <si>
    <t>Profit of Rs.26.50/-</t>
  </si>
  <si>
    <t>Loss of Rs.11/-</t>
  </si>
  <si>
    <t>Part Profit of Rs.12.50/-</t>
  </si>
  <si>
    <t>GALADA</t>
  </si>
  <si>
    <t>IDBI BANK LIMITED</t>
  </si>
  <si>
    <t>Indiabulls Hsg Fin Ltd</t>
  </si>
  <si>
    <t>SURJECTIVE RESEARCH CAPITAL LLP</t>
  </si>
  <si>
    <t>ALPHAGREP SECURITIES PRIVATE LIMITED</t>
  </si>
  <si>
    <t>GRAVITON RESEARCH CAPITAL LLP</t>
  </si>
  <si>
    <t>RBL Bank Limited</t>
  </si>
  <si>
    <t>Profit of Rs.16.5/-</t>
  </si>
  <si>
    <t>NIFTY 10100 PE 02-JUL</t>
  </si>
  <si>
    <t>200-220</t>
  </si>
  <si>
    <t>BANKNIFTY 21600 PE 25-JUN</t>
  </si>
  <si>
    <t>600-700</t>
  </si>
  <si>
    <t>400-410</t>
  </si>
  <si>
    <t>185-183</t>
  </si>
  <si>
    <t>Loss of Rs.80/-</t>
  </si>
  <si>
    <t>Profit of Rs.22/-</t>
  </si>
  <si>
    <t>Part Profit of Rs.6/-</t>
  </si>
  <si>
    <t>Loss of Rs.47.5/-</t>
  </si>
  <si>
    <t>Loss of Rs.190/-</t>
  </si>
  <si>
    <t>AMFL</t>
  </si>
  <si>
    <t>DEVABHAI NAGJIBHAI DESAI</t>
  </si>
  <si>
    <t>PRISMMEDI</t>
  </si>
  <si>
    <t>MANISH NITIN THAKUR</t>
  </si>
  <si>
    <t>HRTI PRIVATE LIMITED</t>
  </si>
  <si>
    <t>Jump Networks Limited</t>
  </si>
  <si>
    <t>Profit of Rs 67.5/-</t>
  </si>
  <si>
    <t>1260-1240</t>
  </si>
  <si>
    <t>Profit of Rs.24.5/-</t>
  </si>
  <si>
    <t>290-300</t>
  </si>
  <si>
    <t>235-237</t>
  </si>
  <si>
    <t>260-265</t>
  </si>
  <si>
    <t xml:space="preserve">CIPLA </t>
  </si>
  <si>
    <t>645-647</t>
  </si>
  <si>
    <t>680-690</t>
  </si>
  <si>
    <t xml:space="preserve">NIFTY July FUT </t>
  </si>
  <si>
    <t>sell</t>
  </si>
  <si>
    <t>97.5</t>
  </si>
  <si>
    <t>Nifty 2-Jul 10300 PE</t>
  </si>
  <si>
    <t>95</t>
  </si>
  <si>
    <t>-27.5</t>
  </si>
  <si>
    <t>Profit of Rs.67.5/-</t>
  </si>
  <si>
    <t>955-959</t>
  </si>
  <si>
    <t>868-872</t>
  </si>
  <si>
    <t>Part Profit of Rs.14.5/-</t>
  </si>
  <si>
    <t>ALEXANDER</t>
  </si>
  <si>
    <t>KAHAR NIKLESH KANAIYABHAI</t>
  </si>
  <si>
    <t>ANAL PRATISH SHAH</t>
  </si>
  <si>
    <t>MIL</t>
  </si>
  <si>
    <t>CHIRAG CHAMPAKLAL PUJARA</t>
  </si>
  <si>
    <t>ALPHA LEON ENTERPRISES LLP</t>
  </si>
  <si>
    <t>Bharat Heavy Elect Ltd.</t>
  </si>
  <si>
    <t>Global Vectra Helicorp Li</t>
  </si>
  <si>
    <t>ICM FINANCE PRIVATE LIMITED</t>
  </si>
  <si>
    <t>Jain DVR Equity Shares</t>
  </si>
  <si>
    <t>PRISM FINANCE LTD</t>
  </si>
  <si>
    <t>SHAH NIRAJ RAJNIKANT</t>
  </si>
  <si>
    <t>NCC Limited</t>
  </si>
  <si>
    <t>RMDRIP</t>
  </si>
  <si>
    <t>R M Drip &amp; Sprink Sys Ltd</t>
  </si>
  <si>
    <t>PUSHKAR VINAY DATE</t>
  </si>
  <si>
    <t>Profit of Rs.66/-</t>
  </si>
  <si>
    <t>Profit of Rs.37/-</t>
  </si>
  <si>
    <t>147-148</t>
  </si>
  <si>
    <t>158-160</t>
  </si>
  <si>
    <t>NIFTY 9900 PE 02-JUL</t>
  </si>
  <si>
    <t>90-100</t>
  </si>
  <si>
    <t>Profit of Rs.13.5/-</t>
  </si>
  <si>
    <t>2335-2345</t>
  </si>
  <si>
    <t>341-344</t>
  </si>
  <si>
    <t>Part Profit of Rs.18.50/-</t>
  </si>
  <si>
    <t>7NR</t>
  </si>
  <si>
    <t>ROHAN AJAY DESHMUKH</t>
  </si>
  <si>
    <t>DEEP</t>
  </si>
  <si>
    <t>SUNCARE TRADERS LIMITED</t>
  </si>
  <si>
    <t>MIKER FINANCIAL CONSULTANTS PRIVATE LIMITED</t>
  </si>
  <si>
    <t>SONA BISCUITS LIMITED</t>
  </si>
  <si>
    <t>GLCL</t>
  </si>
  <si>
    <t>PUSHPABEN SURESHKUMAR JAIN</t>
  </si>
  <si>
    <t>RAJESH JOSHI</t>
  </si>
  <si>
    <t>HIREN M PARMAR</t>
  </si>
  <si>
    <t>GOBLIN</t>
  </si>
  <si>
    <t>PROFICIENT MERCHANDISE LIMITED</t>
  </si>
  <si>
    <t>KANTILAL PREMCHAND SHAH</t>
  </si>
  <si>
    <t>ICLORGANIC</t>
  </si>
  <si>
    <t>ADITYA SOLANKI</t>
  </si>
  <si>
    <t>OPTUME LEGAL PARTNERS LLP</t>
  </si>
  <si>
    <t>INNOVATIVE</t>
  </si>
  <si>
    <t>VISHALBHANDARI</t>
  </si>
  <si>
    <t>VALUEWORTH CAPITAL MANAGEMENT PRIVATE LIMITED</t>
  </si>
  <si>
    <t>ITL</t>
  </si>
  <si>
    <t>KHETBAI NARSHI GADA</t>
  </si>
  <si>
    <t>MANGLA SHANTIALAL GADA</t>
  </si>
  <si>
    <t>LAL</t>
  </si>
  <si>
    <t>KAUR</t>
  </si>
  <si>
    <t>LANCORHOL</t>
  </si>
  <si>
    <t>NETLINK SOLUTIONS (INDIA) LTD</t>
  </si>
  <si>
    <t>MAVIIND</t>
  </si>
  <si>
    <t>KRISHNAKUMAR SATYANARAYAN AGARWAL</t>
  </si>
  <si>
    <t>SAUDAMINI AGARWAL</t>
  </si>
  <si>
    <t>ATIT AGARWAL</t>
  </si>
  <si>
    <t>RISHABH RAJKUMAR AGARWAL</t>
  </si>
  <si>
    <t>ANITA OMPRAKASH AGARWAL</t>
  </si>
  <si>
    <t>SHARADKUMAR SATYANARAYAN AGARWAL</t>
  </si>
  <si>
    <t>NATPLY</t>
  </si>
  <si>
    <t>LAXMIPAT DUDHERIA</t>
  </si>
  <si>
    <t>CAPSTON CAPITAL PARTNERS</t>
  </si>
  <si>
    <t>RONI</t>
  </si>
  <si>
    <t>PRAMOD JAGANNATH WARADKAR</t>
  </si>
  <si>
    <t>WESTLEIRES</t>
  </si>
  <si>
    <t>LALITADEVI JATIA</t>
  </si>
  <si>
    <t>RASHI FINCORP LIMITED</t>
  </si>
  <si>
    <t>BANWARILAL JATIA</t>
  </si>
  <si>
    <t>SUBH ASHISH EXIM PRIVATE LIMITED</t>
  </si>
  <si>
    <t>HORIZON IMPEX PRIVATE LIMITED</t>
  </si>
  <si>
    <t>Alankit Limited</t>
  </si>
  <si>
    <t>MARFATIA NISHIL SURENDRA</t>
  </si>
  <si>
    <t>AMJUMBO</t>
  </si>
  <si>
    <t>A and M Jumbo Bags Ltd</t>
  </si>
  <si>
    <t>AMITABEN HITESHKUMAR SHAH</t>
  </si>
  <si>
    <t>ASLIND</t>
  </si>
  <si>
    <t>ASL Industries Limited</t>
  </si>
  <si>
    <t>MANOJ KUMAR AGARWAL</t>
  </si>
  <si>
    <t>Astra Microwave Products</t>
  </si>
  <si>
    <t>ANJALI  CHAUDHARY</t>
  </si>
  <si>
    <t>MONEY GROW INVESTMENT</t>
  </si>
  <si>
    <t>SHADOWFAX ADVERTISERS PRIVATE LIMITED</t>
  </si>
  <si>
    <t>Mangalam Cement Ltd</t>
  </si>
  <si>
    <t>VIDULA CONSULTANCY SERVICES LIMITED</t>
  </si>
  <si>
    <t>Tourism Finance Corp</t>
  </si>
  <si>
    <t>Ujjivan Fin. Servc. Ltd.</t>
  </si>
  <si>
    <t>T H FINANCIAL SERVICES PVT LTD</t>
  </si>
  <si>
    <t>ORIGIN ENGINEERS PRIVATE LIMITED</t>
  </si>
  <si>
    <t>Surya Roshni Ltd</t>
  </si>
  <si>
    <t>SOYUZ TRADING CO LTD</t>
  </si>
  <si>
    <t>BEACON TRUSTEESHIP LIMITED</t>
  </si>
  <si>
    <t>ANJANA PROJECTS PRIVATE LIMITED</t>
  </si>
  <si>
    <t>DOVETAIL INDIA FUND CLASS 6 SHARES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</si>
</sst>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88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0" fillId="50" borderId="37" xfId="0" applyNumberForma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43" fontId="6" fillId="50" borderId="37" xfId="160" applyFont="1" applyFill="1" applyBorder="1"/>
    <xf numFmtId="43" fontId="8" fillId="50" borderId="37" xfId="160" applyFont="1" applyFill="1" applyBorder="1" applyAlignment="1">
      <alignment horizontal="left"/>
    </xf>
    <xf numFmtId="43" fontId="48" fillId="50" borderId="37" xfId="160" applyFont="1" applyFill="1" applyBorder="1" applyAlignment="1">
      <alignment horizontal="center" vertical="top"/>
    </xf>
    <xf numFmtId="0" fontId="0" fillId="50" borderId="37" xfId="0" applyFill="1" applyBorder="1" applyAlignment="1">
      <alignment horizontal="center" vertical="center"/>
    </xf>
    <xf numFmtId="0" fontId="48" fillId="50" borderId="37" xfId="0" applyFont="1" applyFill="1" applyBorder="1" applyAlignment="1">
      <alignment horizontal="center" vertical="top"/>
    </xf>
    <xf numFmtId="43" fontId="7" fillId="50" borderId="5" xfId="160" applyFont="1" applyFill="1" applyBorder="1" applyAlignment="1">
      <alignment horizontal="center" vertical="center"/>
    </xf>
    <xf numFmtId="43" fontId="7" fillId="50" borderId="37" xfId="160" applyFont="1" applyFill="1" applyBorder="1" applyAlignment="1">
      <alignment horizontal="center"/>
    </xf>
    <xf numFmtId="0" fontId="0" fillId="31" borderId="37" xfId="0" applyNumberFormat="1" applyFill="1" applyBorder="1" applyAlignment="1">
      <alignment horizontal="center" vertical="center"/>
    </xf>
    <xf numFmtId="164" fontId="0" fillId="31" borderId="37" xfId="0" applyNumberFormat="1" applyFill="1" applyBorder="1" applyAlignment="1">
      <alignment horizontal="center" vertical="center"/>
    </xf>
    <xf numFmtId="43" fontId="6" fillId="31" borderId="37" xfId="160" applyFont="1" applyFill="1" applyBorder="1"/>
    <xf numFmtId="43" fontId="8" fillId="31" borderId="37" xfId="160" applyFont="1" applyFill="1" applyBorder="1" applyAlignment="1">
      <alignment horizontal="left"/>
    </xf>
    <xf numFmtId="43" fontId="48" fillId="31" borderId="37" xfId="160" applyFont="1" applyFill="1" applyBorder="1" applyAlignment="1">
      <alignment horizontal="center" vertical="top"/>
    </xf>
    <xf numFmtId="0" fontId="48" fillId="31" borderId="37" xfId="0" applyFont="1" applyFill="1" applyBorder="1" applyAlignment="1">
      <alignment horizontal="center" vertical="center"/>
    </xf>
    <xf numFmtId="0" fontId="48" fillId="31" borderId="37" xfId="0" applyFont="1" applyFill="1" applyBorder="1" applyAlignment="1">
      <alignment horizontal="center" vertical="top"/>
    </xf>
    <xf numFmtId="0" fontId="7" fillId="31" borderId="5" xfId="0" applyFont="1" applyFill="1" applyBorder="1" applyAlignment="1">
      <alignment horizontal="center" vertical="center"/>
    </xf>
    <xf numFmtId="10" fontId="7" fillId="31" borderId="37" xfId="51" applyNumberFormat="1" applyFont="1" applyFill="1" applyBorder="1" applyAlignment="1" applyProtection="1">
      <alignment horizontal="center" vertical="center" wrapText="1"/>
    </xf>
    <xf numFmtId="43" fontId="7" fillId="31" borderId="5" xfId="160" applyFont="1" applyFill="1" applyBorder="1" applyAlignment="1">
      <alignment horizontal="center" vertical="center"/>
    </xf>
    <xf numFmtId="16" fontId="7" fillId="31" borderId="37" xfId="160" applyNumberFormat="1" applyFont="1" applyFill="1" applyBorder="1" applyAlignment="1">
      <alignment horizontal="center" vertical="center"/>
    </xf>
    <xf numFmtId="43" fontId="7" fillId="31" borderId="37" xfId="160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6" fillId="6" borderId="37" xfId="0" applyFont="1" applyFill="1" applyBorder="1"/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10" fontId="0" fillId="3" borderId="0" xfId="4" applyNumberFormat="1" applyFont="1" applyFill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</cellXfs>
  <cellStyles count="161">
    <cellStyle name="20% - Accent1 2" xfId="26" xr:uid="{00000000-0005-0000-0000-000000000000}"/>
    <cellStyle name="20% - Accent1 3" xfId="27" xr:uid="{00000000-0005-0000-0000-000001000000}"/>
    <cellStyle name="20% - Accent1 4" xfId="2" xr:uid="{00000000-0005-0000-0000-000002000000}"/>
    <cellStyle name="20% - Accent1 5" xfId="28" xr:uid="{00000000-0005-0000-0000-000003000000}"/>
    <cellStyle name="20% - Accent2 2" xfId="29" xr:uid="{00000000-0005-0000-0000-000004000000}"/>
    <cellStyle name="20% - Accent2 3" xfId="18" xr:uid="{00000000-0005-0000-0000-000005000000}"/>
    <cellStyle name="20% - Accent2 4" xfId="19" xr:uid="{00000000-0005-0000-0000-000006000000}"/>
    <cellStyle name="20% - Accent2 5" xfId="21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3 4" xfId="3" xr:uid="{00000000-0005-0000-0000-00000A000000}"/>
    <cellStyle name="20% - Accent3 5" xfId="30" xr:uid="{00000000-0005-0000-0000-00000B000000}"/>
    <cellStyle name="20% - Accent4 2" xfId="22" xr:uid="{00000000-0005-0000-0000-00000C000000}"/>
    <cellStyle name="20% - Accent4 3" xfId="23" xr:uid="{00000000-0005-0000-0000-00000D000000}"/>
    <cellStyle name="20% - Accent4 4" xfId="25" xr:uid="{00000000-0005-0000-0000-00000E000000}"/>
    <cellStyle name="20% - Accent4 5" xfId="14" xr:uid="{00000000-0005-0000-0000-00000F000000}"/>
    <cellStyle name="20% - Accent5 2" xfId="31" xr:uid="{00000000-0005-0000-0000-000010000000}"/>
    <cellStyle name="20% - Accent5 3" xfId="32" xr:uid="{00000000-0005-0000-0000-000011000000}"/>
    <cellStyle name="20% - Accent5 4" xfId="33" xr:uid="{00000000-0005-0000-0000-000012000000}"/>
    <cellStyle name="20% - Accent5 5" xfId="34" xr:uid="{00000000-0005-0000-0000-000013000000}"/>
    <cellStyle name="20% - Accent6 2" xfId="35" xr:uid="{00000000-0005-0000-0000-000014000000}"/>
    <cellStyle name="20% - Accent6 3" xfId="17" xr:uid="{00000000-0005-0000-0000-000015000000}"/>
    <cellStyle name="20% - Accent6 4" xfId="36" xr:uid="{00000000-0005-0000-0000-000016000000}"/>
    <cellStyle name="20% - Accent6 5" xfId="37" xr:uid="{00000000-0005-0000-0000-000017000000}"/>
    <cellStyle name="40% - Accent1 2" xfId="38" xr:uid="{00000000-0005-0000-0000-000018000000}"/>
    <cellStyle name="40% - Accent1 3" xfId="39" xr:uid="{00000000-0005-0000-0000-000019000000}"/>
    <cellStyle name="40% - Accent1 4" xfId="40" xr:uid="{00000000-0005-0000-0000-00001A000000}"/>
    <cellStyle name="40% - Accent1 5" xfId="41" xr:uid="{00000000-0005-0000-0000-00001B000000}"/>
    <cellStyle name="40% - Accent2 2" xfId="42" xr:uid="{00000000-0005-0000-0000-00001C000000}"/>
    <cellStyle name="40% - Accent2 3" xfId="43" xr:uid="{00000000-0005-0000-0000-00001D000000}"/>
    <cellStyle name="40% - Accent2 4" xfId="44" xr:uid="{00000000-0005-0000-0000-00001E000000}"/>
    <cellStyle name="40% - Accent2 5" xfId="45" xr:uid="{00000000-0005-0000-0000-00001F000000}"/>
    <cellStyle name="40% - Accent3 2" xfId="46" xr:uid="{00000000-0005-0000-0000-000020000000}"/>
    <cellStyle name="40% - Accent3 3" xfId="47" xr:uid="{00000000-0005-0000-0000-000021000000}"/>
    <cellStyle name="40% - Accent3 4" xfId="48" xr:uid="{00000000-0005-0000-0000-000022000000}"/>
    <cellStyle name="40% - Accent3 5" xfId="49" xr:uid="{00000000-0005-0000-0000-000023000000}"/>
    <cellStyle name="40% - Accent4 2" xfId="50" xr:uid="{00000000-0005-0000-0000-000024000000}"/>
    <cellStyle name="40% - Accent4 3" xfId="52" xr:uid="{00000000-0005-0000-0000-000025000000}"/>
    <cellStyle name="40% - Accent4 4" xfId="54" xr:uid="{00000000-0005-0000-0000-000026000000}"/>
    <cellStyle name="40% - Accent4 5" xfId="56" xr:uid="{00000000-0005-0000-0000-000027000000}"/>
    <cellStyle name="40% - Accent5 2" xfId="57" xr:uid="{00000000-0005-0000-0000-000028000000}"/>
    <cellStyle name="40% - Accent5 3" xfId="58" xr:uid="{00000000-0005-0000-0000-000029000000}"/>
    <cellStyle name="40% - Accent5 4" xfId="59" xr:uid="{00000000-0005-0000-0000-00002A000000}"/>
    <cellStyle name="40% - Accent5 5" xfId="60" xr:uid="{00000000-0005-0000-0000-00002B000000}"/>
    <cellStyle name="40% - Accent6 2" xfId="61" xr:uid="{00000000-0005-0000-0000-00002C000000}"/>
    <cellStyle name="40% - Accent6 3" xfId="62" xr:uid="{00000000-0005-0000-0000-00002D000000}"/>
    <cellStyle name="40% - Accent6 4" xfId="63" xr:uid="{00000000-0005-0000-0000-00002E000000}"/>
    <cellStyle name="40% - Accent6 5" xfId="64" xr:uid="{00000000-0005-0000-0000-00002F000000}"/>
    <cellStyle name="60% - Accent1 2" xfId="65" xr:uid="{00000000-0005-0000-0000-000030000000}"/>
    <cellStyle name="60% - Accent1 3" xfId="66" xr:uid="{00000000-0005-0000-0000-000031000000}"/>
    <cellStyle name="60% - Accent1 4" xfId="67" xr:uid="{00000000-0005-0000-0000-000032000000}"/>
    <cellStyle name="60% - Accent2 2" xfId="68" xr:uid="{00000000-0005-0000-0000-000033000000}"/>
    <cellStyle name="60% - Accent2 3" xfId="69" xr:uid="{00000000-0005-0000-0000-000034000000}"/>
    <cellStyle name="60% - Accent2 4" xfId="70" xr:uid="{00000000-0005-0000-0000-000035000000}"/>
    <cellStyle name="60% - Accent3 2" xfId="16" xr:uid="{00000000-0005-0000-0000-000036000000}"/>
    <cellStyle name="60% - Accent3 3" xfId="71" xr:uid="{00000000-0005-0000-0000-000037000000}"/>
    <cellStyle name="60% - Accent3 4" xfId="72" xr:uid="{00000000-0005-0000-0000-000038000000}"/>
    <cellStyle name="60% - Accent4 2" xfId="73" xr:uid="{00000000-0005-0000-0000-000039000000}"/>
    <cellStyle name="60% - Accent4 3" xfId="74" xr:uid="{00000000-0005-0000-0000-00003A000000}"/>
    <cellStyle name="60% - Accent4 4" xfId="75" xr:uid="{00000000-0005-0000-0000-00003B000000}"/>
    <cellStyle name="60% - Accent5 2" xfId="76" xr:uid="{00000000-0005-0000-0000-00003C000000}"/>
    <cellStyle name="60% - Accent5 3" xfId="77" xr:uid="{00000000-0005-0000-0000-00003D000000}"/>
    <cellStyle name="60% - Accent5 4" xfId="78" xr:uid="{00000000-0005-0000-0000-00003E000000}"/>
    <cellStyle name="60% - Accent6 2" xfId="79" xr:uid="{00000000-0005-0000-0000-00003F000000}"/>
    <cellStyle name="60% - Accent6 3" xfId="80" xr:uid="{00000000-0005-0000-0000-000040000000}"/>
    <cellStyle name="60% - Accent6 4" xfId="81" xr:uid="{00000000-0005-0000-0000-000041000000}"/>
    <cellStyle name="Accent1 2" xfId="82" xr:uid="{00000000-0005-0000-0000-000042000000}"/>
    <cellStyle name="Accent1 3" xfId="83" xr:uid="{00000000-0005-0000-0000-000043000000}"/>
    <cellStyle name="Accent1 4" xfId="84" xr:uid="{00000000-0005-0000-0000-000044000000}"/>
    <cellStyle name="Accent2 2" xfId="85" xr:uid="{00000000-0005-0000-0000-000045000000}"/>
    <cellStyle name="Accent2 3" xfId="86" xr:uid="{00000000-0005-0000-0000-000046000000}"/>
    <cellStyle name="Accent2 4" xfId="87" xr:uid="{00000000-0005-0000-0000-000047000000}"/>
    <cellStyle name="Accent3 2" xfId="89" xr:uid="{00000000-0005-0000-0000-000048000000}"/>
    <cellStyle name="Accent3 3" xfId="15" xr:uid="{00000000-0005-0000-0000-000049000000}"/>
    <cellStyle name="Accent3 4" xfId="1" xr:uid="{00000000-0005-0000-0000-00004A000000}"/>
    <cellStyle name="Accent4 2" xfId="24" xr:uid="{00000000-0005-0000-0000-00004B000000}"/>
    <cellStyle name="Accent4 3" xfId="90" xr:uid="{00000000-0005-0000-0000-00004C000000}"/>
    <cellStyle name="Accent4 4" xfId="91" xr:uid="{00000000-0005-0000-0000-00004D000000}"/>
    <cellStyle name="Accent5 2" xfId="92" xr:uid="{00000000-0005-0000-0000-00004E000000}"/>
    <cellStyle name="Accent5 3" xfId="93" xr:uid="{00000000-0005-0000-0000-00004F000000}"/>
    <cellStyle name="Accent5 4" xfId="94" xr:uid="{00000000-0005-0000-0000-000050000000}"/>
    <cellStyle name="Accent6 2" xfId="95" xr:uid="{00000000-0005-0000-0000-000051000000}"/>
    <cellStyle name="Accent6 3" xfId="96" xr:uid="{00000000-0005-0000-0000-000052000000}"/>
    <cellStyle name="Accent6 4" xfId="97" xr:uid="{00000000-0005-0000-0000-000053000000}"/>
    <cellStyle name="Bad 2" xfId="98" xr:uid="{00000000-0005-0000-0000-000054000000}"/>
    <cellStyle name="Bad 3" xfId="5" xr:uid="{00000000-0005-0000-0000-000055000000}"/>
    <cellStyle name="Bad 4" xfId="99" xr:uid="{00000000-0005-0000-0000-000056000000}"/>
    <cellStyle name="Calculation 2" xfId="100" xr:uid="{00000000-0005-0000-0000-000057000000}"/>
    <cellStyle name="Calculation 3" xfId="101" xr:uid="{00000000-0005-0000-0000-000058000000}"/>
    <cellStyle name="Calculation 4" xfId="102" xr:uid="{00000000-0005-0000-0000-000059000000}"/>
    <cellStyle name="Check Cell 2" xfId="103" xr:uid="{00000000-0005-0000-0000-00005A000000}"/>
    <cellStyle name="Check Cell 3" xfId="104" xr:uid="{00000000-0005-0000-0000-00005B000000}"/>
    <cellStyle name="Check Cell 4" xfId="105" xr:uid="{00000000-0005-0000-0000-00005C000000}"/>
    <cellStyle name="Comma" xfId="160" builtinId="3"/>
    <cellStyle name="Explanatory Text 2" xfId="106" xr:uid="{00000000-0005-0000-0000-00005E000000}"/>
    <cellStyle name="Explanatory Text 3" xfId="107" xr:uid="{00000000-0005-0000-0000-00005F000000}"/>
    <cellStyle name="Explanatory Text 4" xfId="108" xr:uid="{00000000-0005-0000-0000-000060000000}"/>
    <cellStyle name="Good 2" xfId="110" xr:uid="{00000000-0005-0000-0000-000061000000}"/>
    <cellStyle name="Good 3" xfId="111" xr:uid="{00000000-0005-0000-0000-000062000000}"/>
    <cellStyle name="Good 4" xfId="112" xr:uid="{00000000-0005-0000-0000-000063000000}"/>
    <cellStyle name="Heading 1 2" xfId="113" xr:uid="{00000000-0005-0000-0000-000064000000}"/>
    <cellStyle name="Heading 1 3" xfId="114" xr:uid="{00000000-0005-0000-0000-000065000000}"/>
    <cellStyle name="Heading 1 4" xfId="115" xr:uid="{00000000-0005-0000-0000-000066000000}"/>
    <cellStyle name="Heading 2 2" xfId="116" xr:uid="{00000000-0005-0000-0000-000067000000}"/>
    <cellStyle name="Heading 2 3" xfId="117" xr:uid="{00000000-0005-0000-0000-000068000000}"/>
    <cellStyle name="Heading 2 4" xfId="118" xr:uid="{00000000-0005-0000-0000-000069000000}"/>
    <cellStyle name="Heading 3 2" xfId="119" xr:uid="{00000000-0005-0000-0000-00006A000000}"/>
    <cellStyle name="Heading 3 3" xfId="120" xr:uid="{00000000-0005-0000-0000-00006B000000}"/>
    <cellStyle name="Heading 3 4" xfId="121" xr:uid="{00000000-0005-0000-0000-00006C000000}"/>
    <cellStyle name="Heading 4 2" xfId="122" xr:uid="{00000000-0005-0000-0000-00006D000000}"/>
    <cellStyle name="Heading 4 3" xfId="123" xr:uid="{00000000-0005-0000-0000-00006E000000}"/>
    <cellStyle name="Heading 4 4" xfId="124" xr:uid="{00000000-0005-0000-0000-00006F000000}"/>
    <cellStyle name="Hyperlink" xfId="7" builtinId="8"/>
    <cellStyle name="Hyperlink 2" xfId="125" xr:uid="{00000000-0005-0000-0000-000071000000}"/>
    <cellStyle name="Input 2" xfId="126" xr:uid="{00000000-0005-0000-0000-000072000000}"/>
    <cellStyle name="Input 3" xfId="127" xr:uid="{00000000-0005-0000-0000-000073000000}"/>
    <cellStyle name="Input 4" xfId="128" xr:uid="{00000000-0005-0000-0000-000074000000}"/>
    <cellStyle name="Linked Cell 2" xfId="129" xr:uid="{00000000-0005-0000-0000-000075000000}"/>
    <cellStyle name="Linked Cell 3" xfId="130" xr:uid="{00000000-0005-0000-0000-000076000000}"/>
    <cellStyle name="Linked Cell 4" xfId="132" xr:uid="{00000000-0005-0000-0000-000077000000}"/>
    <cellStyle name="Neutral 2" xfId="133" xr:uid="{00000000-0005-0000-0000-000078000000}"/>
    <cellStyle name="Neutral 3" xfId="134" xr:uid="{00000000-0005-0000-0000-000079000000}"/>
    <cellStyle name="Neutral 4" xfId="135" xr:uid="{00000000-0005-0000-0000-00007A000000}"/>
    <cellStyle name="Normal" xfId="0" builtinId="0"/>
    <cellStyle name="Normal 2" xfId="131" xr:uid="{00000000-0005-0000-0000-00007C000000}"/>
    <cellStyle name="Normal 2 2" xfId="136" xr:uid="{00000000-0005-0000-0000-00007D000000}"/>
    <cellStyle name="Normal 2 3" xfId="137" xr:uid="{00000000-0005-0000-0000-00007E000000}"/>
    <cellStyle name="Normal 2 4" xfId="138" xr:uid="{00000000-0005-0000-0000-00007F000000}"/>
    <cellStyle name="Normal 3" xfId="139" xr:uid="{00000000-0005-0000-0000-000080000000}"/>
    <cellStyle name="Normal 3 2" xfId="140" xr:uid="{00000000-0005-0000-0000-000081000000}"/>
    <cellStyle name="Normal 3 3" xfId="141" xr:uid="{00000000-0005-0000-0000-000082000000}"/>
    <cellStyle name="Normal 3 4" xfId="142" xr:uid="{00000000-0005-0000-0000-000083000000}"/>
    <cellStyle name="Normal 4" xfId="143" xr:uid="{00000000-0005-0000-0000-000084000000}"/>
    <cellStyle name="Normal 5" xfId="144" xr:uid="{00000000-0005-0000-0000-000085000000}"/>
    <cellStyle name="Normal 5 2" xfId="145" xr:uid="{00000000-0005-0000-0000-000086000000}"/>
    <cellStyle name="Normal 5 3" xfId="10" xr:uid="{00000000-0005-0000-0000-000087000000}"/>
    <cellStyle name="Normal 6" xfId="146" xr:uid="{00000000-0005-0000-0000-000088000000}"/>
    <cellStyle name="Normal 7" xfId="147" xr:uid="{00000000-0005-0000-0000-000089000000}"/>
    <cellStyle name="Normal 7 2" xfId="6" xr:uid="{00000000-0005-0000-0000-00008A000000}"/>
    <cellStyle name="Normal_Sheet1" xfId="9" xr:uid="{00000000-0005-0000-0000-00008B000000}"/>
    <cellStyle name="Note 2" xfId="148" xr:uid="{00000000-0005-0000-0000-00008C000000}"/>
    <cellStyle name="Note 2 2" xfId="149" xr:uid="{00000000-0005-0000-0000-00008D000000}"/>
    <cellStyle name="Note 3" xfId="150" xr:uid="{00000000-0005-0000-0000-00008E000000}"/>
    <cellStyle name="Note 4" xfId="151" xr:uid="{00000000-0005-0000-0000-00008F000000}"/>
    <cellStyle name="Note 5" xfId="109" xr:uid="{00000000-0005-0000-0000-000090000000}"/>
    <cellStyle name="Output 2" xfId="152" xr:uid="{00000000-0005-0000-0000-000091000000}"/>
    <cellStyle name="Output 3" xfId="153" xr:uid="{00000000-0005-0000-0000-000092000000}"/>
    <cellStyle name="Output 4" xfId="154" xr:uid="{00000000-0005-0000-0000-000093000000}"/>
    <cellStyle name="Percent" xfId="4" builtinId="5"/>
    <cellStyle name="Percent 2" xfId="51" xr:uid="{00000000-0005-0000-0000-000095000000}"/>
    <cellStyle name="Percent 3" xfId="53" xr:uid="{00000000-0005-0000-0000-000096000000}"/>
    <cellStyle name="Percent 4" xfId="55" xr:uid="{00000000-0005-0000-0000-000097000000}"/>
    <cellStyle name="Title 2" xfId="20" xr:uid="{00000000-0005-0000-0000-000098000000}"/>
    <cellStyle name="Title 3" xfId="13" xr:uid="{00000000-0005-0000-0000-000099000000}"/>
    <cellStyle name="Title 4" xfId="8" xr:uid="{00000000-0005-0000-0000-00009A000000}"/>
    <cellStyle name="Total 2" xfId="155" xr:uid="{00000000-0005-0000-0000-00009B000000}"/>
    <cellStyle name="Total 3" xfId="156" xr:uid="{00000000-0005-0000-0000-00009C000000}"/>
    <cellStyle name="Total 4" xfId="157" xr:uid="{00000000-0005-0000-0000-00009D000000}"/>
    <cellStyle name="Warning Text 2" xfId="158" xr:uid="{00000000-0005-0000-0000-00009E000000}"/>
    <cellStyle name="Warning Text 3" xfId="159" xr:uid="{00000000-0005-0000-0000-00009F000000}"/>
    <cellStyle name="Warning Text 4" xfId="88" xr:uid="{00000000-0005-0000-0000-0000A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155</xdr:row>
      <xdr:rowOff>56589</xdr:rowOff>
    </xdr:from>
    <xdr:to>
      <xdr:col>11</xdr:col>
      <xdr:colOff>368674</xdr:colOff>
      <xdr:row>169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25" sqref="B25"/>
    </sheetView>
  </sheetViews>
  <sheetFormatPr defaultColWidth="9.109375" defaultRowHeight="13.2"/>
  <cols>
    <col min="1" max="1" width="7" style="11" customWidth="1"/>
    <col min="2" max="2" width="9.88671875" style="11" customWidth="1"/>
    <col min="3" max="3" width="24.109375" style="11" customWidth="1"/>
    <col min="4" max="4" width="70.5546875" style="11" customWidth="1"/>
    <col min="5" max="16384" width="9.10937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6">
      <c r="B10" s="281">
        <v>44008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5" spans="2:11">
      <c r="E25" s="56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'!A1" display="Call Tracker" xr:uid="{00000000-0004-0000-0000-000004000000}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0"/>
  <sheetViews>
    <sheetView zoomScale="85" zoomScaleNormal="85" workbookViewId="0">
      <pane ySplit="10" topLeftCell="A11" activePane="bottomLeft" state="frozen"/>
      <selection pane="bottomLeft" activeCell="J15" sqref="J15"/>
    </sheetView>
  </sheetViews>
  <sheetFormatPr defaultColWidth="9.109375" defaultRowHeight="13.2"/>
  <cols>
    <col min="1" max="1" width="3.88671875" style="53" customWidth="1"/>
    <col min="2" max="2" width="14.5546875" style="53" customWidth="1"/>
    <col min="3" max="3" width="16.109375" style="53" customWidth="1"/>
    <col min="4" max="4" width="11.6640625" style="53" customWidth="1"/>
    <col min="5" max="5" width="10.5546875" style="53" customWidth="1"/>
    <col min="6" max="7" width="10.88671875" style="53" customWidth="1"/>
    <col min="8" max="8" width="11.109375" style="53" customWidth="1"/>
    <col min="9" max="9" width="11.33203125" style="53" customWidth="1"/>
    <col min="10" max="10" width="12.6640625" style="53" customWidth="1"/>
    <col min="11" max="11" width="12.5546875" style="53" customWidth="1"/>
    <col min="12" max="12" width="11.88671875" style="53" customWidth="1"/>
    <col min="13" max="13" width="9.5546875" style="53" customWidth="1"/>
    <col min="14" max="14" width="10" style="53" customWidth="1"/>
    <col min="15" max="15" width="10.33203125" style="53" customWidth="1"/>
    <col min="16" max="16384" width="9.10937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44008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65" t="s">
        <v>16</v>
      </c>
      <c r="B9" s="567" t="s">
        <v>17</v>
      </c>
      <c r="C9" s="567" t="s">
        <v>18</v>
      </c>
      <c r="D9" s="275" t="s">
        <v>19</v>
      </c>
      <c r="E9" s="275" t="s">
        <v>20</v>
      </c>
      <c r="F9" s="562" t="s">
        <v>21</v>
      </c>
      <c r="G9" s="563"/>
      <c r="H9" s="564"/>
      <c r="I9" s="562" t="s">
        <v>22</v>
      </c>
      <c r="J9" s="563"/>
      <c r="K9" s="564"/>
      <c r="L9" s="275"/>
      <c r="M9" s="282"/>
      <c r="N9" s="282"/>
      <c r="O9" s="282"/>
    </row>
    <row r="10" spans="1:15" ht="59.25" customHeight="1">
      <c r="A10" s="566"/>
      <c r="B10" s="568" t="s">
        <v>17</v>
      </c>
      <c r="C10" s="568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4.4">
      <c r="A11" s="278">
        <v>1</v>
      </c>
      <c r="B11" s="400" t="s">
        <v>34</v>
      </c>
      <c r="C11" s="278" t="s">
        <v>35</v>
      </c>
      <c r="D11" s="304">
        <v>21439.55</v>
      </c>
      <c r="E11" s="304">
        <v>21316.066666666666</v>
      </c>
      <c r="F11" s="316">
        <v>21023.48333333333</v>
      </c>
      <c r="G11" s="316">
        <v>20607.416666666664</v>
      </c>
      <c r="H11" s="316">
        <v>20314.833333333328</v>
      </c>
      <c r="I11" s="316">
        <v>21732.133333333331</v>
      </c>
      <c r="J11" s="316">
        <v>22024.716666666667</v>
      </c>
      <c r="K11" s="316">
        <v>22440.783333333333</v>
      </c>
      <c r="L11" s="303">
        <v>21608.65</v>
      </c>
      <c r="M11" s="303">
        <v>20900</v>
      </c>
      <c r="N11" s="320">
        <v>1309450</v>
      </c>
      <c r="O11" s="321">
        <v>-0.22385025279916543</v>
      </c>
    </row>
    <row r="12" spans="1:15" ht="14.4">
      <c r="A12" s="278">
        <v>2</v>
      </c>
      <c r="B12" s="400" t="s">
        <v>34</v>
      </c>
      <c r="C12" s="278" t="s">
        <v>36</v>
      </c>
      <c r="D12" s="317">
        <v>10245.65</v>
      </c>
      <c r="E12" s="317">
        <v>10240.550000000001</v>
      </c>
      <c r="F12" s="318">
        <v>10161.100000000002</v>
      </c>
      <c r="G12" s="318">
        <v>10076.550000000001</v>
      </c>
      <c r="H12" s="318">
        <v>9997.1000000000022</v>
      </c>
      <c r="I12" s="318">
        <v>10325.100000000002</v>
      </c>
      <c r="J12" s="318">
        <v>10404.550000000003</v>
      </c>
      <c r="K12" s="318">
        <v>10489.100000000002</v>
      </c>
      <c r="L12" s="305">
        <v>10320</v>
      </c>
      <c r="M12" s="305">
        <v>10156</v>
      </c>
      <c r="N12" s="320">
        <v>11405400</v>
      </c>
      <c r="O12" s="321">
        <v>-0.15080105206140376</v>
      </c>
    </row>
    <row r="13" spans="1:15" ht="14.4">
      <c r="A13" s="278">
        <v>3</v>
      </c>
      <c r="B13" s="400" t="s">
        <v>37</v>
      </c>
      <c r="C13" s="278" t="s">
        <v>38</v>
      </c>
      <c r="D13" s="317">
        <v>1253.5999999999999</v>
      </c>
      <c r="E13" s="317">
        <v>1262.3666666666666</v>
      </c>
      <c r="F13" s="318">
        <v>1239.4333333333332</v>
      </c>
      <c r="G13" s="318">
        <v>1225.2666666666667</v>
      </c>
      <c r="H13" s="318">
        <v>1202.3333333333333</v>
      </c>
      <c r="I13" s="318">
        <v>1276.5333333333331</v>
      </c>
      <c r="J13" s="318">
        <v>1299.4666666666665</v>
      </c>
      <c r="K13" s="318">
        <v>1313.633333333333</v>
      </c>
      <c r="L13" s="305">
        <v>1285.3</v>
      </c>
      <c r="M13" s="305">
        <v>1248.2</v>
      </c>
      <c r="N13" s="320">
        <v>2218500</v>
      </c>
      <c r="O13" s="321">
        <v>9.9239768744025132E-3</v>
      </c>
    </row>
    <row r="14" spans="1:15" ht="14.4">
      <c r="A14" s="278">
        <v>4</v>
      </c>
      <c r="B14" s="400" t="s">
        <v>39</v>
      </c>
      <c r="C14" s="278" t="s">
        <v>40</v>
      </c>
      <c r="D14" s="317">
        <v>162.4</v>
      </c>
      <c r="E14" s="317">
        <v>161.98333333333332</v>
      </c>
      <c r="F14" s="318">
        <v>153.96666666666664</v>
      </c>
      <c r="G14" s="318">
        <v>145.53333333333333</v>
      </c>
      <c r="H14" s="318">
        <v>137.51666666666665</v>
      </c>
      <c r="I14" s="318">
        <v>170.41666666666663</v>
      </c>
      <c r="J14" s="318">
        <v>178.43333333333334</v>
      </c>
      <c r="K14" s="318">
        <v>186.86666666666662</v>
      </c>
      <c r="L14" s="305">
        <v>170</v>
      </c>
      <c r="M14" s="305">
        <v>153.55000000000001</v>
      </c>
      <c r="N14" s="320">
        <v>17852000</v>
      </c>
      <c r="O14" s="321">
        <v>4.9623706491063027E-2</v>
      </c>
    </row>
    <row r="15" spans="1:15" ht="14.4">
      <c r="A15" s="278">
        <v>5</v>
      </c>
      <c r="B15" s="400" t="s">
        <v>39</v>
      </c>
      <c r="C15" s="278" t="s">
        <v>41</v>
      </c>
      <c r="D15" s="317">
        <v>345.5</v>
      </c>
      <c r="E15" s="317">
        <v>347.2</v>
      </c>
      <c r="F15" s="318">
        <v>341.84999999999997</v>
      </c>
      <c r="G15" s="318">
        <v>338.2</v>
      </c>
      <c r="H15" s="318">
        <v>332.84999999999997</v>
      </c>
      <c r="I15" s="318">
        <v>350.84999999999997</v>
      </c>
      <c r="J15" s="318">
        <v>356.2</v>
      </c>
      <c r="K15" s="318">
        <v>359.84999999999997</v>
      </c>
      <c r="L15" s="305">
        <v>352.55</v>
      </c>
      <c r="M15" s="305">
        <v>343.55</v>
      </c>
      <c r="N15" s="320">
        <v>30787500</v>
      </c>
      <c r="O15" s="321">
        <v>-2.8018942383583267E-2</v>
      </c>
    </row>
    <row r="16" spans="1:15" ht="14.4">
      <c r="A16" s="278">
        <v>6</v>
      </c>
      <c r="B16" s="400" t="s">
        <v>44</v>
      </c>
      <c r="C16" s="278" t="s">
        <v>45</v>
      </c>
      <c r="D16" s="317">
        <v>643.1</v>
      </c>
      <c r="E16" s="317">
        <v>644.69999999999993</v>
      </c>
      <c r="F16" s="318">
        <v>635.04999999999984</v>
      </c>
      <c r="G16" s="318">
        <v>626.99999999999989</v>
      </c>
      <c r="H16" s="318">
        <v>617.3499999999998</v>
      </c>
      <c r="I16" s="318">
        <v>652.74999999999989</v>
      </c>
      <c r="J16" s="318">
        <v>662.4</v>
      </c>
      <c r="K16" s="318">
        <v>670.44999999999993</v>
      </c>
      <c r="L16" s="305">
        <v>654.35</v>
      </c>
      <c r="M16" s="305">
        <v>636.65</v>
      </c>
      <c r="N16" s="320">
        <v>1796000</v>
      </c>
      <c r="O16" s="321">
        <v>9.4588005850804485E-2</v>
      </c>
    </row>
    <row r="17" spans="1:15" ht="14.4">
      <c r="A17" s="278">
        <v>7</v>
      </c>
      <c r="B17" s="400" t="s">
        <v>37</v>
      </c>
      <c r="C17" s="278" t="s">
        <v>46</v>
      </c>
      <c r="D17" s="317">
        <v>186.8</v>
      </c>
      <c r="E17" s="317">
        <v>188.25</v>
      </c>
      <c r="F17" s="318">
        <v>184.55</v>
      </c>
      <c r="G17" s="318">
        <v>182.3</v>
      </c>
      <c r="H17" s="318">
        <v>178.60000000000002</v>
      </c>
      <c r="I17" s="318">
        <v>190.5</v>
      </c>
      <c r="J17" s="318">
        <v>194.2</v>
      </c>
      <c r="K17" s="318">
        <v>196.45</v>
      </c>
      <c r="L17" s="305">
        <v>191.95</v>
      </c>
      <c r="M17" s="305">
        <v>186</v>
      </c>
      <c r="N17" s="320">
        <v>18279000</v>
      </c>
      <c r="O17" s="321">
        <v>2.7776215912285632E-2</v>
      </c>
    </row>
    <row r="18" spans="1:15" ht="14.4">
      <c r="A18" s="278">
        <v>8</v>
      </c>
      <c r="B18" s="400" t="s">
        <v>39</v>
      </c>
      <c r="C18" s="278" t="s">
        <v>47</v>
      </c>
      <c r="D18" s="317">
        <v>1442.65</v>
      </c>
      <c r="E18" s="317">
        <v>1432.2166666666665</v>
      </c>
      <c r="F18" s="318">
        <v>1415.4333333333329</v>
      </c>
      <c r="G18" s="318">
        <v>1388.2166666666665</v>
      </c>
      <c r="H18" s="318">
        <v>1371.4333333333329</v>
      </c>
      <c r="I18" s="318">
        <v>1459.4333333333329</v>
      </c>
      <c r="J18" s="318">
        <v>1476.2166666666662</v>
      </c>
      <c r="K18" s="318">
        <v>1503.4333333333329</v>
      </c>
      <c r="L18" s="305">
        <v>1449</v>
      </c>
      <c r="M18" s="305">
        <v>1405</v>
      </c>
      <c r="N18" s="320">
        <v>1137500</v>
      </c>
      <c r="O18" s="321">
        <v>-1.3015184381778741E-2</v>
      </c>
    </row>
    <row r="19" spans="1:15" ht="14.4">
      <c r="A19" s="278">
        <v>9</v>
      </c>
      <c r="B19" s="400" t="s">
        <v>44</v>
      </c>
      <c r="C19" s="278" t="s">
        <v>48</v>
      </c>
      <c r="D19" s="317">
        <v>112.6</v>
      </c>
      <c r="E19" s="317">
        <v>110.96666666666665</v>
      </c>
      <c r="F19" s="318">
        <v>108.5333333333333</v>
      </c>
      <c r="G19" s="318">
        <v>104.46666666666665</v>
      </c>
      <c r="H19" s="318">
        <v>102.0333333333333</v>
      </c>
      <c r="I19" s="318">
        <v>115.0333333333333</v>
      </c>
      <c r="J19" s="318">
        <v>117.46666666666667</v>
      </c>
      <c r="K19" s="318">
        <v>121.5333333333333</v>
      </c>
      <c r="L19" s="305">
        <v>113.4</v>
      </c>
      <c r="M19" s="305">
        <v>106.9</v>
      </c>
      <c r="N19" s="320">
        <v>10195000</v>
      </c>
      <c r="O19" s="321">
        <v>-6.5364869820315363E-2</v>
      </c>
    </row>
    <row r="20" spans="1:15" ht="14.4">
      <c r="A20" s="278">
        <v>10</v>
      </c>
      <c r="B20" s="400" t="s">
        <v>44</v>
      </c>
      <c r="C20" s="278" t="s">
        <v>49</v>
      </c>
      <c r="D20" s="317">
        <v>53.65</v>
      </c>
      <c r="E20" s="317">
        <v>53.533333333333331</v>
      </c>
      <c r="F20" s="318">
        <v>52.216666666666661</v>
      </c>
      <c r="G20" s="318">
        <v>50.783333333333331</v>
      </c>
      <c r="H20" s="318">
        <v>49.466666666666661</v>
      </c>
      <c r="I20" s="318">
        <v>54.966666666666661</v>
      </c>
      <c r="J20" s="318">
        <v>56.283333333333324</v>
      </c>
      <c r="K20" s="318">
        <v>57.716666666666661</v>
      </c>
      <c r="L20" s="305">
        <v>54.85</v>
      </c>
      <c r="M20" s="305">
        <v>52.1</v>
      </c>
      <c r="N20" s="320">
        <v>30663000</v>
      </c>
      <c r="O20" s="321">
        <v>-0.18275586353944562</v>
      </c>
    </row>
    <row r="21" spans="1:15" ht="14.4">
      <c r="A21" s="278">
        <v>11</v>
      </c>
      <c r="B21" s="400" t="s">
        <v>50</v>
      </c>
      <c r="C21" s="278" t="s">
        <v>51</v>
      </c>
      <c r="D21" s="317">
        <v>1693.4</v>
      </c>
      <c r="E21" s="317">
        <v>1709.9833333333333</v>
      </c>
      <c r="F21" s="318">
        <v>1670.9166666666667</v>
      </c>
      <c r="G21" s="318">
        <v>1648.4333333333334</v>
      </c>
      <c r="H21" s="318">
        <v>1609.3666666666668</v>
      </c>
      <c r="I21" s="318">
        <v>1732.4666666666667</v>
      </c>
      <c r="J21" s="318">
        <v>1771.5333333333333</v>
      </c>
      <c r="K21" s="318">
        <v>1794.0166666666667</v>
      </c>
      <c r="L21" s="305">
        <v>1749.05</v>
      </c>
      <c r="M21" s="305">
        <v>1687.5</v>
      </c>
      <c r="N21" s="320">
        <v>5283300</v>
      </c>
      <c r="O21" s="321">
        <v>3.1328320802005011E-3</v>
      </c>
    </row>
    <row r="22" spans="1:15" ht="14.4">
      <c r="A22" s="278">
        <v>12</v>
      </c>
      <c r="B22" s="400" t="s">
        <v>52</v>
      </c>
      <c r="C22" s="278" t="s">
        <v>53</v>
      </c>
      <c r="D22" s="317">
        <v>792.15</v>
      </c>
      <c r="E22" s="317">
        <v>796.51666666666677</v>
      </c>
      <c r="F22" s="318">
        <v>784.03333333333353</v>
      </c>
      <c r="G22" s="318">
        <v>775.91666666666674</v>
      </c>
      <c r="H22" s="318">
        <v>763.43333333333351</v>
      </c>
      <c r="I22" s="318">
        <v>804.63333333333355</v>
      </c>
      <c r="J22" s="318">
        <v>817.1166666666669</v>
      </c>
      <c r="K22" s="318">
        <v>825.23333333333358</v>
      </c>
      <c r="L22" s="305">
        <v>809</v>
      </c>
      <c r="M22" s="305">
        <v>788.4</v>
      </c>
      <c r="N22" s="320">
        <v>11167000</v>
      </c>
      <c r="O22" s="321">
        <v>7.0975713139074517E-3</v>
      </c>
    </row>
    <row r="23" spans="1:15" ht="14.4">
      <c r="A23" s="278">
        <v>13</v>
      </c>
      <c r="B23" s="400" t="s">
        <v>54</v>
      </c>
      <c r="C23" s="278" t="s">
        <v>55</v>
      </c>
      <c r="D23" s="317">
        <v>422.2</v>
      </c>
      <c r="E23" s="317">
        <v>421</v>
      </c>
      <c r="F23" s="318">
        <v>412.75</v>
      </c>
      <c r="G23" s="318">
        <v>403.3</v>
      </c>
      <c r="H23" s="318">
        <v>395.05</v>
      </c>
      <c r="I23" s="318">
        <v>430.45</v>
      </c>
      <c r="J23" s="318">
        <v>438.7</v>
      </c>
      <c r="K23" s="318">
        <v>448.15</v>
      </c>
      <c r="L23" s="305">
        <v>429.25</v>
      </c>
      <c r="M23" s="305">
        <v>411.55</v>
      </c>
      <c r="N23" s="320">
        <v>64340400</v>
      </c>
      <c r="O23" s="321">
        <v>-9.7881692429866839E-3</v>
      </c>
    </row>
    <row r="24" spans="1:15" ht="14.4">
      <c r="A24" s="278">
        <v>14</v>
      </c>
      <c r="B24" s="400" t="s">
        <v>44</v>
      </c>
      <c r="C24" s="278" t="s">
        <v>56</v>
      </c>
      <c r="D24" s="317">
        <v>2828.45</v>
      </c>
      <c r="E24" s="317">
        <v>2829.9499999999994</v>
      </c>
      <c r="F24" s="318">
        <v>2771.9499999999989</v>
      </c>
      <c r="G24" s="318">
        <v>2715.4499999999994</v>
      </c>
      <c r="H24" s="318">
        <v>2657.4499999999989</v>
      </c>
      <c r="I24" s="318">
        <v>2886.4499999999989</v>
      </c>
      <c r="J24" s="318">
        <v>2944.45</v>
      </c>
      <c r="K24" s="318">
        <v>3000.9499999999989</v>
      </c>
      <c r="L24" s="305">
        <v>2887.95</v>
      </c>
      <c r="M24" s="305">
        <v>2773.45</v>
      </c>
      <c r="N24" s="320">
        <v>1788250</v>
      </c>
      <c r="O24" s="321">
        <v>-3.4552571197192607E-2</v>
      </c>
    </row>
    <row r="25" spans="1:15" ht="14.4">
      <c r="A25" s="278">
        <v>15</v>
      </c>
      <c r="B25" s="400" t="s">
        <v>57</v>
      </c>
      <c r="C25" s="278" t="s">
        <v>58</v>
      </c>
      <c r="D25" s="317">
        <v>6041.7</v>
      </c>
      <c r="E25" s="317">
        <v>6031.2</v>
      </c>
      <c r="F25" s="318">
        <v>5912.9</v>
      </c>
      <c r="G25" s="318">
        <v>5784.0999999999995</v>
      </c>
      <c r="H25" s="318">
        <v>5665.7999999999993</v>
      </c>
      <c r="I25" s="318">
        <v>6160</v>
      </c>
      <c r="J25" s="318">
        <v>6278.3000000000011</v>
      </c>
      <c r="K25" s="318">
        <v>6407.1</v>
      </c>
      <c r="L25" s="305">
        <v>6149.5</v>
      </c>
      <c r="M25" s="305">
        <v>5902.4</v>
      </c>
      <c r="N25" s="320">
        <v>758375</v>
      </c>
      <c r="O25" s="321">
        <v>-4.3663303909205552E-2</v>
      </c>
    </row>
    <row r="26" spans="1:15" ht="14.4">
      <c r="A26" s="278">
        <v>16</v>
      </c>
      <c r="B26" s="400" t="s">
        <v>57</v>
      </c>
      <c r="C26" s="278" t="s">
        <v>59</v>
      </c>
      <c r="D26" s="317">
        <v>2994.55</v>
      </c>
      <c r="E26" s="317">
        <v>2956.5</v>
      </c>
      <c r="F26" s="318">
        <v>2883.05</v>
      </c>
      <c r="G26" s="318">
        <v>2771.55</v>
      </c>
      <c r="H26" s="318">
        <v>2698.1000000000004</v>
      </c>
      <c r="I26" s="318">
        <v>3068</v>
      </c>
      <c r="J26" s="318">
        <v>3141.45</v>
      </c>
      <c r="K26" s="318">
        <v>3252.95</v>
      </c>
      <c r="L26" s="305">
        <v>3029.95</v>
      </c>
      <c r="M26" s="305">
        <v>2845</v>
      </c>
      <c r="N26" s="320">
        <v>6521750</v>
      </c>
      <c r="O26" s="321">
        <v>-0.1568247196095543</v>
      </c>
    </row>
    <row r="27" spans="1:15" ht="14.4">
      <c r="A27" s="278">
        <v>17</v>
      </c>
      <c r="B27" s="400" t="s">
        <v>44</v>
      </c>
      <c r="C27" s="278" t="s">
        <v>60</v>
      </c>
      <c r="D27" s="317">
        <v>1238</v>
      </c>
      <c r="E27" s="317">
        <v>1235.7</v>
      </c>
      <c r="F27" s="318">
        <v>1220.45</v>
      </c>
      <c r="G27" s="318">
        <v>1202.9000000000001</v>
      </c>
      <c r="H27" s="318">
        <v>1187.6500000000001</v>
      </c>
      <c r="I27" s="318">
        <v>1253.25</v>
      </c>
      <c r="J27" s="318">
        <v>1268.5</v>
      </c>
      <c r="K27" s="318">
        <v>1286.05</v>
      </c>
      <c r="L27" s="305">
        <v>1250.95</v>
      </c>
      <c r="M27" s="305">
        <v>1218.1500000000001</v>
      </c>
      <c r="N27" s="320">
        <v>840800</v>
      </c>
      <c r="O27" s="321">
        <v>-0.31797534068786504</v>
      </c>
    </row>
    <row r="28" spans="1:15" ht="14.4">
      <c r="A28" s="278">
        <v>18</v>
      </c>
      <c r="B28" s="400" t="s">
        <v>54</v>
      </c>
      <c r="C28" s="278" t="s">
        <v>233</v>
      </c>
      <c r="D28" s="317">
        <v>336.75</v>
      </c>
      <c r="E28" s="317">
        <v>332.63333333333333</v>
      </c>
      <c r="F28" s="318">
        <v>322.61666666666667</v>
      </c>
      <c r="G28" s="318">
        <v>308.48333333333335</v>
      </c>
      <c r="H28" s="318">
        <v>298.4666666666667</v>
      </c>
      <c r="I28" s="318">
        <v>346.76666666666665</v>
      </c>
      <c r="J28" s="318">
        <v>356.7833333333333</v>
      </c>
      <c r="K28" s="318">
        <v>370.91666666666663</v>
      </c>
      <c r="L28" s="305">
        <v>342.65</v>
      </c>
      <c r="M28" s="305">
        <v>318.5</v>
      </c>
      <c r="N28" s="320">
        <v>9739800</v>
      </c>
      <c r="O28" s="321">
        <v>-5.4792127634796788E-2</v>
      </c>
    </row>
    <row r="29" spans="1:15" ht="14.4">
      <c r="A29" s="278">
        <v>19</v>
      </c>
      <c r="B29" s="400" t="s">
        <v>54</v>
      </c>
      <c r="C29" s="278" t="s">
        <v>61</v>
      </c>
      <c r="D29" s="317">
        <v>52.2</v>
      </c>
      <c r="E29" s="317">
        <v>51.85</v>
      </c>
      <c r="F29" s="318">
        <v>50.5</v>
      </c>
      <c r="G29" s="318">
        <v>48.8</v>
      </c>
      <c r="H29" s="318">
        <v>47.449999999999996</v>
      </c>
      <c r="I29" s="318">
        <v>53.550000000000004</v>
      </c>
      <c r="J29" s="318">
        <v>54.900000000000013</v>
      </c>
      <c r="K29" s="318">
        <v>56.600000000000009</v>
      </c>
      <c r="L29" s="305">
        <v>53.2</v>
      </c>
      <c r="M29" s="305">
        <v>50.15</v>
      </c>
      <c r="N29" s="320">
        <v>42943400</v>
      </c>
      <c r="O29" s="321">
        <v>-0.10875114666046813</v>
      </c>
    </row>
    <row r="30" spans="1:15" ht="14.4">
      <c r="A30" s="278">
        <v>20</v>
      </c>
      <c r="B30" s="400" t="s">
        <v>50</v>
      </c>
      <c r="C30" s="278" t="s">
        <v>63</v>
      </c>
      <c r="D30" s="317">
        <v>1318.4</v>
      </c>
      <c r="E30" s="317">
        <v>1321.6000000000001</v>
      </c>
      <c r="F30" s="318">
        <v>1303.8000000000002</v>
      </c>
      <c r="G30" s="318">
        <v>1289.2</v>
      </c>
      <c r="H30" s="318">
        <v>1271.4000000000001</v>
      </c>
      <c r="I30" s="318">
        <v>1336.2000000000003</v>
      </c>
      <c r="J30" s="318">
        <v>1354</v>
      </c>
      <c r="K30" s="318">
        <v>1368.6000000000004</v>
      </c>
      <c r="L30" s="305">
        <v>1339.4</v>
      </c>
      <c r="M30" s="305">
        <v>1307</v>
      </c>
      <c r="N30" s="320">
        <v>1321650</v>
      </c>
      <c r="O30" s="321">
        <v>-4.41527446300716E-2</v>
      </c>
    </row>
    <row r="31" spans="1:15" ht="14.4">
      <c r="A31" s="278">
        <v>21</v>
      </c>
      <c r="B31" s="400" t="s">
        <v>64</v>
      </c>
      <c r="C31" s="278" t="s">
        <v>65</v>
      </c>
      <c r="D31" s="317">
        <v>84.1</v>
      </c>
      <c r="E31" s="317">
        <v>83.083333333333329</v>
      </c>
      <c r="F31" s="318">
        <v>81.11666666666666</v>
      </c>
      <c r="G31" s="318">
        <v>78.133333333333326</v>
      </c>
      <c r="H31" s="318">
        <v>76.166666666666657</v>
      </c>
      <c r="I31" s="318">
        <v>86.066666666666663</v>
      </c>
      <c r="J31" s="318">
        <v>88.033333333333331</v>
      </c>
      <c r="K31" s="318">
        <v>91.016666666666666</v>
      </c>
      <c r="L31" s="305">
        <v>85.05</v>
      </c>
      <c r="M31" s="305">
        <v>80.099999999999994</v>
      </c>
      <c r="N31" s="320">
        <v>17282400</v>
      </c>
      <c r="O31" s="321">
        <v>4.1033178324458471E-2</v>
      </c>
    </row>
    <row r="32" spans="1:15" ht="14.4">
      <c r="A32" s="278">
        <v>22</v>
      </c>
      <c r="B32" s="400" t="s">
        <v>50</v>
      </c>
      <c r="C32" s="278" t="s">
        <v>66</v>
      </c>
      <c r="D32" s="317">
        <v>522.45000000000005</v>
      </c>
      <c r="E32" s="317">
        <v>529.76666666666677</v>
      </c>
      <c r="F32" s="318">
        <v>513.03333333333353</v>
      </c>
      <c r="G32" s="318">
        <v>503.61666666666679</v>
      </c>
      <c r="H32" s="318">
        <v>486.88333333333355</v>
      </c>
      <c r="I32" s="318">
        <v>539.18333333333351</v>
      </c>
      <c r="J32" s="318">
        <v>555.91666666666686</v>
      </c>
      <c r="K32" s="318">
        <v>565.33333333333348</v>
      </c>
      <c r="L32" s="305">
        <v>546.5</v>
      </c>
      <c r="M32" s="305">
        <v>520.35</v>
      </c>
      <c r="N32" s="320">
        <v>4159100</v>
      </c>
      <c r="O32" s="321">
        <v>-6.5265760197775025E-2</v>
      </c>
    </row>
    <row r="33" spans="1:15" ht="14.4">
      <c r="A33" s="278">
        <v>23</v>
      </c>
      <c r="B33" s="400" t="s">
        <v>44</v>
      </c>
      <c r="C33" s="278" t="s">
        <v>67</v>
      </c>
      <c r="D33" s="317">
        <v>358.15</v>
      </c>
      <c r="E33" s="317">
        <v>356.81666666666661</v>
      </c>
      <c r="F33" s="318">
        <v>348.48333333333323</v>
      </c>
      <c r="G33" s="318">
        <v>338.81666666666661</v>
      </c>
      <c r="H33" s="318">
        <v>330.48333333333323</v>
      </c>
      <c r="I33" s="318">
        <v>366.48333333333323</v>
      </c>
      <c r="J33" s="318">
        <v>374.81666666666661</v>
      </c>
      <c r="K33" s="318">
        <v>384.48333333333323</v>
      </c>
      <c r="L33" s="305">
        <v>365.15</v>
      </c>
      <c r="M33" s="305">
        <v>347.15</v>
      </c>
      <c r="N33" s="320">
        <v>5592000</v>
      </c>
      <c r="O33" s="321">
        <v>-0.13241796602280662</v>
      </c>
    </row>
    <row r="34" spans="1:15" ht="14.4">
      <c r="A34" s="278">
        <v>24</v>
      </c>
      <c r="B34" s="400" t="s">
        <v>68</v>
      </c>
      <c r="C34" s="278" t="s">
        <v>69</v>
      </c>
      <c r="D34" s="317">
        <v>558.25</v>
      </c>
      <c r="E34" s="317">
        <v>558.08333333333337</v>
      </c>
      <c r="F34" s="318">
        <v>551.16666666666674</v>
      </c>
      <c r="G34" s="318">
        <v>544.08333333333337</v>
      </c>
      <c r="H34" s="318">
        <v>537.16666666666674</v>
      </c>
      <c r="I34" s="318">
        <v>565.16666666666674</v>
      </c>
      <c r="J34" s="318">
        <v>572.08333333333348</v>
      </c>
      <c r="K34" s="318">
        <v>579.16666666666674</v>
      </c>
      <c r="L34" s="305">
        <v>565</v>
      </c>
      <c r="M34" s="305">
        <v>551</v>
      </c>
      <c r="N34" s="320">
        <v>78563844</v>
      </c>
      <c r="O34" s="321">
        <v>-3.162217659137577E-2</v>
      </c>
    </row>
    <row r="35" spans="1:15" ht="14.4">
      <c r="A35" s="278">
        <v>25</v>
      </c>
      <c r="B35" s="400" t="s">
        <v>64</v>
      </c>
      <c r="C35" s="278" t="s">
        <v>70</v>
      </c>
      <c r="D35" s="317">
        <v>38.049999999999997</v>
      </c>
      <c r="E35" s="317">
        <v>37.483333333333334</v>
      </c>
      <c r="F35" s="318">
        <v>36.266666666666666</v>
      </c>
      <c r="G35" s="318">
        <v>34.483333333333334</v>
      </c>
      <c r="H35" s="318">
        <v>33.266666666666666</v>
      </c>
      <c r="I35" s="318">
        <v>39.266666666666666</v>
      </c>
      <c r="J35" s="318">
        <v>40.483333333333334</v>
      </c>
      <c r="K35" s="318">
        <v>42.266666666666666</v>
      </c>
      <c r="L35" s="305">
        <v>38.700000000000003</v>
      </c>
      <c r="M35" s="305">
        <v>35.700000000000003</v>
      </c>
      <c r="N35" s="320">
        <v>49329000</v>
      </c>
      <c r="O35" s="321">
        <v>2.6015731387573422E-3</v>
      </c>
    </row>
    <row r="36" spans="1:15" ht="14.4">
      <c r="A36" s="278">
        <v>26</v>
      </c>
      <c r="B36" s="400" t="s">
        <v>52</v>
      </c>
      <c r="C36" s="278" t="s">
        <v>71</v>
      </c>
      <c r="D36" s="317">
        <v>405.7</v>
      </c>
      <c r="E36" s="317">
        <v>400.58333333333331</v>
      </c>
      <c r="F36" s="318">
        <v>394.11666666666662</v>
      </c>
      <c r="G36" s="318">
        <v>382.5333333333333</v>
      </c>
      <c r="H36" s="318">
        <v>376.06666666666661</v>
      </c>
      <c r="I36" s="318">
        <v>412.16666666666663</v>
      </c>
      <c r="J36" s="318">
        <v>418.63333333333333</v>
      </c>
      <c r="K36" s="318">
        <v>430.21666666666664</v>
      </c>
      <c r="L36" s="305">
        <v>407.05</v>
      </c>
      <c r="M36" s="305">
        <v>389</v>
      </c>
      <c r="N36" s="320">
        <v>15122500</v>
      </c>
      <c r="O36" s="321">
        <v>-4.5995356935577478E-2</v>
      </c>
    </row>
    <row r="37" spans="1:15" ht="14.4">
      <c r="A37" s="278">
        <v>27</v>
      </c>
      <c r="B37" s="400" t="s">
        <v>44</v>
      </c>
      <c r="C37" s="278" t="s">
        <v>72</v>
      </c>
      <c r="D37" s="317">
        <v>11475.4</v>
      </c>
      <c r="E37" s="317">
        <v>11407.949999999999</v>
      </c>
      <c r="F37" s="318">
        <v>11270.349999999999</v>
      </c>
      <c r="G37" s="318">
        <v>11065.3</v>
      </c>
      <c r="H37" s="318">
        <v>10927.699999999999</v>
      </c>
      <c r="I37" s="318">
        <v>11612.999999999998</v>
      </c>
      <c r="J37" s="318">
        <v>11750.6</v>
      </c>
      <c r="K37" s="318">
        <v>11955.649999999998</v>
      </c>
      <c r="L37" s="305">
        <v>11545.55</v>
      </c>
      <c r="M37" s="305">
        <v>11202.9</v>
      </c>
      <c r="N37" s="320">
        <v>130950</v>
      </c>
      <c r="O37" s="321">
        <v>-2.2096921670222494E-3</v>
      </c>
    </row>
    <row r="38" spans="1:15" ht="14.4">
      <c r="A38" s="278">
        <v>28</v>
      </c>
      <c r="B38" s="400" t="s">
        <v>73</v>
      </c>
      <c r="C38" s="278" t="s">
        <v>74</v>
      </c>
      <c r="D38" s="317">
        <v>371.35</v>
      </c>
      <c r="E38" s="317">
        <v>374.48333333333335</v>
      </c>
      <c r="F38" s="318">
        <v>364.56666666666672</v>
      </c>
      <c r="G38" s="318">
        <v>357.78333333333336</v>
      </c>
      <c r="H38" s="318">
        <v>347.86666666666673</v>
      </c>
      <c r="I38" s="318">
        <v>381.26666666666671</v>
      </c>
      <c r="J38" s="318">
        <v>391.18333333333334</v>
      </c>
      <c r="K38" s="318">
        <v>397.9666666666667</v>
      </c>
      <c r="L38" s="305">
        <v>384.4</v>
      </c>
      <c r="M38" s="305">
        <v>367.7</v>
      </c>
      <c r="N38" s="320">
        <v>18520200</v>
      </c>
      <c r="O38" s="321">
        <v>-5.4319852941176472E-2</v>
      </c>
    </row>
    <row r="39" spans="1:15" ht="14.4">
      <c r="A39" s="278">
        <v>29</v>
      </c>
      <c r="B39" s="400" t="s">
        <v>50</v>
      </c>
      <c r="C39" s="278" t="s">
        <v>75</v>
      </c>
      <c r="D39" s="317">
        <v>3460.2</v>
      </c>
      <c r="E39" s="317">
        <v>3463.7166666666667</v>
      </c>
      <c r="F39" s="318">
        <v>3442.1833333333334</v>
      </c>
      <c r="G39" s="318">
        <v>3424.1666666666665</v>
      </c>
      <c r="H39" s="318">
        <v>3402.6333333333332</v>
      </c>
      <c r="I39" s="318">
        <v>3481.7333333333336</v>
      </c>
      <c r="J39" s="318">
        <v>3503.2666666666673</v>
      </c>
      <c r="K39" s="318">
        <v>3521.2833333333338</v>
      </c>
      <c r="L39" s="305">
        <v>3485.25</v>
      </c>
      <c r="M39" s="305">
        <v>3445.7</v>
      </c>
      <c r="N39" s="320">
        <v>1609400</v>
      </c>
      <c r="O39" s="321">
        <v>-0.13954234388366124</v>
      </c>
    </row>
    <row r="40" spans="1:15" ht="14.4">
      <c r="A40" s="278">
        <v>30</v>
      </c>
      <c r="B40" s="400" t="s">
        <v>52</v>
      </c>
      <c r="C40" s="278" t="s">
        <v>76</v>
      </c>
      <c r="D40" s="317">
        <v>364.7</v>
      </c>
      <c r="E40" s="317">
        <v>364.5</v>
      </c>
      <c r="F40" s="318">
        <v>360.6</v>
      </c>
      <c r="G40" s="318">
        <v>356.5</v>
      </c>
      <c r="H40" s="318">
        <v>352.6</v>
      </c>
      <c r="I40" s="318">
        <v>368.6</v>
      </c>
      <c r="J40" s="318">
        <v>372.5</v>
      </c>
      <c r="K40" s="318">
        <v>376.6</v>
      </c>
      <c r="L40" s="305">
        <v>368.4</v>
      </c>
      <c r="M40" s="305">
        <v>360.4</v>
      </c>
      <c r="N40" s="320">
        <v>5790400</v>
      </c>
      <c r="O40" s="321">
        <v>-0.25712672876093706</v>
      </c>
    </row>
    <row r="41" spans="1:15" ht="14.4">
      <c r="A41" s="278">
        <v>31</v>
      </c>
      <c r="B41" s="400" t="s">
        <v>54</v>
      </c>
      <c r="C41" s="278" t="s">
        <v>77</v>
      </c>
      <c r="D41" s="317">
        <v>105.1</v>
      </c>
      <c r="E41" s="317">
        <v>104.23333333333333</v>
      </c>
      <c r="F41" s="318">
        <v>102.31666666666666</v>
      </c>
      <c r="G41" s="318">
        <v>99.533333333333331</v>
      </c>
      <c r="H41" s="318">
        <v>97.61666666666666</v>
      </c>
      <c r="I41" s="318">
        <v>107.01666666666667</v>
      </c>
      <c r="J41" s="318">
        <v>108.93333333333332</v>
      </c>
      <c r="K41" s="318">
        <v>111.71666666666667</v>
      </c>
      <c r="L41" s="305">
        <v>106.15</v>
      </c>
      <c r="M41" s="305">
        <v>101.45</v>
      </c>
      <c r="N41" s="320">
        <v>10805000</v>
      </c>
      <c r="O41" s="321">
        <v>-3.2849982098102401E-2</v>
      </c>
    </row>
    <row r="42" spans="1:15" ht="14.4">
      <c r="A42" s="278">
        <v>32</v>
      </c>
      <c r="B42" s="400" t="s">
        <v>79</v>
      </c>
      <c r="C42" s="278" t="s">
        <v>80</v>
      </c>
      <c r="D42" s="317">
        <v>307.2</v>
      </c>
      <c r="E42" s="317">
        <v>306.51666666666665</v>
      </c>
      <c r="F42" s="318">
        <v>300.98333333333329</v>
      </c>
      <c r="G42" s="318">
        <v>294.76666666666665</v>
      </c>
      <c r="H42" s="318">
        <v>289.23333333333329</v>
      </c>
      <c r="I42" s="318">
        <v>312.73333333333329</v>
      </c>
      <c r="J42" s="318">
        <v>318.26666666666659</v>
      </c>
      <c r="K42" s="318">
        <v>324.48333333333329</v>
      </c>
      <c r="L42" s="305">
        <v>312.05</v>
      </c>
      <c r="M42" s="305">
        <v>300.3</v>
      </c>
      <c r="N42" s="320">
        <v>2408000</v>
      </c>
      <c r="O42" s="321">
        <v>-0.27648578811369506</v>
      </c>
    </row>
    <row r="43" spans="1:15" ht="14.4">
      <c r="A43" s="278">
        <v>33</v>
      </c>
      <c r="B43" s="400" t="s">
        <v>57</v>
      </c>
      <c r="C43" s="278" t="s">
        <v>82</v>
      </c>
      <c r="D43" s="317">
        <v>202.7</v>
      </c>
      <c r="E43" s="317">
        <v>198.38333333333333</v>
      </c>
      <c r="F43" s="318">
        <v>191.81666666666666</v>
      </c>
      <c r="G43" s="318">
        <v>180.93333333333334</v>
      </c>
      <c r="H43" s="318">
        <v>174.36666666666667</v>
      </c>
      <c r="I43" s="318">
        <v>209.26666666666665</v>
      </c>
      <c r="J43" s="318">
        <v>215.83333333333331</v>
      </c>
      <c r="K43" s="318">
        <v>226.71666666666664</v>
      </c>
      <c r="L43" s="305">
        <v>204.95</v>
      </c>
      <c r="M43" s="305">
        <v>187.5</v>
      </c>
      <c r="N43" s="320">
        <v>6937500</v>
      </c>
      <c r="O43" s="321">
        <v>-6.3133018230925056E-2</v>
      </c>
    </row>
    <row r="44" spans="1:15" ht="14.4">
      <c r="A44" s="278">
        <v>34</v>
      </c>
      <c r="B44" s="400" t="s">
        <v>52</v>
      </c>
      <c r="C44" s="278" t="s">
        <v>83</v>
      </c>
      <c r="D44" s="317">
        <v>637.20000000000005</v>
      </c>
      <c r="E44" s="317">
        <v>636.66666666666663</v>
      </c>
      <c r="F44" s="318">
        <v>631.43333333333328</v>
      </c>
      <c r="G44" s="318">
        <v>625.66666666666663</v>
      </c>
      <c r="H44" s="318">
        <v>620.43333333333328</v>
      </c>
      <c r="I44" s="318">
        <v>642.43333333333328</v>
      </c>
      <c r="J44" s="318">
        <v>647.66666666666663</v>
      </c>
      <c r="K44" s="318">
        <v>653.43333333333328</v>
      </c>
      <c r="L44" s="305">
        <v>641.9</v>
      </c>
      <c r="M44" s="305">
        <v>630.9</v>
      </c>
      <c r="N44" s="320">
        <v>12231700</v>
      </c>
      <c r="O44" s="321">
        <v>-5.1865000620116584E-2</v>
      </c>
    </row>
    <row r="45" spans="1:15" ht="14.4">
      <c r="A45" s="278">
        <v>35</v>
      </c>
      <c r="B45" s="400" t="s">
        <v>39</v>
      </c>
      <c r="C45" s="278" t="s">
        <v>84</v>
      </c>
      <c r="D45" s="317">
        <v>140.6</v>
      </c>
      <c r="E45" s="317">
        <v>140.96666666666667</v>
      </c>
      <c r="F45" s="318">
        <v>138.43333333333334</v>
      </c>
      <c r="G45" s="318">
        <v>136.26666666666668</v>
      </c>
      <c r="H45" s="318">
        <v>133.73333333333335</v>
      </c>
      <c r="I45" s="318">
        <v>143.13333333333333</v>
      </c>
      <c r="J45" s="318">
        <v>145.66666666666669</v>
      </c>
      <c r="K45" s="318">
        <v>147.83333333333331</v>
      </c>
      <c r="L45" s="305">
        <v>143.5</v>
      </c>
      <c r="M45" s="305">
        <v>138.80000000000001</v>
      </c>
      <c r="N45" s="320">
        <v>33721800</v>
      </c>
      <c r="O45" s="321">
        <v>-0.10494800375838072</v>
      </c>
    </row>
    <row r="46" spans="1:15" ht="14.4">
      <c r="A46" s="278">
        <v>36</v>
      </c>
      <c r="B46" s="400" t="s">
        <v>50</v>
      </c>
      <c r="C46" s="278" t="s">
        <v>85</v>
      </c>
      <c r="D46" s="317">
        <v>1403.1</v>
      </c>
      <c r="E46" s="317">
        <v>1408.3500000000001</v>
      </c>
      <c r="F46" s="318">
        <v>1391.7500000000002</v>
      </c>
      <c r="G46" s="318">
        <v>1380.4</v>
      </c>
      <c r="H46" s="318">
        <v>1363.8000000000002</v>
      </c>
      <c r="I46" s="318">
        <v>1419.7000000000003</v>
      </c>
      <c r="J46" s="318">
        <v>1436.3000000000002</v>
      </c>
      <c r="K46" s="318">
        <v>1447.6500000000003</v>
      </c>
      <c r="L46" s="305">
        <v>1424.95</v>
      </c>
      <c r="M46" s="305">
        <v>1397</v>
      </c>
      <c r="N46" s="320">
        <v>2071300</v>
      </c>
      <c r="O46" s="321">
        <v>-4.7634373994206627E-2</v>
      </c>
    </row>
    <row r="47" spans="1:15" ht="14.4">
      <c r="A47" s="278">
        <v>37</v>
      </c>
      <c r="B47" s="400" t="s">
        <v>39</v>
      </c>
      <c r="C47" s="278" t="s">
        <v>86</v>
      </c>
      <c r="D47" s="317">
        <v>425.6</v>
      </c>
      <c r="E47" s="317">
        <v>422.91666666666669</v>
      </c>
      <c r="F47" s="318">
        <v>414.18333333333339</v>
      </c>
      <c r="G47" s="318">
        <v>402.76666666666671</v>
      </c>
      <c r="H47" s="318">
        <v>394.03333333333342</v>
      </c>
      <c r="I47" s="318">
        <v>434.33333333333337</v>
      </c>
      <c r="J47" s="318">
        <v>443.06666666666661</v>
      </c>
      <c r="K47" s="318">
        <v>454.48333333333335</v>
      </c>
      <c r="L47" s="305">
        <v>431.65</v>
      </c>
      <c r="M47" s="305">
        <v>411.5</v>
      </c>
      <c r="N47" s="320">
        <v>4634295</v>
      </c>
      <c r="O47" s="321">
        <v>-0.1141320585599044</v>
      </c>
    </row>
    <row r="48" spans="1:15" ht="14.4">
      <c r="A48" s="278">
        <v>38</v>
      </c>
      <c r="B48" s="400" t="s">
        <v>64</v>
      </c>
      <c r="C48" s="278" t="s">
        <v>87</v>
      </c>
      <c r="D48" s="317">
        <v>404.9</v>
      </c>
      <c r="E48" s="317">
        <v>403.84999999999997</v>
      </c>
      <c r="F48" s="318">
        <v>396.84999999999991</v>
      </c>
      <c r="G48" s="318">
        <v>388.79999999999995</v>
      </c>
      <c r="H48" s="318">
        <v>381.7999999999999</v>
      </c>
      <c r="I48" s="318">
        <v>411.89999999999992</v>
      </c>
      <c r="J48" s="318">
        <v>418.90000000000003</v>
      </c>
      <c r="K48" s="318">
        <v>426.94999999999993</v>
      </c>
      <c r="L48" s="305">
        <v>410.85</v>
      </c>
      <c r="M48" s="305">
        <v>395.8</v>
      </c>
      <c r="N48" s="320">
        <v>1255200</v>
      </c>
      <c r="O48" s="321">
        <v>-6.4191456050100654E-2</v>
      </c>
    </row>
    <row r="49" spans="1:15" ht="14.4">
      <c r="A49" s="278">
        <v>39</v>
      </c>
      <c r="B49" s="400" t="s">
        <v>50</v>
      </c>
      <c r="C49" s="278" t="s">
        <v>88</v>
      </c>
      <c r="D49" s="317">
        <v>460</v>
      </c>
      <c r="E49" s="317">
        <v>459.58333333333331</v>
      </c>
      <c r="F49" s="318">
        <v>453.36666666666662</v>
      </c>
      <c r="G49" s="318">
        <v>446.73333333333329</v>
      </c>
      <c r="H49" s="318">
        <v>440.51666666666659</v>
      </c>
      <c r="I49" s="318">
        <v>466.21666666666664</v>
      </c>
      <c r="J49" s="318">
        <v>472.43333333333334</v>
      </c>
      <c r="K49" s="318">
        <v>479.06666666666666</v>
      </c>
      <c r="L49" s="305">
        <v>465.8</v>
      </c>
      <c r="M49" s="305">
        <v>452.95</v>
      </c>
      <c r="N49" s="320">
        <v>12241250</v>
      </c>
      <c r="O49" s="321">
        <v>-0.15570307785153892</v>
      </c>
    </row>
    <row r="50" spans="1:15" ht="14.4">
      <c r="A50" s="278">
        <v>40</v>
      </c>
      <c r="B50" s="400" t="s">
        <v>52</v>
      </c>
      <c r="C50" s="278" t="s">
        <v>91</v>
      </c>
      <c r="D50" s="317">
        <v>2338.25</v>
      </c>
      <c r="E50" s="317">
        <v>2349.8333333333335</v>
      </c>
      <c r="F50" s="318">
        <v>2320.416666666667</v>
      </c>
      <c r="G50" s="318">
        <v>2302.5833333333335</v>
      </c>
      <c r="H50" s="318">
        <v>2273.166666666667</v>
      </c>
      <c r="I50" s="318">
        <v>2367.666666666667</v>
      </c>
      <c r="J50" s="318">
        <v>2397.0833333333339</v>
      </c>
      <c r="K50" s="318">
        <v>2414.916666666667</v>
      </c>
      <c r="L50" s="305">
        <v>2379.25</v>
      </c>
      <c r="M50" s="305">
        <v>2332</v>
      </c>
      <c r="N50" s="320">
        <v>3142800</v>
      </c>
      <c r="O50" s="321">
        <v>-2.8080158337456706E-2</v>
      </c>
    </row>
    <row r="51" spans="1:15" ht="14.4">
      <c r="A51" s="278">
        <v>41</v>
      </c>
      <c r="B51" s="400" t="s">
        <v>92</v>
      </c>
      <c r="C51" s="278" t="s">
        <v>93</v>
      </c>
      <c r="D51" s="317">
        <v>157.75</v>
      </c>
      <c r="E51" s="317">
        <v>158.85</v>
      </c>
      <c r="F51" s="318">
        <v>155.94999999999999</v>
      </c>
      <c r="G51" s="318">
        <v>154.15</v>
      </c>
      <c r="H51" s="318">
        <v>151.25</v>
      </c>
      <c r="I51" s="318">
        <v>160.64999999999998</v>
      </c>
      <c r="J51" s="318">
        <v>163.55000000000001</v>
      </c>
      <c r="K51" s="318">
        <v>165.34999999999997</v>
      </c>
      <c r="L51" s="305">
        <v>161.75</v>
      </c>
      <c r="M51" s="305">
        <v>157.05000000000001</v>
      </c>
      <c r="N51" s="320">
        <v>26317500</v>
      </c>
      <c r="O51" s="321">
        <v>-7.9311937196952204E-2</v>
      </c>
    </row>
    <row r="52" spans="1:15" ht="14.4">
      <c r="A52" s="278">
        <v>42</v>
      </c>
      <c r="B52" s="400" t="s">
        <v>52</v>
      </c>
      <c r="C52" s="278" t="s">
        <v>94</v>
      </c>
      <c r="D52" s="317">
        <v>3996.4</v>
      </c>
      <c r="E52" s="317">
        <v>3997.6999999999994</v>
      </c>
      <c r="F52" s="318">
        <v>3965.3999999999987</v>
      </c>
      <c r="G52" s="318">
        <v>3934.3999999999992</v>
      </c>
      <c r="H52" s="318">
        <v>3902.0999999999985</v>
      </c>
      <c r="I52" s="318">
        <v>4028.6999999999989</v>
      </c>
      <c r="J52" s="318">
        <v>4060.9999999999991</v>
      </c>
      <c r="K52" s="318">
        <v>4091.9999999999991</v>
      </c>
      <c r="L52" s="305">
        <v>4030</v>
      </c>
      <c r="M52" s="305">
        <v>3966.7</v>
      </c>
      <c r="N52" s="320">
        <v>3221500</v>
      </c>
      <c r="O52" s="321">
        <v>1.09838380668445E-2</v>
      </c>
    </row>
    <row r="53" spans="1:15" ht="14.4">
      <c r="A53" s="278">
        <v>43</v>
      </c>
      <c r="B53" s="400" t="s">
        <v>44</v>
      </c>
      <c r="C53" s="278" t="s">
        <v>95</v>
      </c>
      <c r="D53" s="317">
        <v>18110.099999999999</v>
      </c>
      <c r="E53" s="317">
        <v>18107.016666666666</v>
      </c>
      <c r="F53" s="318">
        <v>17914.133333333331</v>
      </c>
      <c r="G53" s="318">
        <v>17718.166666666664</v>
      </c>
      <c r="H53" s="318">
        <v>17525.283333333329</v>
      </c>
      <c r="I53" s="318">
        <v>18302.983333333334</v>
      </c>
      <c r="J53" s="318">
        <v>18495.866666666672</v>
      </c>
      <c r="K53" s="318">
        <v>18691.833333333336</v>
      </c>
      <c r="L53" s="305">
        <v>18299.900000000001</v>
      </c>
      <c r="M53" s="305">
        <v>17911.05</v>
      </c>
      <c r="N53" s="320">
        <v>275415</v>
      </c>
      <c r="O53" s="321">
        <v>1.875381457027132E-2</v>
      </c>
    </row>
    <row r="54" spans="1:15" ht="14.4">
      <c r="A54" s="278">
        <v>44</v>
      </c>
      <c r="B54" s="400" t="s">
        <v>57</v>
      </c>
      <c r="C54" s="278" t="s">
        <v>96</v>
      </c>
      <c r="D54" s="317">
        <v>54.6</v>
      </c>
      <c r="E54" s="317">
        <v>53.733333333333327</v>
      </c>
      <c r="F54" s="318">
        <v>52.416666666666657</v>
      </c>
      <c r="G54" s="318">
        <v>50.233333333333327</v>
      </c>
      <c r="H54" s="318">
        <v>48.916666666666657</v>
      </c>
      <c r="I54" s="318">
        <v>55.916666666666657</v>
      </c>
      <c r="J54" s="318">
        <v>57.233333333333334</v>
      </c>
      <c r="K54" s="318">
        <v>59.416666666666657</v>
      </c>
      <c r="L54" s="305">
        <v>55.05</v>
      </c>
      <c r="M54" s="305">
        <v>51.55</v>
      </c>
      <c r="N54" s="320">
        <v>12464000</v>
      </c>
      <c r="O54" s="321">
        <v>-0.22371699053313404</v>
      </c>
    </row>
    <row r="55" spans="1:15" ht="14.4">
      <c r="A55" s="278">
        <v>45</v>
      </c>
      <c r="B55" s="400" t="s">
        <v>44</v>
      </c>
      <c r="C55" s="278" t="s">
        <v>97</v>
      </c>
      <c r="D55" s="317">
        <v>1031.5</v>
      </c>
      <c r="E55" s="317">
        <v>1017.5333333333333</v>
      </c>
      <c r="F55" s="318">
        <v>997.31666666666661</v>
      </c>
      <c r="G55" s="318">
        <v>963.13333333333333</v>
      </c>
      <c r="H55" s="318">
        <v>942.91666666666663</v>
      </c>
      <c r="I55" s="318">
        <v>1051.7166666666667</v>
      </c>
      <c r="J55" s="318">
        <v>1071.9333333333334</v>
      </c>
      <c r="K55" s="318">
        <v>1106.1166666666666</v>
      </c>
      <c r="L55" s="305">
        <v>1037.75</v>
      </c>
      <c r="M55" s="305">
        <v>983.35</v>
      </c>
      <c r="N55" s="320">
        <v>2597100</v>
      </c>
      <c r="O55" s="321">
        <v>-1.8703241895261846E-2</v>
      </c>
    </row>
    <row r="56" spans="1:15" ht="14.4">
      <c r="A56" s="278">
        <v>46</v>
      </c>
      <c r="B56" s="400" t="s">
        <v>44</v>
      </c>
      <c r="C56" s="278" t="s">
        <v>98</v>
      </c>
      <c r="D56" s="317">
        <v>150.55000000000001</v>
      </c>
      <c r="E56" s="317">
        <v>149.46666666666667</v>
      </c>
      <c r="F56" s="318">
        <v>147.18333333333334</v>
      </c>
      <c r="G56" s="318">
        <v>143.81666666666666</v>
      </c>
      <c r="H56" s="318">
        <v>141.53333333333333</v>
      </c>
      <c r="I56" s="318">
        <v>152.83333333333334</v>
      </c>
      <c r="J56" s="318">
        <v>155.1166666666667</v>
      </c>
      <c r="K56" s="318">
        <v>158.48333333333335</v>
      </c>
      <c r="L56" s="305">
        <v>151.75</v>
      </c>
      <c r="M56" s="305">
        <v>146.1</v>
      </c>
      <c r="N56" s="320">
        <v>10875600</v>
      </c>
      <c r="O56" s="321">
        <v>-9.6012700840350101E-2</v>
      </c>
    </row>
    <row r="57" spans="1:15" ht="14.4">
      <c r="A57" s="278">
        <v>47</v>
      </c>
      <c r="B57" s="400" t="s">
        <v>54</v>
      </c>
      <c r="C57" s="278" t="s">
        <v>99</v>
      </c>
      <c r="D57" s="317">
        <v>52.4</v>
      </c>
      <c r="E57" s="317">
        <v>52.516666666666673</v>
      </c>
      <c r="F57" s="318">
        <v>51.183333333333344</v>
      </c>
      <c r="G57" s="318">
        <v>49.966666666666669</v>
      </c>
      <c r="H57" s="318">
        <v>48.63333333333334</v>
      </c>
      <c r="I57" s="318">
        <v>53.733333333333348</v>
      </c>
      <c r="J57" s="318">
        <v>55.066666666666677</v>
      </c>
      <c r="K57" s="318">
        <v>56.283333333333353</v>
      </c>
      <c r="L57" s="305">
        <v>53.85</v>
      </c>
      <c r="M57" s="305">
        <v>51.3</v>
      </c>
      <c r="N57" s="320">
        <v>59916500</v>
      </c>
      <c r="O57" s="321">
        <v>-3.9453328523906858E-2</v>
      </c>
    </row>
    <row r="58" spans="1:15" ht="14.4">
      <c r="A58" s="278">
        <v>48</v>
      </c>
      <c r="B58" s="400" t="s">
        <v>73</v>
      </c>
      <c r="C58" s="278" t="s">
        <v>100</v>
      </c>
      <c r="D58" s="317">
        <v>103.2</v>
      </c>
      <c r="E58" s="317">
        <v>104.38333333333333</v>
      </c>
      <c r="F58" s="318">
        <v>101.41666666666666</v>
      </c>
      <c r="G58" s="318">
        <v>99.633333333333326</v>
      </c>
      <c r="H58" s="318">
        <v>96.666666666666657</v>
      </c>
      <c r="I58" s="318">
        <v>106.16666666666666</v>
      </c>
      <c r="J58" s="318">
        <v>109.13333333333333</v>
      </c>
      <c r="K58" s="318">
        <v>110.91666666666666</v>
      </c>
      <c r="L58" s="305">
        <v>107.35</v>
      </c>
      <c r="M58" s="305">
        <v>102.6</v>
      </c>
      <c r="N58" s="320">
        <v>34580900</v>
      </c>
      <c r="O58" s="321">
        <v>-1.2742428519615823E-2</v>
      </c>
    </row>
    <row r="59" spans="1:15" ht="14.4">
      <c r="A59" s="278">
        <v>49</v>
      </c>
      <c r="B59" s="400" t="s">
        <v>52</v>
      </c>
      <c r="C59" s="278" t="s">
        <v>101</v>
      </c>
      <c r="D59" s="317">
        <v>461.5</v>
      </c>
      <c r="E59" s="317">
        <v>454.45</v>
      </c>
      <c r="F59" s="318">
        <v>439.09999999999997</v>
      </c>
      <c r="G59" s="318">
        <v>416.7</v>
      </c>
      <c r="H59" s="318">
        <v>401.34999999999997</v>
      </c>
      <c r="I59" s="318">
        <v>476.84999999999997</v>
      </c>
      <c r="J59" s="318">
        <v>492.2</v>
      </c>
      <c r="K59" s="318">
        <v>514.59999999999991</v>
      </c>
      <c r="L59" s="305">
        <v>469.8</v>
      </c>
      <c r="M59" s="305">
        <v>432.05</v>
      </c>
      <c r="N59" s="320">
        <v>3767400</v>
      </c>
      <c r="O59" s="321">
        <v>-0.32198326284531631</v>
      </c>
    </row>
    <row r="60" spans="1:15" ht="14.4">
      <c r="A60" s="278">
        <v>50</v>
      </c>
      <c r="B60" s="400" t="s">
        <v>102</v>
      </c>
      <c r="C60" s="278" t="s">
        <v>103</v>
      </c>
      <c r="D60" s="317">
        <v>20.55</v>
      </c>
      <c r="E60" s="317">
        <v>20.616666666666667</v>
      </c>
      <c r="F60" s="318">
        <v>20.283333333333335</v>
      </c>
      <c r="G60" s="318">
        <v>20.016666666666669</v>
      </c>
      <c r="H60" s="318">
        <v>19.683333333333337</v>
      </c>
      <c r="I60" s="318">
        <v>20.883333333333333</v>
      </c>
      <c r="J60" s="318">
        <v>21.216666666666661</v>
      </c>
      <c r="K60" s="318">
        <v>21.483333333333331</v>
      </c>
      <c r="L60" s="305">
        <v>20.95</v>
      </c>
      <c r="M60" s="305">
        <v>20.350000000000001</v>
      </c>
      <c r="N60" s="320">
        <v>77895000</v>
      </c>
      <c r="O60" s="321">
        <v>-8.1697612732095484E-2</v>
      </c>
    </row>
    <row r="61" spans="1:15" ht="14.4">
      <c r="A61" s="278">
        <v>51</v>
      </c>
      <c r="B61" s="400" t="s">
        <v>50</v>
      </c>
      <c r="C61" s="278" t="s">
        <v>104</v>
      </c>
      <c r="D61" s="317">
        <v>678.7</v>
      </c>
      <c r="E61" s="317">
        <v>679.45</v>
      </c>
      <c r="F61" s="318">
        <v>673.7</v>
      </c>
      <c r="G61" s="318">
        <v>668.7</v>
      </c>
      <c r="H61" s="318">
        <v>662.95</v>
      </c>
      <c r="I61" s="318">
        <v>684.45</v>
      </c>
      <c r="J61" s="318">
        <v>690.2</v>
      </c>
      <c r="K61" s="318">
        <v>695.2</v>
      </c>
      <c r="L61" s="305">
        <v>685.2</v>
      </c>
      <c r="M61" s="305">
        <v>674.45</v>
      </c>
      <c r="N61" s="320">
        <v>6193000</v>
      </c>
      <c r="O61" s="321">
        <v>-4.0205853972338371E-3</v>
      </c>
    </row>
    <row r="62" spans="1:15" ht="14.4">
      <c r="A62" s="278">
        <v>52</v>
      </c>
      <c r="B62" s="455" t="s">
        <v>39</v>
      </c>
      <c r="C62" s="278" t="s">
        <v>248</v>
      </c>
      <c r="D62" s="317">
        <v>884.95</v>
      </c>
      <c r="E62" s="317">
        <v>885.55000000000007</v>
      </c>
      <c r="F62" s="318">
        <v>866.10000000000014</v>
      </c>
      <c r="G62" s="318">
        <v>847.25000000000011</v>
      </c>
      <c r="H62" s="318">
        <v>827.80000000000018</v>
      </c>
      <c r="I62" s="318">
        <v>904.40000000000009</v>
      </c>
      <c r="J62" s="318">
        <v>923.85000000000014</v>
      </c>
      <c r="K62" s="318">
        <v>942.7</v>
      </c>
      <c r="L62" s="305">
        <v>905</v>
      </c>
      <c r="M62" s="305">
        <v>866.7</v>
      </c>
      <c r="N62" s="320">
        <v>415350</v>
      </c>
      <c r="O62" s="321">
        <v>-0.25697674418604649</v>
      </c>
    </row>
    <row r="63" spans="1:15" ht="14.4">
      <c r="A63" s="278">
        <v>53</v>
      </c>
      <c r="B63" s="400" t="s">
        <v>37</v>
      </c>
      <c r="C63" s="278" t="s">
        <v>105</v>
      </c>
      <c r="D63" s="317">
        <v>608.70000000000005</v>
      </c>
      <c r="E63" s="317">
        <v>613.26666666666677</v>
      </c>
      <c r="F63" s="318">
        <v>598.43333333333351</v>
      </c>
      <c r="G63" s="318">
        <v>588.16666666666674</v>
      </c>
      <c r="H63" s="318">
        <v>573.33333333333348</v>
      </c>
      <c r="I63" s="318">
        <v>623.53333333333353</v>
      </c>
      <c r="J63" s="318">
        <v>638.36666666666679</v>
      </c>
      <c r="K63" s="318">
        <v>648.63333333333355</v>
      </c>
      <c r="L63" s="305">
        <v>628.1</v>
      </c>
      <c r="M63" s="305">
        <v>603</v>
      </c>
      <c r="N63" s="320">
        <v>18593400</v>
      </c>
      <c r="O63" s="321">
        <v>-2.0974896994747718E-2</v>
      </c>
    </row>
    <row r="64" spans="1:15" ht="14.4">
      <c r="A64" s="278">
        <v>54</v>
      </c>
      <c r="B64" s="400" t="s">
        <v>39</v>
      </c>
      <c r="C64" s="278" t="s">
        <v>106</v>
      </c>
      <c r="D64" s="317">
        <v>579.25</v>
      </c>
      <c r="E64" s="317">
        <v>581.23333333333335</v>
      </c>
      <c r="F64" s="318">
        <v>571.01666666666665</v>
      </c>
      <c r="G64" s="318">
        <v>562.7833333333333</v>
      </c>
      <c r="H64" s="318">
        <v>552.56666666666661</v>
      </c>
      <c r="I64" s="318">
        <v>589.4666666666667</v>
      </c>
      <c r="J64" s="318">
        <v>599.68333333333339</v>
      </c>
      <c r="K64" s="318">
        <v>607.91666666666674</v>
      </c>
      <c r="L64" s="305">
        <v>591.45000000000005</v>
      </c>
      <c r="M64" s="305">
        <v>573</v>
      </c>
      <c r="N64" s="320">
        <v>5117000</v>
      </c>
      <c r="O64" s="321">
        <v>-7.0143558059240413E-2</v>
      </c>
    </row>
    <row r="65" spans="1:15" ht="14.4">
      <c r="A65" s="278">
        <v>55</v>
      </c>
      <c r="B65" s="400" t="s">
        <v>107</v>
      </c>
      <c r="C65" s="278" t="s">
        <v>108</v>
      </c>
      <c r="D65" s="317">
        <v>550.6</v>
      </c>
      <c r="E65" s="317">
        <v>553.44999999999993</v>
      </c>
      <c r="F65" s="318">
        <v>545.64999999999986</v>
      </c>
      <c r="G65" s="318">
        <v>540.69999999999993</v>
      </c>
      <c r="H65" s="318">
        <v>532.89999999999986</v>
      </c>
      <c r="I65" s="318">
        <v>558.39999999999986</v>
      </c>
      <c r="J65" s="318">
        <v>566.19999999999982</v>
      </c>
      <c r="K65" s="318">
        <v>571.14999999999986</v>
      </c>
      <c r="L65" s="305">
        <v>561.25</v>
      </c>
      <c r="M65" s="305">
        <v>548.5</v>
      </c>
      <c r="N65" s="320">
        <v>18135600</v>
      </c>
      <c r="O65" s="321">
        <v>-9.0883570776896627E-2</v>
      </c>
    </row>
    <row r="66" spans="1:15" ht="14.4">
      <c r="A66" s="278">
        <v>56</v>
      </c>
      <c r="B66" s="400" t="s">
        <v>57</v>
      </c>
      <c r="C66" s="278" t="s">
        <v>109</v>
      </c>
      <c r="D66" s="317">
        <v>1762.95</v>
      </c>
      <c r="E66" s="317">
        <v>1768.3333333333333</v>
      </c>
      <c r="F66" s="318">
        <v>1740.1166666666666</v>
      </c>
      <c r="G66" s="318">
        <v>1717.2833333333333</v>
      </c>
      <c r="H66" s="318">
        <v>1689.0666666666666</v>
      </c>
      <c r="I66" s="318">
        <v>1791.1666666666665</v>
      </c>
      <c r="J66" s="318">
        <v>1819.3833333333332</v>
      </c>
      <c r="K66" s="318">
        <v>1842.2166666666665</v>
      </c>
      <c r="L66" s="305">
        <v>1796.55</v>
      </c>
      <c r="M66" s="305">
        <v>1745.5</v>
      </c>
      <c r="N66" s="320">
        <v>29694900</v>
      </c>
      <c r="O66" s="321">
        <v>3.318168573069609E-4</v>
      </c>
    </row>
    <row r="67" spans="1:15" ht="14.4">
      <c r="A67" s="278">
        <v>57</v>
      </c>
      <c r="B67" s="400" t="s">
        <v>54</v>
      </c>
      <c r="C67" s="278" t="s">
        <v>110</v>
      </c>
      <c r="D67" s="317">
        <v>1025.1500000000001</v>
      </c>
      <c r="E67" s="317">
        <v>1022.1666666666666</v>
      </c>
      <c r="F67" s="318">
        <v>1005.3333333333333</v>
      </c>
      <c r="G67" s="318">
        <v>985.51666666666665</v>
      </c>
      <c r="H67" s="318">
        <v>968.68333333333328</v>
      </c>
      <c r="I67" s="318">
        <v>1041.9833333333331</v>
      </c>
      <c r="J67" s="318">
        <v>1058.8166666666666</v>
      </c>
      <c r="K67" s="318">
        <v>1078.6333333333332</v>
      </c>
      <c r="L67" s="305">
        <v>1039</v>
      </c>
      <c r="M67" s="305">
        <v>1002.35</v>
      </c>
      <c r="N67" s="320">
        <v>34631850</v>
      </c>
      <c r="O67" s="321">
        <v>-3.6156800534357519E-2</v>
      </c>
    </row>
    <row r="68" spans="1:15" ht="14.4">
      <c r="A68" s="278">
        <v>58</v>
      </c>
      <c r="B68" s="400" t="s">
        <v>57</v>
      </c>
      <c r="C68" s="278" t="s">
        <v>253</v>
      </c>
      <c r="D68" s="317">
        <v>539.04999999999995</v>
      </c>
      <c r="E68" s="317">
        <v>534.53333333333342</v>
      </c>
      <c r="F68" s="318">
        <v>527.21666666666681</v>
      </c>
      <c r="G68" s="318">
        <v>515.38333333333344</v>
      </c>
      <c r="H68" s="318">
        <v>508.06666666666683</v>
      </c>
      <c r="I68" s="318">
        <v>546.36666666666679</v>
      </c>
      <c r="J68" s="318">
        <v>553.68333333333339</v>
      </c>
      <c r="K68" s="318">
        <v>565.51666666666677</v>
      </c>
      <c r="L68" s="305">
        <v>541.85</v>
      </c>
      <c r="M68" s="305">
        <v>522.70000000000005</v>
      </c>
      <c r="N68" s="320">
        <v>14499100</v>
      </c>
      <c r="O68" s="321">
        <v>-0.28315254471922557</v>
      </c>
    </row>
    <row r="69" spans="1:15" ht="14.4">
      <c r="A69" s="278">
        <v>59</v>
      </c>
      <c r="B69" s="400" t="s">
        <v>44</v>
      </c>
      <c r="C69" s="278" t="s">
        <v>111</v>
      </c>
      <c r="D69" s="317">
        <v>2532.85</v>
      </c>
      <c r="E69" s="317">
        <v>2509.2000000000003</v>
      </c>
      <c r="F69" s="318">
        <v>2460.2500000000005</v>
      </c>
      <c r="G69" s="318">
        <v>2387.65</v>
      </c>
      <c r="H69" s="318">
        <v>2338.7000000000003</v>
      </c>
      <c r="I69" s="318">
        <v>2581.8000000000006</v>
      </c>
      <c r="J69" s="318">
        <v>2630.7500000000005</v>
      </c>
      <c r="K69" s="318">
        <v>2703.3500000000008</v>
      </c>
      <c r="L69" s="305">
        <v>2558.15</v>
      </c>
      <c r="M69" s="305">
        <v>2436.6</v>
      </c>
      <c r="N69" s="320">
        <v>2778900</v>
      </c>
      <c r="O69" s="321">
        <v>-3.0153910585279029E-2</v>
      </c>
    </row>
    <row r="70" spans="1:15" ht="14.4">
      <c r="A70" s="278">
        <v>60</v>
      </c>
      <c r="B70" s="400" t="s">
        <v>113</v>
      </c>
      <c r="C70" s="278" t="s">
        <v>114</v>
      </c>
      <c r="D70" s="317">
        <v>147.05000000000001</v>
      </c>
      <c r="E70" s="317">
        <v>148.15</v>
      </c>
      <c r="F70" s="318">
        <v>143.75</v>
      </c>
      <c r="G70" s="318">
        <v>140.44999999999999</v>
      </c>
      <c r="H70" s="318">
        <v>136.04999999999998</v>
      </c>
      <c r="I70" s="318">
        <v>151.45000000000002</v>
      </c>
      <c r="J70" s="318">
        <v>155.85000000000005</v>
      </c>
      <c r="K70" s="318">
        <v>159.15000000000003</v>
      </c>
      <c r="L70" s="305">
        <v>152.55000000000001</v>
      </c>
      <c r="M70" s="305">
        <v>144.85</v>
      </c>
      <c r="N70" s="320">
        <v>31497500</v>
      </c>
      <c r="O70" s="321">
        <v>-1.8653298521320281E-2</v>
      </c>
    </row>
    <row r="71" spans="1:15" ht="14.4">
      <c r="A71" s="278">
        <v>61</v>
      </c>
      <c r="B71" s="400" t="s">
        <v>73</v>
      </c>
      <c r="C71" s="278" t="s">
        <v>115</v>
      </c>
      <c r="D71" s="317">
        <v>213.1</v>
      </c>
      <c r="E71" s="317">
        <v>215.81666666666669</v>
      </c>
      <c r="F71" s="318">
        <v>209.48333333333338</v>
      </c>
      <c r="G71" s="318">
        <v>205.86666666666667</v>
      </c>
      <c r="H71" s="318">
        <v>199.53333333333336</v>
      </c>
      <c r="I71" s="318">
        <v>219.43333333333339</v>
      </c>
      <c r="J71" s="318">
        <v>225.76666666666671</v>
      </c>
      <c r="K71" s="318">
        <v>229.38333333333341</v>
      </c>
      <c r="L71" s="305">
        <v>222.15</v>
      </c>
      <c r="M71" s="305">
        <v>212.2</v>
      </c>
      <c r="N71" s="320">
        <v>16124400</v>
      </c>
      <c r="O71" s="321">
        <v>-6.1727532993506043E-2</v>
      </c>
    </row>
    <row r="72" spans="1:15" ht="14.4">
      <c r="A72" s="278">
        <v>62</v>
      </c>
      <c r="B72" s="400" t="s">
        <v>50</v>
      </c>
      <c r="C72" s="278" t="s">
        <v>116</v>
      </c>
      <c r="D72" s="317">
        <v>2170.1</v>
      </c>
      <c r="E72" s="317">
        <v>2156.8333333333335</v>
      </c>
      <c r="F72" s="318">
        <v>2128.666666666667</v>
      </c>
      <c r="G72" s="318">
        <v>2087.2333333333336</v>
      </c>
      <c r="H72" s="318">
        <v>2059.0666666666671</v>
      </c>
      <c r="I72" s="318">
        <v>2198.2666666666669</v>
      </c>
      <c r="J72" s="318">
        <v>2226.4333333333338</v>
      </c>
      <c r="K72" s="318">
        <v>2267.8666666666668</v>
      </c>
      <c r="L72" s="305">
        <v>2185</v>
      </c>
      <c r="M72" s="305">
        <v>2115.4</v>
      </c>
      <c r="N72" s="320">
        <v>17140800</v>
      </c>
      <c r="O72" s="321">
        <v>-0.13969946095702712</v>
      </c>
    </row>
    <row r="73" spans="1:15" ht="14.4">
      <c r="A73" s="278">
        <v>63</v>
      </c>
      <c r="B73" s="400" t="s">
        <v>57</v>
      </c>
      <c r="C73" s="278" t="s">
        <v>117</v>
      </c>
      <c r="D73" s="317">
        <v>226.3</v>
      </c>
      <c r="E73" s="317">
        <v>219.75</v>
      </c>
      <c r="F73" s="318">
        <v>201.95</v>
      </c>
      <c r="G73" s="318">
        <v>177.6</v>
      </c>
      <c r="H73" s="318">
        <v>159.79999999999998</v>
      </c>
      <c r="I73" s="318">
        <v>244.1</v>
      </c>
      <c r="J73" s="318">
        <v>261.89999999999998</v>
      </c>
      <c r="K73" s="318">
        <v>286.25</v>
      </c>
      <c r="L73" s="305">
        <v>237.55</v>
      </c>
      <c r="M73" s="305">
        <v>195.4</v>
      </c>
      <c r="N73" s="320">
        <v>12198500</v>
      </c>
      <c r="O73" s="321">
        <v>-0.12650731819093175</v>
      </c>
    </row>
    <row r="74" spans="1:15" ht="14.4">
      <c r="A74" s="278">
        <v>64</v>
      </c>
      <c r="B74" s="400" t="s">
        <v>54</v>
      </c>
      <c r="C74" s="278" t="s">
        <v>118</v>
      </c>
      <c r="D74" s="317">
        <v>352.25</v>
      </c>
      <c r="E74" s="317">
        <v>349.65000000000003</v>
      </c>
      <c r="F74" s="318">
        <v>342.70000000000005</v>
      </c>
      <c r="G74" s="318">
        <v>333.15000000000003</v>
      </c>
      <c r="H74" s="318">
        <v>326.20000000000005</v>
      </c>
      <c r="I74" s="318">
        <v>359.20000000000005</v>
      </c>
      <c r="J74" s="318">
        <v>366.15</v>
      </c>
      <c r="K74" s="318">
        <v>375.70000000000005</v>
      </c>
      <c r="L74" s="305">
        <v>356.6</v>
      </c>
      <c r="M74" s="305">
        <v>340.1</v>
      </c>
      <c r="N74" s="320">
        <v>111718750</v>
      </c>
      <c r="O74" s="321">
        <v>4.164967310568141E-3</v>
      </c>
    </row>
    <row r="75" spans="1:15" ht="14.4">
      <c r="A75" s="278">
        <v>65</v>
      </c>
      <c r="B75" s="400" t="s">
        <v>57</v>
      </c>
      <c r="C75" s="278" t="s">
        <v>119</v>
      </c>
      <c r="D75" s="317">
        <v>429.15</v>
      </c>
      <c r="E75" s="317">
        <v>428.56666666666666</v>
      </c>
      <c r="F75" s="318">
        <v>423.63333333333333</v>
      </c>
      <c r="G75" s="318">
        <v>418.11666666666667</v>
      </c>
      <c r="H75" s="318">
        <v>413.18333333333334</v>
      </c>
      <c r="I75" s="318">
        <v>434.08333333333331</v>
      </c>
      <c r="J75" s="318">
        <v>439.01666666666659</v>
      </c>
      <c r="K75" s="318">
        <v>444.5333333333333</v>
      </c>
      <c r="L75" s="305">
        <v>433.5</v>
      </c>
      <c r="M75" s="305">
        <v>423.05</v>
      </c>
      <c r="N75" s="320">
        <v>7044000</v>
      </c>
      <c r="O75" s="321">
        <v>-0.14071363220494054</v>
      </c>
    </row>
    <row r="76" spans="1:15" ht="14.4">
      <c r="A76" s="278">
        <v>66</v>
      </c>
      <c r="B76" s="400" t="s">
        <v>68</v>
      </c>
      <c r="C76" s="278" t="s">
        <v>120</v>
      </c>
      <c r="D76" s="317">
        <v>9.9499999999999993</v>
      </c>
      <c r="E76" s="317">
        <v>9.8333333333333339</v>
      </c>
      <c r="F76" s="318">
        <v>9.5166666666666675</v>
      </c>
      <c r="G76" s="318">
        <v>9.0833333333333339</v>
      </c>
      <c r="H76" s="318">
        <v>8.7666666666666675</v>
      </c>
      <c r="I76" s="318">
        <v>10.266666666666667</v>
      </c>
      <c r="J76" s="318">
        <v>10.583333333333334</v>
      </c>
      <c r="K76" s="318">
        <v>11.016666666666667</v>
      </c>
      <c r="L76" s="305">
        <v>10.15</v>
      </c>
      <c r="M76" s="305">
        <v>9.4</v>
      </c>
      <c r="N76" s="320">
        <v>173040000</v>
      </c>
      <c r="O76" s="321">
        <v>-0.32752992383025026</v>
      </c>
    </row>
    <row r="77" spans="1:15" ht="14.4">
      <c r="A77" s="278">
        <v>67</v>
      </c>
      <c r="B77" s="400" t="s">
        <v>54</v>
      </c>
      <c r="C77" s="278" t="s">
        <v>121</v>
      </c>
      <c r="D77" s="317">
        <v>27.15</v>
      </c>
      <c r="E77" s="317">
        <v>27.283333333333331</v>
      </c>
      <c r="F77" s="318">
        <v>26.666666666666664</v>
      </c>
      <c r="G77" s="318">
        <v>26.183333333333334</v>
      </c>
      <c r="H77" s="318">
        <v>25.566666666666666</v>
      </c>
      <c r="I77" s="318">
        <v>27.766666666666662</v>
      </c>
      <c r="J77" s="318">
        <v>28.383333333333329</v>
      </c>
      <c r="K77" s="318">
        <v>28.86666666666666</v>
      </c>
      <c r="L77" s="305">
        <v>27.9</v>
      </c>
      <c r="M77" s="305">
        <v>26.8</v>
      </c>
      <c r="N77" s="320">
        <v>102505000</v>
      </c>
      <c r="O77" s="321">
        <v>-5.6106005635462898E-2</v>
      </c>
    </row>
    <row r="78" spans="1:15" ht="14.4">
      <c r="A78" s="278">
        <v>68</v>
      </c>
      <c r="B78" s="400" t="s">
        <v>73</v>
      </c>
      <c r="C78" s="278" t="s">
        <v>122</v>
      </c>
      <c r="D78" s="317">
        <v>445.25</v>
      </c>
      <c r="E78" s="317">
        <v>440</v>
      </c>
      <c r="F78" s="318">
        <v>432.2</v>
      </c>
      <c r="G78" s="318">
        <v>419.15</v>
      </c>
      <c r="H78" s="318">
        <v>411.34999999999997</v>
      </c>
      <c r="I78" s="318">
        <v>453.05</v>
      </c>
      <c r="J78" s="318">
        <v>460.84999999999997</v>
      </c>
      <c r="K78" s="318">
        <v>473.90000000000003</v>
      </c>
      <c r="L78" s="305">
        <v>447.8</v>
      </c>
      <c r="M78" s="305">
        <v>426.95</v>
      </c>
      <c r="N78" s="320">
        <v>7657375</v>
      </c>
      <c r="O78" s="321">
        <v>-0.12793611024115253</v>
      </c>
    </row>
    <row r="79" spans="1:15" ht="14.4">
      <c r="A79" s="278">
        <v>69</v>
      </c>
      <c r="B79" s="400" t="s">
        <v>39</v>
      </c>
      <c r="C79" s="278" t="s">
        <v>123</v>
      </c>
      <c r="D79" s="317">
        <v>1044.4000000000001</v>
      </c>
      <c r="E79" s="317">
        <v>1045.9333333333334</v>
      </c>
      <c r="F79" s="318">
        <v>1029.4666666666667</v>
      </c>
      <c r="G79" s="318">
        <v>1014.5333333333333</v>
      </c>
      <c r="H79" s="318">
        <v>998.06666666666661</v>
      </c>
      <c r="I79" s="318">
        <v>1060.8666666666668</v>
      </c>
      <c r="J79" s="318">
        <v>1077.3333333333335</v>
      </c>
      <c r="K79" s="318">
        <v>1092.2666666666669</v>
      </c>
      <c r="L79" s="305">
        <v>1062.4000000000001</v>
      </c>
      <c r="M79" s="305">
        <v>1031</v>
      </c>
      <c r="N79" s="320">
        <v>2439000</v>
      </c>
      <c r="O79" s="321">
        <v>-0.18881165397279409</v>
      </c>
    </row>
    <row r="80" spans="1:15" ht="14.4">
      <c r="A80" s="278">
        <v>70</v>
      </c>
      <c r="B80" s="400" t="s">
        <v>54</v>
      </c>
      <c r="C80" s="278" t="s">
        <v>124</v>
      </c>
      <c r="D80" s="317">
        <v>477.55</v>
      </c>
      <c r="E80" s="317">
        <v>477.18333333333339</v>
      </c>
      <c r="F80" s="318">
        <v>461.76666666666677</v>
      </c>
      <c r="G80" s="318">
        <v>445.98333333333335</v>
      </c>
      <c r="H80" s="318">
        <v>430.56666666666672</v>
      </c>
      <c r="I80" s="318">
        <v>492.96666666666681</v>
      </c>
      <c r="J80" s="318">
        <v>508.38333333333344</v>
      </c>
      <c r="K80" s="318">
        <v>524.16666666666686</v>
      </c>
      <c r="L80" s="305">
        <v>492.6</v>
      </c>
      <c r="M80" s="305">
        <v>461.4</v>
      </c>
      <c r="N80" s="320">
        <v>29800800</v>
      </c>
      <c r="O80" s="321">
        <v>-3.0653933227510474E-2</v>
      </c>
    </row>
    <row r="81" spans="1:15" ht="14.4">
      <c r="A81" s="278">
        <v>71</v>
      </c>
      <c r="B81" s="400" t="s">
        <v>68</v>
      </c>
      <c r="C81" s="278" t="s">
        <v>125</v>
      </c>
      <c r="D81" s="317">
        <v>225.5</v>
      </c>
      <c r="E81" s="317">
        <v>223.13333333333333</v>
      </c>
      <c r="F81" s="318">
        <v>215.96666666666664</v>
      </c>
      <c r="G81" s="318">
        <v>206.43333333333331</v>
      </c>
      <c r="H81" s="318">
        <v>199.26666666666662</v>
      </c>
      <c r="I81" s="318">
        <v>232.66666666666666</v>
      </c>
      <c r="J81" s="318">
        <v>239.83333333333334</v>
      </c>
      <c r="K81" s="318">
        <v>249.36666666666667</v>
      </c>
      <c r="L81" s="305">
        <v>230.3</v>
      </c>
      <c r="M81" s="305">
        <v>213.6</v>
      </c>
      <c r="N81" s="320">
        <v>8979600</v>
      </c>
      <c r="O81" s="321">
        <v>-9.8650927487352449E-2</v>
      </c>
    </row>
    <row r="82" spans="1:15" ht="14.4">
      <c r="A82" s="278">
        <v>72</v>
      </c>
      <c r="B82" s="400" t="s">
        <v>107</v>
      </c>
      <c r="C82" s="278" t="s">
        <v>126</v>
      </c>
      <c r="D82" s="317">
        <v>699.05</v>
      </c>
      <c r="E82" s="317">
        <v>699.26666666666677</v>
      </c>
      <c r="F82" s="318">
        <v>694.03333333333353</v>
      </c>
      <c r="G82" s="318">
        <v>689.01666666666677</v>
      </c>
      <c r="H82" s="318">
        <v>683.78333333333353</v>
      </c>
      <c r="I82" s="318">
        <v>704.28333333333353</v>
      </c>
      <c r="J82" s="318">
        <v>709.51666666666688</v>
      </c>
      <c r="K82" s="318">
        <v>714.53333333333353</v>
      </c>
      <c r="L82" s="305">
        <v>704.5</v>
      </c>
      <c r="M82" s="305">
        <v>694.25</v>
      </c>
      <c r="N82" s="320">
        <v>49791600</v>
      </c>
      <c r="O82" s="321">
        <v>-2.9721260873632027E-2</v>
      </c>
    </row>
    <row r="83" spans="1:15" ht="14.4">
      <c r="A83" s="278">
        <v>73</v>
      </c>
      <c r="B83" s="400" t="s">
        <v>73</v>
      </c>
      <c r="C83" s="278" t="s">
        <v>127</v>
      </c>
      <c r="D83" s="317">
        <v>85.4</v>
      </c>
      <c r="E83" s="317">
        <v>86.216666666666654</v>
      </c>
      <c r="F83" s="318">
        <v>84.033333333333303</v>
      </c>
      <c r="G83" s="318">
        <v>82.666666666666643</v>
      </c>
      <c r="H83" s="318">
        <v>80.483333333333292</v>
      </c>
      <c r="I83" s="318">
        <v>87.583333333333314</v>
      </c>
      <c r="J83" s="318">
        <v>89.76666666666668</v>
      </c>
      <c r="K83" s="318">
        <v>91.133333333333326</v>
      </c>
      <c r="L83" s="305">
        <v>88.4</v>
      </c>
      <c r="M83" s="305">
        <v>84.85</v>
      </c>
      <c r="N83" s="320">
        <v>53665500</v>
      </c>
      <c r="O83" s="321">
        <v>-4.2287181732828137E-3</v>
      </c>
    </row>
    <row r="84" spans="1:15" ht="14.4">
      <c r="A84" s="278">
        <v>74</v>
      </c>
      <c r="B84" s="400" t="s">
        <v>50</v>
      </c>
      <c r="C84" s="278" t="s">
        <v>128</v>
      </c>
      <c r="D84" s="317">
        <v>200.4</v>
      </c>
      <c r="E84" s="317">
        <v>196.98333333333335</v>
      </c>
      <c r="F84" s="318">
        <v>192.41666666666669</v>
      </c>
      <c r="G84" s="318">
        <v>184.43333333333334</v>
      </c>
      <c r="H84" s="318">
        <v>179.86666666666667</v>
      </c>
      <c r="I84" s="318">
        <v>204.9666666666667</v>
      </c>
      <c r="J84" s="318">
        <v>209.53333333333336</v>
      </c>
      <c r="K84" s="318">
        <v>217.51666666666671</v>
      </c>
      <c r="L84" s="305">
        <v>201.55</v>
      </c>
      <c r="M84" s="305">
        <v>189</v>
      </c>
      <c r="N84" s="320">
        <v>71888000</v>
      </c>
      <c r="O84" s="321">
        <v>-0.10795651958107907</v>
      </c>
    </row>
    <row r="85" spans="1:15" ht="14.4">
      <c r="A85" s="278">
        <v>75</v>
      </c>
      <c r="B85" s="400" t="s">
        <v>113</v>
      </c>
      <c r="C85" s="278" t="s">
        <v>129</v>
      </c>
      <c r="D85" s="317">
        <v>150.25</v>
      </c>
      <c r="E85" s="317">
        <v>149.31666666666666</v>
      </c>
      <c r="F85" s="318">
        <v>145.93333333333334</v>
      </c>
      <c r="G85" s="318">
        <v>141.61666666666667</v>
      </c>
      <c r="H85" s="318">
        <v>138.23333333333335</v>
      </c>
      <c r="I85" s="318">
        <v>153.63333333333333</v>
      </c>
      <c r="J85" s="318">
        <v>157.01666666666665</v>
      </c>
      <c r="K85" s="318">
        <v>161.33333333333331</v>
      </c>
      <c r="L85" s="305">
        <v>152.69999999999999</v>
      </c>
      <c r="M85" s="305">
        <v>145</v>
      </c>
      <c r="N85" s="320">
        <v>13400000</v>
      </c>
      <c r="O85" s="321">
        <v>-0.18713982408249924</v>
      </c>
    </row>
    <row r="86" spans="1:15" ht="14.4">
      <c r="A86" s="278">
        <v>76</v>
      </c>
      <c r="B86" s="400" t="s">
        <v>113</v>
      </c>
      <c r="C86" s="278" t="s">
        <v>130</v>
      </c>
      <c r="D86" s="317">
        <v>192.3</v>
      </c>
      <c r="E86" s="317">
        <v>192.21666666666667</v>
      </c>
      <c r="F86" s="318">
        <v>189.08333333333334</v>
      </c>
      <c r="G86" s="318">
        <v>185.86666666666667</v>
      </c>
      <c r="H86" s="318">
        <v>182.73333333333335</v>
      </c>
      <c r="I86" s="318">
        <v>195.43333333333334</v>
      </c>
      <c r="J86" s="318">
        <v>198.56666666666666</v>
      </c>
      <c r="K86" s="318">
        <v>201.78333333333333</v>
      </c>
      <c r="L86" s="305">
        <v>195.35</v>
      </c>
      <c r="M86" s="305">
        <v>189</v>
      </c>
      <c r="N86" s="320">
        <v>38907000</v>
      </c>
      <c r="O86" s="321">
        <v>-3.3452908559731306E-2</v>
      </c>
    </row>
    <row r="87" spans="1:15" ht="14.4">
      <c r="A87" s="278">
        <v>77</v>
      </c>
      <c r="B87" s="400" t="s">
        <v>39</v>
      </c>
      <c r="C87" s="278" t="s">
        <v>131</v>
      </c>
      <c r="D87" s="317">
        <v>1775.75</v>
      </c>
      <c r="E87" s="317">
        <v>1768.8666666666668</v>
      </c>
      <c r="F87" s="318">
        <v>1737.7833333333335</v>
      </c>
      <c r="G87" s="318">
        <v>1699.8166666666668</v>
      </c>
      <c r="H87" s="318">
        <v>1668.7333333333336</v>
      </c>
      <c r="I87" s="318">
        <v>1806.8333333333335</v>
      </c>
      <c r="J87" s="318">
        <v>1837.9166666666665</v>
      </c>
      <c r="K87" s="318">
        <v>1875.8833333333334</v>
      </c>
      <c r="L87" s="305">
        <v>1799.95</v>
      </c>
      <c r="M87" s="305">
        <v>1730.9</v>
      </c>
      <c r="N87" s="320">
        <v>2321500</v>
      </c>
      <c r="O87" s="321">
        <v>-0.123466112894091</v>
      </c>
    </row>
    <row r="88" spans="1:15" ht="14.4">
      <c r="A88" s="278">
        <v>78</v>
      </c>
      <c r="B88" s="400" t="s">
        <v>39</v>
      </c>
      <c r="C88" s="278" t="s">
        <v>132</v>
      </c>
      <c r="D88" s="317">
        <v>365.3</v>
      </c>
      <c r="E88" s="317">
        <v>369.0333333333333</v>
      </c>
      <c r="F88" s="318">
        <v>356.26666666666659</v>
      </c>
      <c r="G88" s="318">
        <v>347.23333333333329</v>
      </c>
      <c r="H88" s="318">
        <v>334.46666666666658</v>
      </c>
      <c r="I88" s="318">
        <v>378.06666666666661</v>
      </c>
      <c r="J88" s="318">
        <v>390.83333333333326</v>
      </c>
      <c r="K88" s="318">
        <v>399.86666666666662</v>
      </c>
      <c r="L88" s="305">
        <v>381.8</v>
      </c>
      <c r="M88" s="305">
        <v>360</v>
      </c>
      <c r="N88" s="320">
        <v>1122800</v>
      </c>
      <c r="O88" s="321">
        <v>-0.54509359047078842</v>
      </c>
    </row>
    <row r="89" spans="1:15" ht="14.4">
      <c r="A89" s="278">
        <v>79</v>
      </c>
      <c r="B89" s="400" t="s">
        <v>54</v>
      </c>
      <c r="C89" s="278" t="s">
        <v>133</v>
      </c>
      <c r="D89" s="317">
        <v>1371.75</v>
      </c>
      <c r="E89" s="317">
        <v>1359.5166666666667</v>
      </c>
      <c r="F89" s="318">
        <v>1337.7333333333333</v>
      </c>
      <c r="G89" s="318">
        <v>1303.7166666666667</v>
      </c>
      <c r="H89" s="318">
        <v>1281.9333333333334</v>
      </c>
      <c r="I89" s="318">
        <v>1393.5333333333333</v>
      </c>
      <c r="J89" s="318">
        <v>1415.3166666666666</v>
      </c>
      <c r="K89" s="318">
        <v>1449.3333333333333</v>
      </c>
      <c r="L89" s="305">
        <v>1381.3</v>
      </c>
      <c r="M89" s="305">
        <v>1325.5</v>
      </c>
      <c r="N89" s="320">
        <v>8765200</v>
      </c>
      <c r="O89" s="321">
        <v>-2.6398434299758772E-3</v>
      </c>
    </row>
    <row r="90" spans="1:15" ht="14.4">
      <c r="A90" s="278">
        <v>80</v>
      </c>
      <c r="B90" s="400" t="s">
        <v>57</v>
      </c>
      <c r="C90" s="278" t="s">
        <v>134</v>
      </c>
      <c r="D90" s="317">
        <v>70.849999999999994</v>
      </c>
      <c r="E90" s="317">
        <v>69.566666666666663</v>
      </c>
      <c r="F90" s="318">
        <v>67.583333333333329</v>
      </c>
      <c r="G90" s="318">
        <v>64.316666666666663</v>
      </c>
      <c r="H90" s="318">
        <v>62.333333333333329</v>
      </c>
      <c r="I90" s="318">
        <v>72.833333333333329</v>
      </c>
      <c r="J90" s="318">
        <v>74.816666666666677</v>
      </c>
      <c r="K90" s="318">
        <v>78.083333333333329</v>
      </c>
      <c r="L90" s="305">
        <v>71.55</v>
      </c>
      <c r="M90" s="305">
        <v>66.3</v>
      </c>
      <c r="N90" s="320">
        <v>22168000</v>
      </c>
      <c r="O90" s="321">
        <v>-0.15378977585048556</v>
      </c>
    </row>
    <row r="91" spans="1:15" ht="14.4">
      <c r="A91" s="278">
        <v>81</v>
      </c>
      <c r="B91" s="400" t="s">
        <v>57</v>
      </c>
      <c r="C91" s="278" t="s">
        <v>135</v>
      </c>
      <c r="D91" s="317">
        <v>269.05</v>
      </c>
      <c r="E91" s="317">
        <v>268.98333333333335</v>
      </c>
      <c r="F91" s="318">
        <v>265.11666666666667</v>
      </c>
      <c r="G91" s="318">
        <v>261.18333333333334</v>
      </c>
      <c r="H91" s="318">
        <v>257.31666666666666</v>
      </c>
      <c r="I91" s="318">
        <v>272.91666666666669</v>
      </c>
      <c r="J91" s="318">
        <v>276.78333333333336</v>
      </c>
      <c r="K91" s="318">
        <v>280.7166666666667</v>
      </c>
      <c r="L91" s="305">
        <v>272.85000000000002</v>
      </c>
      <c r="M91" s="305">
        <v>265.05</v>
      </c>
      <c r="N91" s="320">
        <v>7922000</v>
      </c>
      <c r="O91" s="321">
        <v>-0.14246435955445383</v>
      </c>
    </row>
    <row r="92" spans="1:15" ht="14.4">
      <c r="A92" s="278">
        <v>82</v>
      </c>
      <c r="B92" s="400" t="s">
        <v>64</v>
      </c>
      <c r="C92" s="278" t="s">
        <v>136</v>
      </c>
      <c r="D92" s="317">
        <v>944.6</v>
      </c>
      <c r="E92" s="317">
        <v>949.33333333333337</v>
      </c>
      <c r="F92" s="318">
        <v>933.2166666666667</v>
      </c>
      <c r="G92" s="318">
        <v>921.83333333333337</v>
      </c>
      <c r="H92" s="318">
        <v>905.7166666666667</v>
      </c>
      <c r="I92" s="318">
        <v>960.7166666666667</v>
      </c>
      <c r="J92" s="318">
        <v>976.83333333333326</v>
      </c>
      <c r="K92" s="318">
        <v>988.2166666666667</v>
      </c>
      <c r="L92" s="305">
        <v>965.45</v>
      </c>
      <c r="M92" s="305">
        <v>937.95</v>
      </c>
      <c r="N92" s="320">
        <v>9115700</v>
      </c>
      <c r="O92" s="321">
        <v>-0.32184564338813082</v>
      </c>
    </row>
    <row r="93" spans="1:15" ht="14.4">
      <c r="A93" s="278">
        <v>83</v>
      </c>
      <c r="B93" s="400" t="s">
        <v>52</v>
      </c>
      <c r="C93" s="278" t="s">
        <v>137</v>
      </c>
      <c r="D93" s="317">
        <v>935.35</v>
      </c>
      <c r="E93" s="317">
        <v>932.55000000000007</v>
      </c>
      <c r="F93" s="318">
        <v>921.25000000000011</v>
      </c>
      <c r="G93" s="318">
        <v>907.15000000000009</v>
      </c>
      <c r="H93" s="318">
        <v>895.85000000000014</v>
      </c>
      <c r="I93" s="318">
        <v>946.65000000000009</v>
      </c>
      <c r="J93" s="318">
        <v>957.95</v>
      </c>
      <c r="K93" s="318">
        <v>972.05000000000007</v>
      </c>
      <c r="L93" s="305">
        <v>943.85</v>
      </c>
      <c r="M93" s="305">
        <v>918.45</v>
      </c>
      <c r="N93" s="320">
        <v>6996350</v>
      </c>
      <c r="O93" s="321">
        <v>-0.10793839013630162</v>
      </c>
    </row>
    <row r="94" spans="1:15" ht="14.4">
      <c r="A94" s="278">
        <v>84</v>
      </c>
      <c r="B94" s="400" t="s">
        <v>44</v>
      </c>
      <c r="C94" s="278" t="s">
        <v>138</v>
      </c>
      <c r="D94" s="317">
        <v>506.2</v>
      </c>
      <c r="E94" s="317">
        <v>507.7</v>
      </c>
      <c r="F94" s="318">
        <v>499.65</v>
      </c>
      <c r="G94" s="318">
        <v>493.09999999999997</v>
      </c>
      <c r="H94" s="318">
        <v>485.04999999999995</v>
      </c>
      <c r="I94" s="318">
        <v>514.25</v>
      </c>
      <c r="J94" s="318">
        <v>522.30000000000007</v>
      </c>
      <c r="K94" s="318">
        <v>528.85</v>
      </c>
      <c r="L94" s="305">
        <v>515.75</v>
      </c>
      <c r="M94" s="305">
        <v>501.15</v>
      </c>
      <c r="N94" s="320">
        <v>17546200</v>
      </c>
      <c r="O94" s="321">
        <v>-3.172010374703383E-2</v>
      </c>
    </row>
    <row r="95" spans="1:15" ht="14.4">
      <c r="A95" s="278">
        <v>85</v>
      </c>
      <c r="B95" s="400" t="s">
        <v>57</v>
      </c>
      <c r="C95" s="278" t="s">
        <v>139</v>
      </c>
      <c r="D95" s="317">
        <v>179.65</v>
      </c>
      <c r="E95" s="317">
        <v>178.79999999999998</v>
      </c>
      <c r="F95" s="318">
        <v>174.09999999999997</v>
      </c>
      <c r="G95" s="318">
        <v>168.54999999999998</v>
      </c>
      <c r="H95" s="318">
        <v>163.84999999999997</v>
      </c>
      <c r="I95" s="318">
        <v>184.34999999999997</v>
      </c>
      <c r="J95" s="318">
        <v>189.04999999999995</v>
      </c>
      <c r="K95" s="318">
        <v>194.59999999999997</v>
      </c>
      <c r="L95" s="305">
        <v>183.5</v>
      </c>
      <c r="M95" s="305">
        <v>173.25</v>
      </c>
      <c r="N95" s="320">
        <v>11310600</v>
      </c>
      <c r="O95" s="321">
        <v>-0.21375542208875542</v>
      </c>
    </row>
    <row r="96" spans="1:15" ht="14.4">
      <c r="A96" s="278">
        <v>86</v>
      </c>
      <c r="B96" s="400" t="s">
        <v>57</v>
      </c>
      <c r="C96" s="278" t="s">
        <v>140</v>
      </c>
      <c r="D96" s="317">
        <v>157.80000000000001</v>
      </c>
      <c r="E96" s="317">
        <v>155.43333333333337</v>
      </c>
      <c r="F96" s="318">
        <v>151.21666666666673</v>
      </c>
      <c r="G96" s="318">
        <v>144.63333333333335</v>
      </c>
      <c r="H96" s="318">
        <v>140.41666666666671</v>
      </c>
      <c r="I96" s="318">
        <v>162.01666666666674</v>
      </c>
      <c r="J96" s="318">
        <v>166.23333333333338</v>
      </c>
      <c r="K96" s="318">
        <v>172.81666666666675</v>
      </c>
      <c r="L96" s="305">
        <v>159.65</v>
      </c>
      <c r="M96" s="305">
        <v>148.85</v>
      </c>
      <c r="N96" s="320">
        <v>14262000</v>
      </c>
      <c r="O96" s="321">
        <v>-4.5764753111200318E-2</v>
      </c>
    </row>
    <row r="97" spans="1:15" ht="14.4">
      <c r="A97" s="278">
        <v>87</v>
      </c>
      <c r="B97" s="400" t="s">
        <v>50</v>
      </c>
      <c r="C97" s="278" t="s">
        <v>141</v>
      </c>
      <c r="D97" s="317">
        <v>342.65</v>
      </c>
      <c r="E97" s="317">
        <v>342.23333333333329</v>
      </c>
      <c r="F97" s="318">
        <v>339.76666666666659</v>
      </c>
      <c r="G97" s="318">
        <v>336.88333333333333</v>
      </c>
      <c r="H97" s="318">
        <v>334.41666666666663</v>
      </c>
      <c r="I97" s="318">
        <v>345.11666666666656</v>
      </c>
      <c r="J97" s="318">
        <v>347.58333333333326</v>
      </c>
      <c r="K97" s="318">
        <v>350.46666666666653</v>
      </c>
      <c r="L97" s="305">
        <v>344.7</v>
      </c>
      <c r="M97" s="305">
        <v>339.35</v>
      </c>
      <c r="N97" s="320">
        <v>10832000</v>
      </c>
      <c r="O97" s="321">
        <v>-4.8873700069819569E-3</v>
      </c>
    </row>
    <row r="98" spans="1:15" ht="14.4">
      <c r="A98" s="278">
        <v>88</v>
      </c>
      <c r="B98" s="400" t="s">
        <v>44</v>
      </c>
      <c r="C98" s="278" t="s">
        <v>142</v>
      </c>
      <c r="D98" s="317">
        <v>5780.1</v>
      </c>
      <c r="E98" s="317">
        <v>5768.0333333333328</v>
      </c>
      <c r="F98" s="318">
        <v>5688.0666666666657</v>
      </c>
      <c r="G98" s="318">
        <v>5596.0333333333328</v>
      </c>
      <c r="H98" s="318">
        <v>5516.0666666666657</v>
      </c>
      <c r="I98" s="318">
        <v>5860.0666666666657</v>
      </c>
      <c r="J98" s="318">
        <v>5940.0333333333328</v>
      </c>
      <c r="K98" s="318">
        <v>6032.0666666666657</v>
      </c>
      <c r="L98" s="305">
        <v>5848</v>
      </c>
      <c r="M98" s="305">
        <v>5676</v>
      </c>
      <c r="N98" s="320">
        <v>2885900</v>
      </c>
      <c r="O98" s="321">
        <v>-5.658711997384766E-2</v>
      </c>
    </row>
    <row r="99" spans="1:15" ht="14.4">
      <c r="A99" s="278">
        <v>89</v>
      </c>
      <c r="B99" s="400" t="s">
        <v>50</v>
      </c>
      <c r="C99" s="278" t="s">
        <v>143</v>
      </c>
      <c r="D99" s="317">
        <v>603.54999999999995</v>
      </c>
      <c r="E99" s="317">
        <v>605.61666666666667</v>
      </c>
      <c r="F99" s="318">
        <v>595.93333333333339</v>
      </c>
      <c r="G99" s="318">
        <v>588.31666666666672</v>
      </c>
      <c r="H99" s="318">
        <v>578.63333333333344</v>
      </c>
      <c r="I99" s="318">
        <v>613.23333333333335</v>
      </c>
      <c r="J99" s="318">
        <v>622.91666666666652</v>
      </c>
      <c r="K99" s="318">
        <v>630.5333333333333</v>
      </c>
      <c r="L99" s="305">
        <v>615.29999999999995</v>
      </c>
      <c r="M99" s="305">
        <v>598</v>
      </c>
      <c r="N99" s="320">
        <v>12960000</v>
      </c>
      <c r="O99" s="321">
        <v>-2.6933435936898806E-3</v>
      </c>
    </row>
    <row r="100" spans="1:15" ht="14.4">
      <c r="A100" s="278">
        <v>90</v>
      </c>
      <c r="B100" s="400" t="s">
        <v>57</v>
      </c>
      <c r="C100" s="278" t="s">
        <v>144</v>
      </c>
      <c r="D100" s="317">
        <v>531.4</v>
      </c>
      <c r="E100" s="317">
        <v>523.9</v>
      </c>
      <c r="F100" s="318">
        <v>506.25</v>
      </c>
      <c r="G100" s="318">
        <v>481.1</v>
      </c>
      <c r="H100" s="318">
        <v>463.45000000000005</v>
      </c>
      <c r="I100" s="318">
        <v>549.04999999999995</v>
      </c>
      <c r="J100" s="318">
        <v>566.69999999999982</v>
      </c>
      <c r="K100" s="318">
        <v>591.84999999999991</v>
      </c>
      <c r="L100" s="305">
        <v>541.54999999999995</v>
      </c>
      <c r="M100" s="305">
        <v>498.75</v>
      </c>
      <c r="N100" s="320">
        <v>1501500</v>
      </c>
      <c r="O100" s="321">
        <v>-0.30211480362537763</v>
      </c>
    </row>
    <row r="101" spans="1:15" ht="14.4">
      <c r="A101" s="278">
        <v>91</v>
      </c>
      <c r="B101" s="400" t="s">
        <v>73</v>
      </c>
      <c r="C101" s="278" t="s">
        <v>145</v>
      </c>
      <c r="D101" s="317">
        <v>1073</v>
      </c>
      <c r="E101" s="317">
        <v>1062.0166666666667</v>
      </c>
      <c r="F101" s="318">
        <v>1048.0333333333333</v>
      </c>
      <c r="G101" s="318">
        <v>1023.0666666666666</v>
      </c>
      <c r="H101" s="318">
        <v>1009.0833333333333</v>
      </c>
      <c r="I101" s="318">
        <v>1086.9833333333333</v>
      </c>
      <c r="J101" s="318">
        <v>1100.9666666666665</v>
      </c>
      <c r="K101" s="318">
        <v>1125.9333333333334</v>
      </c>
      <c r="L101" s="305">
        <v>1076</v>
      </c>
      <c r="M101" s="305">
        <v>1037.05</v>
      </c>
      <c r="N101" s="320">
        <v>661200</v>
      </c>
      <c r="O101" s="321">
        <v>-0.24</v>
      </c>
    </row>
    <row r="102" spans="1:15" ht="14.4">
      <c r="A102" s="278">
        <v>92</v>
      </c>
      <c r="B102" s="400" t="s">
        <v>107</v>
      </c>
      <c r="C102" s="278" t="s">
        <v>146</v>
      </c>
      <c r="D102" s="317">
        <v>909.5</v>
      </c>
      <c r="E102" s="317">
        <v>911.23333333333323</v>
      </c>
      <c r="F102" s="318">
        <v>902.26666666666642</v>
      </c>
      <c r="G102" s="318">
        <v>895.03333333333319</v>
      </c>
      <c r="H102" s="318">
        <v>886.06666666666638</v>
      </c>
      <c r="I102" s="318">
        <v>918.46666666666647</v>
      </c>
      <c r="J102" s="318">
        <v>927.43333333333339</v>
      </c>
      <c r="K102" s="318">
        <v>934.66666666666652</v>
      </c>
      <c r="L102" s="305">
        <v>920.2</v>
      </c>
      <c r="M102" s="305">
        <v>904</v>
      </c>
      <c r="N102" s="320">
        <v>1311200</v>
      </c>
      <c r="O102" s="321">
        <v>-0.14053487152595701</v>
      </c>
    </row>
    <row r="103" spans="1:15" ht="14.4">
      <c r="A103" s="278">
        <v>93</v>
      </c>
      <c r="B103" s="400" t="s">
        <v>44</v>
      </c>
      <c r="C103" s="278" t="s">
        <v>147</v>
      </c>
      <c r="D103" s="317">
        <v>96.4</v>
      </c>
      <c r="E103" s="317">
        <v>95.766666666666666</v>
      </c>
      <c r="F103" s="318">
        <v>94.183333333333337</v>
      </c>
      <c r="G103" s="318">
        <v>91.966666666666669</v>
      </c>
      <c r="H103" s="318">
        <v>90.38333333333334</v>
      </c>
      <c r="I103" s="318">
        <v>97.983333333333334</v>
      </c>
      <c r="J103" s="318">
        <v>99.566666666666677</v>
      </c>
      <c r="K103" s="318">
        <v>101.78333333333333</v>
      </c>
      <c r="L103" s="305">
        <v>97.35</v>
      </c>
      <c r="M103" s="305">
        <v>93.55</v>
      </c>
      <c r="N103" s="320">
        <v>22652000</v>
      </c>
      <c r="O103" s="321">
        <v>-0.10628896078276651</v>
      </c>
    </row>
    <row r="104" spans="1:15" ht="14.4">
      <c r="A104" s="278">
        <v>94</v>
      </c>
      <c r="B104" s="400" t="s">
        <v>44</v>
      </c>
      <c r="C104" s="278" t="s">
        <v>148</v>
      </c>
      <c r="D104" s="317">
        <v>64842.3</v>
      </c>
      <c r="E104" s="317">
        <v>64640.066666666673</v>
      </c>
      <c r="F104" s="318">
        <v>64062.183333333349</v>
      </c>
      <c r="G104" s="318">
        <v>63282.066666666673</v>
      </c>
      <c r="H104" s="318">
        <v>62704.183333333349</v>
      </c>
      <c r="I104" s="318">
        <v>65420.183333333349</v>
      </c>
      <c r="J104" s="318">
        <v>65998.066666666666</v>
      </c>
      <c r="K104" s="318">
        <v>66778.183333333349</v>
      </c>
      <c r="L104" s="305">
        <v>65217.95</v>
      </c>
      <c r="M104" s="305">
        <v>63859.95</v>
      </c>
      <c r="N104" s="320">
        <v>15360</v>
      </c>
      <c r="O104" s="321">
        <v>-0.10645724258289703</v>
      </c>
    </row>
    <row r="105" spans="1:15" ht="14.4">
      <c r="A105" s="278">
        <v>95</v>
      </c>
      <c r="B105" s="400" t="s">
        <v>57</v>
      </c>
      <c r="C105" s="278" t="s">
        <v>149</v>
      </c>
      <c r="D105" s="317">
        <v>1106.95</v>
      </c>
      <c r="E105" s="317">
        <v>1110.05</v>
      </c>
      <c r="F105" s="318">
        <v>1092.0999999999999</v>
      </c>
      <c r="G105" s="318">
        <v>1077.25</v>
      </c>
      <c r="H105" s="318">
        <v>1059.3</v>
      </c>
      <c r="I105" s="318">
        <v>1124.8999999999999</v>
      </c>
      <c r="J105" s="318">
        <v>1142.8500000000001</v>
      </c>
      <c r="K105" s="318">
        <v>1157.6999999999998</v>
      </c>
      <c r="L105" s="305">
        <v>1128</v>
      </c>
      <c r="M105" s="305">
        <v>1095.2</v>
      </c>
      <c r="N105" s="320">
        <v>2999250</v>
      </c>
      <c r="O105" s="321">
        <v>-6.7397388059701496E-2</v>
      </c>
    </row>
    <row r="106" spans="1:15" ht="14.4">
      <c r="A106" s="278">
        <v>96</v>
      </c>
      <c r="B106" s="400" t="s">
        <v>113</v>
      </c>
      <c r="C106" s="278" t="s">
        <v>150</v>
      </c>
      <c r="D106" s="317">
        <v>34.299999999999997</v>
      </c>
      <c r="E106" s="317">
        <v>33.699999999999996</v>
      </c>
      <c r="F106" s="318">
        <v>32.499999999999993</v>
      </c>
      <c r="G106" s="318">
        <v>30.699999999999996</v>
      </c>
      <c r="H106" s="318">
        <v>29.499999999999993</v>
      </c>
      <c r="I106" s="318">
        <v>35.499999999999993</v>
      </c>
      <c r="J106" s="318">
        <v>36.699999999999996</v>
      </c>
      <c r="K106" s="318">
        <v>38.499999999999993</v>
      </c>
      <c r="L106" s="305">
        <v>34.9</v>
      </c>
      <c r="M106" s="305">
        <v>31.9</v>
      </c>
      <c r="N106" s="320">
        <v>36618000</v>
      </c>
      <c r="O106" s="321">
        <v>3.0653918359420079E-2</v>
      </c>
    </row>
    <row r="107" spans="1:15" ht="14.4">
      <c r="A107" s="278">
        <v>97</v>
      </c>
      <c r="B107" s="400" t="s">
        <v>39</v>
      </c>
      <c r="C107" s="278" t="s">
        <v>261</v>
      </c>
      <c r="D107" s="317">
        <v>2753.8</v>
      </c>
      <c r="E107" s="317">
        <v>2746.0833333333335</v>
      </c>
      <c r="F107" s="318">
        <v>2675.166666666667</v>
      </c>
      <c r="G107" s="318">
        <v>2596.5333333333333</v>
      </c>
      <c r="H107" s="318">
        <v>2525.6166666666668</v>
      </c>
      <c r="I107" s="318">
        <v>2824.7166666666672</v>
      </c>
      <c r="J107" s="318">
        <v>2895.6333333333341</v>
      </c>
      <c r="K107" s="318">
        <v>2974.2666666666673</v>
      </c>
      <c r="L107" s="305">
        <v>2817</v>
      </c>
      <c r="M107" s="305">
        <v>2667.45</v>
      </c>
      <c r="N107" s="320">
        <v>630750</v>
      </c>
      <c r="O107" s="321">
        <v>-0.10961321287408243</v>
      </c>
    </row>
    <row r="108" spans="1:15" ht="14.4">
      <c r="A108" s="278">
        <v>98</v>
      </c>
      <c r="B108" s="400" t="s">
        <v>102</v>
      </c>
      <c r="C108" s="278" t="s">
        <v>152</v>
      </c>
      <c r="D108" s="317">
        <v>32.25</v>
      </c>
      <c r="E108" s="317">
        <v>31.816666666666666</v>
      </c>
      <c r="F108" s="318">
        <v>30.93333333333333</v>
      </c>
      <c r="G108" s="318">
        <v>29.616666666666664</v>
      </c>
      <c r="H108" s="318">
        <v>28.733333333333327</v>
      </c>
      <c r="I108" s="318">
        <v>33.133333333333333</v>
      </c>
      <c r="J108" s="318">
        <v>34.016666666666666</v>
      </c>
      <c r="K108" s="318">
        <v>35.333333333333336</v>
      </c>
      <c r="L108" s="305">
        <v>32.700000000000003</v>
      </c>
      <c r="M108" s="305">
        <v>30.5</v>
      </c>
      <c r="N108" s="320">
        <v>16758000</v>
      </c>
      <c r="O108" s="321">
        <v>-0.15350810728898318</v>
      </c>
    </row>
    <row r="109" spans="1:15" ht="14.4">
      <c r="A109" s="278">
        <v>99</v>
      </c>
      <c r="B109" s="400" t="s">
        <v>50</v>
      </c>
      <c r="C109" s="278" t="s">
        <v>153</v>
      </c>
      <c r="D109" s="317">
        <v>16813.099999999999</v>
      </c>
      <c r="E109" s="317">
        <v>16760.783333333329</v>
      </c>
      <c r="F109" s="318">
        <v>16652.516666666659</v>
      </c>
      <c r="G109" s="318">
        <v>16491.933333333331</v>
      </c>
      <c r="H109" s="318">
        <v>16383.666666666661</v>
      </c>
      <c r="I109" s="318">
        <v>16921.366666666658</v>
      </c>
      <c r="J109" s="318">
        <v>17029.633333333328</v>
      </c>
      <c r="K109" s="318">
        <v>17190.216666666656</v>
      </c>
      <c r="L109" s="305">
        <v>16869.05</v>
      </c>
      <c r="M109" s="305">
        <v>16600.2</v>
      </c>
      <c r="N109" s="320">
        <v>507350</v>
      </c>
      <c r="O109" s="321">
        <v>-3.4170949933371407E-2</v>
      </c>
    </row>
    <row r="110" spans="1:15" ht="14.4">
      <c r="A110" s="278">
        <v>100</v>
      </c>
      <c r="B110" s="400" t="s">
        <v>107</v>
      </c>
      <c r="C110" s="278" t="s">
        <v>154</v>
      </c>
      <c r="D110" s="317">
        <v>1381.8</v>
      </c>
      <c r="E110" s="317">
        <v>1376.7</v>
      </c>
      <c r="F110" s="318">
        <v>1360.4</v>
      </c>
      <c r="G110" s="318">
        <v>1339</v>
      </c>
      <c r="H110" s="318">
        <v>1322.7</v>
      </c>
      <c r="I110" s="318">
        <v>1398.1000000000001</v>
      </c>
      <c r="J110" s="318">
        <v>1414.3999999999999</v>
      </c>
      <c r="K110" s="318">
        <v>1435.8000000000002</v>
      </c>
      <c r="L110" s="305">
        <v>1393</v>
      </c>
      <c r="M110" s="305">
        <v>1355.3</v>
      </c>
      <c r="N110" s="320">
        <v>510000</v>
      </c>
      <c r="O110" s="321">
        <v>-0.16971916971916973</v>
      </c>
    </row>
    <row r="111" spans="1:15" ht="14.4">
      <c r="A111" s="278">
        <v>101</v>
      </c>
      <c r="B111" s="400" t="s">
        <v>113</v>
      </c>
      <c r="C111" s="278" t="s">
        <v>155</v>
      </c>
      <c r="D111" s="317">
        <v>84.7</v>
      </c>
      <c r="E111" s="317">
        <v>85.100000000000009</v>
      </c>
      <c r="F111" s="318">
        <v>83.40000000000002</v>
      </c>
      <c r="G111" s="318">
        <v>82.100000000000009</v>
      </c>
      <c r="H111" s="318">
        <v>80.40000000000002</v>
      </c>
      <c r="I111" s="318">
        <v>86.40000000000002</v>
      </c>
      <c r="J111" s="318">
        <v>88.100000000000009</v>
      </c>
      <c r="K111" s="318">
        <v>89.40000000000002</v>
      </c>
      <c r="L111" s="305">
        <v>86.8</v>
      </c>
      <c r="M111" s="305">
        <v>83.8</v>
      </c>
      <c r="N111" s="320">
        <v>25721300</v>
      </c>
      <c r="O111" s="321">
        <v>-1.6709737598629884E-2</v>
      </c>
    </row>
    <row r="112" spans="1:15" ht="14.4">
      <c r="A112" s="278">
        <v>102</v>
      </c>
      <c r="B112" s="400" t="s">
        <v>42</v>
      </c>
      <c r="C112" s="278" t="s">
        <v>156</v>
      </c>
      <c r="D112" s="317">
        <v>96.15</v>
      </c>
      <c r="E112" s="317">
        <v>96.433333333333337</v>
      </c>
      <c r="F112" s="318">
        <v>94.466666666666669</v>
      </c>
      <c r="G112" s="318">
        <v>92.783333333333331</v>
      </c>
      <c r="H112" s="318">
        <v>90.816666666666663</v>
      </c>
      <c r="I112" s="318">
        <v>98.116666666666674</v>
      </c>
      <c r="J112" s="318">
        <v>100.08333333333334</v>
      </c>
      <c r="K112" s="318">
        <v>101.76666666666668</v>
      </c>
      <c r="L112" s="305">
        <v>98.4</v>
      </c>
      <c r="M112" s="305">
        <v>94.75</v>
      </c>
      <c r="N112" s="320">
        <v>60231900</v>
      </c>
      <c r="O112" s="321">
        <v>3.1641959766718908E-2</v>
      </c>
    </row>
    <row r="113" spans="1:15" ht="14.4">
      <c r="A113" s="278">
        <v>103</v>
      </c>
      <c r="B113" s="400" t="s">
        <v>73</v>
      </c>
      <c r="C113" s="278" t="s">
        <v>158</v>
      </c>
      <c r="D113" s="317">
        <v>81.849999999999994</v>
      </c>
      <c r="E113" s="317">
        <v>81.766666666666666</v>
      </c>
      <c r="F113" s="318">
        <v>80.183333333333337</v>
      </c>
      <c r="G113" s="318">
        <v>78.516666666666666</v>
      </c>
      <c r="H113" s="318">
        <v>76.933333333333337</v>
      </c>
      <c r="I113" s="318">
        <v>83.433333333333337</v>
      </c>
      <c r="J113" s="318">
        <v>85.01666666666668</v>
      </c>
      <c r="K113" s="318">
        <v>86.683333333333337</v>
      </c>
      <c r="L113" s="305">
        <v>83.35</v>
      </c>
      <c r="M113" s="305">
        <v>80.099999999999994</v>
      </c>
      <c r="N113" s="320">
        <v>70847700</v>
      </c>
      <c r="O113" s="321">
        <v>-0.13330103750353237</v>
      </c>
    </row>
    <row r="114" spans="1:15" ht="14.4">
      <c r="A114" s="278">
        <v>104</v>
      </c>
      <c r="B114" s="400" t="s">
        <v>79</v>
      </c>
      <c r="C114" s="278" t="s">
        <v>159</v>
      </c>
      <c r="D114" s="317">
        <v>20328.400000000001</v>
      </c>
      <c r="E114" s="317">
        <v>20470.733333333334</v>
      </c>
      <c r="F114" s="318">
        <v>19956.616666666669</v>
      </c>
      <c r="G114" s="318">
        <v>19584.833333333336</v>
      </c>
      <c r="H114" s="318">
        <v>19070.716666666671</v>
      </c>
      <c r="I114" s="318">
        <v>20842.516666666666</v>
      </c>
      <c r="J114" s="318">
        <v>21356.633333333328</v>
      </c>
      <c r="K114" s="318">
        <v>21728.416666666664</v>
      </c>
      <c r="L114" s="305">
        <v>20984.85</v>
      </c>
      <c r="M114" s="305">
        <v>20098.95</v>
      </c>
      <c r="N114" s="320">
        <v>113070</v>
      </c>
      <c r="O114" s="321">
        <v>-0.1969175041727334</v>
      </c>
    </row>
    <row r="115" spans="1:15" ht="14.4">
      <c r="A115" s="278">
        <v>105</v>
      </c>
      <c r="B115" s="400" t="s">
        <v>52</v>
      </c>
      <c r="C115" s="278" t="s">
        <v>160</v>
      </c>
      <c r="D115" s="317">
        <v>1333.95</v>
      </c>
      <c r="E115" s="317">
        <v>1295.8</v>
      </c>
      <c r="F115" s="318">
        <v>1241.5999999999999</v>
      </c>
      <c r="G115" s="318">
        <v>1149.25</v>
      </c>
      <c r="H115" s="318">
        <v>1095.05</v>
      </c>
      <c r="I115" s="318">
        <v>1388.1499999999999</v>
      </c>
      <c r="J115" s="318">
        <v>1442.3500000000001</v>
      </c>
      <c r="K115" s="318">
        <v>1534.6999999999998</v>
      </c>
      <c r="L115" s="305">
        <v>1350</v>
      </c>
      <c r="M115" s="305">
        <v>1203.45</v>
      </c>
      <c r="N115" s="320">
        <v>3944050</v>
      </c>
      <c r="O115" s="321">
        <v>2.9990251255415282E-2</v>
      </c>
    </row>
    <row r="116" spans="1:15" ht="14.4">
      <c r="A116" s="278">
        <v>106</v>
      </c>
      <c r="B116" s="400" t="s">
        <v>73</v>
      </c>
      <c r="C116" s="278" t="s">
        <v>161</v>
      </c>
      <c r="D116" s="317">
        <v>261.85000000000002</v>
      </c>
      <c r="E116" s="317">
        <v>261.61666666666667</v>
      </c>
      <c r="F116" s="318">
        <v>257.23333333333335</v>
      </c>
      <c r="G116" s="318">
        <v>252.61666666666667</v>
      </c>
      <c r="H116" s="318">
        <v>248.23333333333335</v>
      </c>
      <c r="I116" s="318">
        <v>266.23333333333335</v>
      </c>
      <c r="J116" s="318">
        <v>270.61666666666667</v>
      </c>
      <c r="K116" s="318">
        <v>275.23333333333335</v>
      </c>
      <c r="L116" s="305">
        <v>266</v>
      </c>
      <c r="M116" s="305">
        <v>257</v>
      </c>
      <c r="N116" s="320">
        <v>12453000</v>
      </c>
      <c r="O116" s="321">
        <v>-8.0416482055826313E-2</v>
      </c>
    </row>
    <row r="117" spans="1:15" ht="14.4">
      <c r="A117" s="278">
        <v>107</v>
      </c>
      <c r="B117" s="400" t="s">
        <v>57</v>
      </c>
      <c r="C117" s="278" t="s">
        <v>162</v>
      </c>
      <c r="D117" s="317">
        <v>90.45</v>
      </c>
      <c r="E117" s="317">
        <v>89.733333333333334</v>
      </c>
      <c r="F117" s="318">
        <v>87.466666666666669</v>
      </c>
      <c r="G117" s="318">
        <v>84.483333333333334</v>
      </c>
      <c r="H117" s="318">
        <v>82.216666666666669</v>
      </c>
      <c r="I117" s="318">
        <v>92.716666666666669</v>
      </c>
      <c r="J117" s="318">
        <v>94.983333333333348</v>
      </c>
      <c r="K117" s="318">
        <v>97.966666666666669</v>
      </c>
      <c r="L117" s="305">
        <v>92</v>
      </c>
      <c r="M117" s="305">
        <v>86.75</v>
      </c>
      <c r="N117" s="320">
        <v>46208600</v>
      </c>
      <c r="O117" s="321">
        <v>-1.6235480464625134E-2</v>
      </c>
    </row>
    <row r="118" spans="1:15" ht="14.4">
      <c r="A118" s="278">
        <v>108</v>
      </c>
      <c r="B118" s="400" t="s">
        <v>50</v>
      </c>
      <c r="C118" s="278" t="s">
        <v>163</v>
      </c>
      <c r="D118" s="317">
        <v>1384.85</v>
      </c>
      <c r="E118" s="317">
        <v>1393.0666666666666</v>
      </c>
      <c r="F118" s="318">
        <v>1371.2333333333331</v>
      </c>
      <c r="G118" s="318">
        <v>1357.6166666666666</v>
      </c>
      <c r="H118" s="318">
        <v>1335.7833333333331</v>
      </c>
      <c r="I118" s="318">
        <v>1406.6833333333332</v>
      </c>
      <c r="J118" s="318">
        <v>1428.5166666666667</v>
      </c>
      <c r="K118" s="318">
        <v>1442.1333333333332</v>
      </c>
      <c r="L118" s="305">
        <v>1414.9</v>
      </c>
      <c r="M118" s="305">
        <v>1379.45</v>
      </c>
      <c r="N118" s="320">
        <v>3386500</v>
      </c>
      <c r="O118" s="321">
        <v>-2.5036818851251843E-3</v>
      </c>
    </row>
    <row r="119" spans="1:15" ht="14.4">
      <c r="A119" s="278">
        <v>109</v>
      </c>
      <c r="B119" s="400" t="s">
        <v>54</v>
      </c>
      <c r="C119" s="278" t="s">
        <v>164</v>
      </c>
      <c r="D119" s="317">
        <v>37.35</v>
      </c>
      <c r="E119" s="317">
        <v>36.9</v>
      </c>
      <c r="F119" s="318">
        <v>36.15</v>
      </c>
      <c r="G119" s="318">
        <v>34.950000000000003</v>
      </c>
      <c r="H119" s="318">
        <v>34.200000000000003</v>
      </c>
      <c r="I119" s="318">
        <v>38.099999999999994</v>
      </c>
      <c r="J119" s="318">
        <v>38.849999999999994</v>
      </c>
      <c r="K119" s="318">
        <v>40.04999999999999</v>
      </c>
      <c r="L119" s="305">
        <v>37.65</v>
      </c>
      <c r="M119" s="305">
        <v>35.700000000000003</v>
      </c>
      <c r="N119" s="320">
        <v>45934000</v>
      </c>
      <c r="O119" s="321">
        <v>-6.2785648994515539E-2</v>
      </c>
    </row>
    <row r="120" spans="1:15" ht="14.4">
      <c r="A120" s="278">
        <v>110</v>
      </c>
      <c r="B120" s="400" t="s">
        <v>42</v>
      </c>
      <c r="C120" s="278" t="s">
        <v>165</v>
      </c>
      <c r="D120" s="317">
        <v>179.4</v>
      </c>
      <c r="E120" s="317">
        <v>179.25</v>
      </c>
      <c r="F120" s="318">
        <v>175.1</v>
      </c>
      <c r="G120" s="318">
        <v>170.79999999999998</v>
      </c>
      <c r="H120" s="318">
        <v>166.64999999999998</v>
      </c>
      <c r="I120" s="318">
        <v>183.55</v>
      </c>
      <c r="J120" s="318">
        <v>187.7</v>
      </c>
      <c r="K120" s="318">
        <v>192.00000000000003</v>
      </c>
      <c r="L120" s="305">
        <v>183.4</v>
      </c>
      <c r="M120" s="305">
        <v>174.95</v>
      </c>
      <c r="N120" s="320">
        <v>31608000</v>
      </c>
      <c r="O120" s="321">
        <v>-8.499305233904586E-2</v>
      </c>
    </row>
    <row r="121" spans="1:15" ht="14.4">
      <c r="A121" s="278">
        <v>111</v>
      </c>
      <c r="B121" s="400" t="s">
        <v>89</v>
      </c>
      <c r="C121" s="278" t="s">
        <v>166</v>
      </c>
      <c r="D121" s="317">
        <v>1014.25</v>
      </c>
      <c r="E121" s="317">
        <v>1020.2666666666668</v>
      </c>
      <c r="F121" s="318">
        <v>995.88333333333344</v>
      </c>
      <c r="G121" s="318">
        <v>977.51666666666665</v>
      </c>
      <c r="H121" s="318">
        <v>953.13333333333333</v>
      </c>
      <c r="I121" s="318">
        <v>1038.6333333333337</v>
      </c>
      <c r="J121" s="318">
        <v>1063.0166666666669</v>
      </c>
      <c r="K121" s="318">
        <v>1081.3833333333337</v>
      </c>
      <c r="L121" s="305">
        <v>1044.6500000000001</v>
      </c>
      <c r="M121" s="305">
        <v>1001.9</v>
      </c>
      <c r="N121" s="320">
        <v>1189200</v>
      </c>
      <c r="O121" s="321">
        <v>-0.14935622317596567</v>
      </c>
    </row>
    <row r="122" spans="1:15" ht="14.4">
      <c r="A122" s="278">
        <v>112</v>
      </c>
      <c r="B122" s="400" t="s">
        <v>37</v>
      </c>
      <c r="C122" s="278" t="s">
        <v>167</v>
      </c>
      <c r="D122" s="317">
        <v>625.29999999999995</v>
      </c>
      <c r="E122" s="317">
        <v>621.11666666666667</v>
      </c>
      <c r="F122" s="318">
        <v>609.73333333333335</v>
      </c>
      <c r="G122" s="318">
        <v>594.16666666666663</v>
      </c>
      <c r="H122" s="318">
        <v>582.7833333333333</v>
      </c>
      <c r="I122" s="318">
        <v>636.68333333333339</v>
      </c>
      <c r="J122" s="318">
        <v>648.06666666666683</v>
      </c>
      <c r="K122" s="318">
        <v>663.63333333333344</v>
      </c>
      <c r="L122" s="305">
        <v>632.5</v>
      </c>
      <c r="M122" s="305">
        <v>605.54999999999995</v>
      </c>
      <c r="N122" s="320">
        <v>996200</v>
      </c>
      <c r="O122" s="321">
        <v>-0.10000903423976873</v>
      </c>
    </row>
    <row r="123" spans="1:15" ht="14.4">
      <c r="A123" s="278">
        <v>113</v>
      </c>
      <c r="B123" s="400" t="s">
        <v>54</v>
      </c>
      <c r="C123" s="278" t="s">
        <v>168</v>
      </c>
      <c r="D123" s="317">
        <v>186.75</v>
      </c>
      <c r="E123" s="317">
        <v>185.21666666666667</v>
      </c>
      <c r="F123" s="318">
        <v>179.28333333333333</v>
      </c>
      <c r="G123" s="318">
        <v>171.81666666666666</v>
      </c>
      <c r="H123" s="318">
        <v>165.88333333333333</v>
      </c>
      <c r="I123" s="318">
        <v>192.68333333333334</v>
      </c>
      <c r="J123" s="318">
        <v>198.61666666666667</v>
      </c>
      <c r="K123" s="318">
        <v>206.08333333333334</v>
      </c>
      <c r="L123" s="305">
        <v>191.15</v>
      </c>
      <c r="M123" s="305">
        <v>177.75</v>
      </c>
      <c r="N123" s="320">
        <v>16226600</v>
      </c>
      <c r="O123" s="321">
        <v>-0.12789754008051035</v>
      </c>
    </row>
    <row r="124" spans="1:15" ht="14.4">
      <c r="A124" s="278">
        <v>114</v>
      </c>
      <c r="B124" s="400" t="s">
        <v>42</v>
      </c>
      <c r="C124" s="278" t="s">
        <v>169</v>
      </c>
      <c r="D124" s="317">
        <v>115</v>
      </c>
      <c r="E124" s="317">
        <v>114.8</v>
      </c>
      <c r="F124" s="318">
        <v>112.3</v>
      </c>
      <c r="G124" s="318">
        <v>109.6</v>
      </c>
      <c r="H124" s="318">
        <v>107.1</v>
      </c>
      <c r="I124" s="318">
        <v>117.5</v>
      </c>
      <c r="J124" s="318">
        <v>120</v>
      </c>
      <c r="K124" s="318">
        <v>122.7</v>
      </c>
      <c r="L124" s="305">
        <v>117.3</v>
      </c>
      <c r="M124" s="305">
        <v>112.1</v>
      </c>
      <c r="N124" s="320">
        <v>13662000</v>
      </c>
      <c r="O124" s="321">
        <v>-9.8931539374752672E-2</v>
      </c>
    </row>
    <row r="125" spans="1:15" ht="14.4">
      <c r="A125" s="278">
        <v>115</v>
      </c>
      <c r="B125" s="400" t="s">
        <v>73</v>
      </c>
      <c r="C125" s="278" t="s">
        <v>170</v>
      </c>
      <c r="D125" s="317">
        <v>1717.7</v>
      </c>
      <c r="E125" s="317">
        <v>1727.2333333333333</v>
      </c>
      <c r="F125" s="318">
        <v>1703.9666666666667</v>
      </c>
      <c r="G125" s="318">
        <v>1690.2333333333333</v>
      </c>
      <c r="H125" s="318">
        <v>1666.9666666666667</v>
      </c>
      <c r="I125" s="318">
        <v>1740.9666666666667</v>
      </c>
      <c r="J125" s="318">
        <v>1764.2333333333336</v>
      </c>
      <c r="K125" s="318">
        <v>1777.9666666666667</v>
      </c>
      <c r="L125" s="305">
        <v>1750.5</v>
      </c>
      <c r="M125" s="305">
        <v>1713.5</v>
      </c>
      <c r="N125" s="320">
        <v>34874795</v>
      </c>
      <c r="O125" s="321">
        <v>-1.0233184756281082E-2</v>
      </c>
    </row>
    <row r="126" spans="1:15" ht="14.4">
      <c r="A126" s="278">
        <v>116</v>
      </c>
      <c r="B126" s="400" t="s">
        <v>113</v>
      </c>
      <c r="C126" s="278" t="s">
        <v>171</v>
      </c>
      <c r="D126" s="317">
        <v>31</v>
      </c>
      <c r="E126" s="317">
        <v>30.899999999999995</v>
      </c>
      <c r="F126" s="318">
        <v>29.999999999999989</v>
      </c>
      <c r="G126" s="318">
        <v>28.999999999999993</v>
      </c>
      <c r="H126" s="318">
        <v>28.099999999999987</v>
      </c>
      <c r="I126" s="318">
        <v>31.899999999999991</v>
      </c>
      <c r="J126" s="318">
        <v>32.799999999999997</v>
      </c>
      <c r="K126" s="318">
        <v>33.799999999999997</v>
      </c>
      <c r="L126" s="305">
        <v>31.8</v>
      </c>
      <c r="M126" s="305">
        <v>29.9</v>
      </c>
      <c r="N126" s="320">
        <v>41173000</v>
      </c>
      <c r="O126" s="321">
        <v>-0.13182371211626009</v>
      </c>
    </row>
    <row r="127" spans="1:15" ht="14.4">
      <c r="A127" s="278">
        <v>117</v>
      </c>
      <c r="B127" s="455" t="s">
        <v>57</v>
      </c>
      <c r="C127" s="278" t="s">
        <v>280</v>
      </c>
      <c r="D127" s="317">
        <v>788.9</v>
      </c>
      <c r="E127" s="317">
        <v>787.73333333333323</v>
      </c>
      <c r="F127" s="318">
        <v>779.71666666666647</v>
      </c>
      <c r="G127" s="318">
        <v>770.53333333333319</v>
      </c>
      <c r="H127" s="318">
        <v>762.51666666666642</v>
      </c>
      <c r="I127" s="318">
        <v>796.91666666666652</v>
      </c>
      <c r="J127" s="318">
        <v>804.93333333333317</v>
      </c>
      <c r="K127" s="318">
        <v>814.11666666666656</v>
      </c>
      <c r="L127" s="305">
        <v>795.75</v>
      </c>
      <c r="M127" s="305">
        <v>778.55</v>
      </c>
      <c r="N127" s="320">
        <v>4921500</v>
      </c>
      <c r="O127" s="321">
        <v>-4.4971619851549995E-2</v>
      </c>
    </row>
    <row r="128" spans="1:15" ht="14.4">
      <c r="A128" s="278">
        <v>118</v>
      </c>
      <c r="B128" s="400" t="s">
        <v>54</v>
      </c>
      <c r="C128" s="278" t="s">
        <v>172</v>
      </c>
      <c r="D128" s="317">
        <v>185.15</v>
      </c>
      <c r="E128" s="317">
        <v>184.18333333333331</v>
      </c>
      <c r="F128" s="318">
        <v>181.46666666666661</v>
      </c>
      <c r="G128" s="318">
        <v>177.7833333333333</v>
      </c>
      <c r="H128" s="318">
        <v>175.06666666666661</v>
      </c>
      <c r="I128" s="318">
        <v>187.86666666666662</v>
      </c>
      <c r="J128" s="318">
        <v>190.58333333333331</v>
      </c>
      <c r="K128" s="318">
        <v>194.26666666666662</v>
      </c>
      <c r="L128" s="305">
        <v>186.9</v>
      </c>
      <c r="M128" s="305">
        <v>180.5</v>
      </c>
      <c r="N128" s="320">
        <v>104907000</v>
      </c>
      <c r="O128" s="321">
        <v>-5.3869047619047622E-2</v>
      </c>
    </row>
    <row r="129" spans="1:15" ht="14.4">
      <c r="A129" s="278">
        <v>119</v>
      </c>
      <c r="B129" s="400" t="s">
        <v>37</v>
      </c>
      <c r="C129" s="278" t="s">
        <v>173</v>
      </c>
      <c r="D129" s="317">
        <v>22140.35</v>
      </c>
      <c r="E129" s="317">
        <v>22216.55</v>
      </c>
      <c r="F129" s="318">
        <v>21923.85</v>
      </c>
      <c r="G129" s="318">
        <v>21707.35</v>
      </c>
      <c r="H129" s="318">
        <v>21414.649999999998</v>
      </c>
      <c r="I129" s="318">
        <v>22433.05</v>
      </c>
      <c r="J129" s="318">
        <v>22725.750000000004</v>
      </c>
      <c r="K129" s="318">
        <v>22942.25</v>
      </c>
      <c r="L129" s="305">
        <v>22509.25</v>
      </c>
      <c r="M129" s="305">
        <v>22000.05</v>
      </c>
      <c r="N129" s="320">
        <v>136700</v>
      </c>
      <c r="O129" s="321">
        <v>-4.9374130737134911E-2</v>
      </c>
    </row>
    <row r="130" spans="1:15" ht="14.4">
      <c r="A130" s="278">
        <v>120</v>
      </c>
      <c r="B130" s="400" t="s">
        <v>64</v>
      </c>
      <c r="C130" s="278" t="s">
        <v>174</v>
      </c>
      <c r="D130" s="317">
        <v>1110.1500000000001</v>
      </c>
      <c r="E130" s="317">
        <v>1106.3666666666666</v>
      </c>
      <c r="F130" s="318">
        <v>1085.3833333333332</v>
      </c>
      <c r="G130" s="318">
        <v>1060.6166666666666</v>
      </c>
      <c r="H130" s="318">
        <v>1039.6333333333332</v>
      </c>
      <c r="I130" s="318">
        <v>1131.1333333333332</v>
      </c>
      <c r="J130" s="318">
        <v>1152.1166666666663</v>
      </c>
      <c r="K130" s="318">
        <v>1176.8833333333332</v>
      </c>
      <c r="L130" s="305">
        <v>1127.3499999999999</v>
      </c>
      <c r="M130" s="305">
        <v>1081.5999999999999</v>
      </c>
      <c r="N130" s="320">
        <v>2279750</v>
      </c>
      <c r="O130" s="321">
        <v>2.660861151427189E-3</v>
      </c>
    </row>
    <row r="131" spans="1:15" ht="14.4">
      <c r="A131" s="278">
        <v>121</v>
      </c>
      <c r="B131" s="400" t="s">
        <v>79</v>
      </c>
      <c r="C131" s="278" t="s">
        <v>175</v>
      </c>
      <c r="D131" s="317">
        <v>3613.85</v>
      </c>
      <c r="E131" s="317">
        <v>3609.0499999999997</v>
      </c>
      <c r="F131" s="318">
        <v>3561.5499999999993</v>
      </c>
      <c r="G131" s="318">
        <v>3509.2499999999995</v>
      </c>
      <c r="H131" s="318">
        <v>3461.7499999999991</v>
      </c>
      <c r="I131" s="318">
        <v>3661.3499999999995</v>
      </c>
      <c r="J131" s="318">
        <v>3708.8500000000004</v>
      </c>
      <c r="K131" s="318">
        <v>3761.1499999999996</v>
      </c>
      <c r="L131" s="305">
        <v>3656.55</v>
      </c>
      <c r="M131" s="305">
        <v>3556.75</v>
      </c>
      <c r="N131" s="320">
        <v>510250</v>
      </c>
      <c r="O131" s="321">
        <v>-7.3956442831215968E-2</v>
      </c>
    </row>
    <row r="132" spans="1:15" ht="14.4">
      <c r="A132" s="278">
        <v>122</v>
      </c>
      <c r="B132" s="400" t="s">
        <v>57</v>
      </c>
      <c r="C132" s="278" t="s">
        <v>176</v>
      </c>
      <c r="D132" s="317">
        <v>691.35</v>
      </c>
      <c r="E132" s="317">
        <v>684.21666666666658</v>
      </c>
      <c r="F132" s="318">
        <v>673.43333333333317</v>
      </c>
      <c r="G132" s="318">
        <v>655.51666666666654</v>
      </c>
      <c r="H132" s="318">
        <v>644.73333333333312</v>
      </c>
      <c r="I132" s="318">
        <v>702.13333333333321</v>
      </c>
      <c r="J132" s="318">
        <v>712.91666666666674</v>
      </c>
      <c r="K132" s="318">
        <v>730.83333333333326</v>
      </c>
      <c r="L132" s="305">
        <v>695</v>
      </c>
      <c r="M132" s="305">
        <v>666.3</v>
      </c>
      <c r="N132" s="320">
        <v>2582450</v>
      </c>
      <c r="O132" s="321">
        <v>-0.21369850500867765</v>
      </c>
    </row>
    <row r="133" spans="1:15" ht="14.4">
      <c r="A133" s="278">
        <v>123</v>
      </c>
      <c r="B133" s="400" t="s">
        <v>52</v>
      </c>
      <c r="C133" s="278" t="s">
        <v>178</v>
      </c>
      <c r="D133" s="317">
        <v>488.95</v>
      </c>
      <c r="E133" s="317">
        <v>486.83333333333331</v>
      </c>
      <c r="F133" s="318">
        <v>480.16666666666663</v>
      </c>
      <c r="G133" s="318">
        <v>471.38333333333333</v>
      </c>
      <c r="H133" s="318">
        <v>464.71666666666664</v>
      </c>
      <c r="I133" s="318">
        <v>495.61666666666662</v>
      </c>
      <c r="J133" s="318">
        <v>502.28333333333325</v>
      </c>
      <c r="K133" s="318">
        <v>511.06666666666661</v>
      </c>
      <c r="L133" s="305">
        <v>493.5</v>
      </c>
      <c r="M133" s="305">
        <v>478.05</v>
      </c>
      <c r="N133" s="320">
        <v>32552800</v>
      </c>
      <c r="O133" s="321">
        <v>-4.0627620180157878E-2</v>
      </c>
    </row>
    <row r="134" spans="1:15" ht="14.4">
      <c r="A134" s="278">
        <v>124</v>
      </c>
      <c r="B134" s="400" t="s">
        <v>89</v>
      </c>
      <c r="C134" s="278" t="s">
        <v>179</v>
      </c>
      <c r="D134" s="317">
        <v>415.35</v>
      </c>
      <c r="E134" s="317">
        <v>407.16666666666669</v>
      </c>
      <c r="F134" s="318">
        <v>396.38333333333338</v>
      </c>
      <c r="G134" s="318">
        <v>377.41666666666669</v>
      </c>
      <c r="H134" s="318">
        <v>366.63333333333338</v>
      </c>
      <c r="I134" s="318">
        <v>426.13333333333338</v>
      </c>
      <c r="J134" s="318">
        <v>436.91666666666669</v>
      </c>
      <c r="K134" s="318">
        <v>455.88333333333338</v>
      </c>
      <c r="L134" s="305">
        <v>417.95</v>
      </c>
      <c r="M134" s="305">
        <v>388.2</v>
      </c>
      <c r="N134" s="320">
        <v>5535000</v>
      </c>
      <c r="O134" s="321">
        <v>0.12260419835716459</v>
      </c>
    </row>
    <row r="135" spans="1:15" ht="14.4">
      <c r="A135" s="278">
        <v>125</v>
      </c>
      <c r="B135" s="400" t="s">
        <v>180</v>
      </c>
      <c r="C135" s="278" t="s">
        <v>181</v>
      </c>
      <c r="D135" s="317">
        <v>316.39999999999998</v>
      </c>
      <c r="E135" s="317">
        <v>314.90000000000003</v>
      </c>
      <c r="F135" s="318">
        <v>311.95000000000005</v>
      </c>
      <c r="G135" s="318">
        <v>307.5</v>
      </c>
      <c r="H135" s="318">
        <v>304.55</v>
      </c>
      <c r="I135" s="318">
        <v>319.35000000000008</v>
      </c>
      <c r="J135" s="318">
        <v>322.3</v>
      </c>
      <c r="K135" s="318">
        <v>326.75000000000011</v>
      </c>
      <c r="L135" s="305">
        <v>317.85000000000002</v>
      </c>
      <c r="M135" s="305">
        <v>310.45</v>
      </c>
      <c r="N135" s="320">
        <v>1426000</v>
      </c>
      <c r="O135" s="321">
        <v>-0.20174652933273624</v>
      </c>
    </row>
    <row r="136" spans="1:15" ht="14.4">
      <c r="A136" s="278">
        <v>126</v>
      </c>
      <c r="B136" s="400" t="s">
        <v>39</v>
      </c>
      <c r="C136" s="278" t="s">
        <v>3465</v>
      </c>
      <c r="D136" s="317">
        <v>385.3</v>
      </c>
      <c r="E136" s="317">
        <v>384.98333333333329</v>
      </c>
      <c r="F136" s="318">
        <v>379.96666666666658</v>
      </c>
      <c r="G136" s="318">
        <v>374.63333333333327</v>
      </c>
      <c r="H136" s="318">
        <v>369.61666666666656</v>
      </c>
      <c r="I136" s="318">
        <v>390.31666666666661</v>
      </c>
      <c r="J136" s="318">
        <v>395.33333333333337</v>
      </c>
      <c r="K136" s="318">
        <v>400.66666666666663</v>
      </c>
      <c r="L136" s="305">
        <v>390</v>
      </c>
      <c r="M136" s="305">
        <v>379.65</v>
      </c>
      <c r="N136" s="320">
        <v>12622500</v>
      </c>
      <c r="O136" s="321">
        <v>-5.1531750862243861E-2</v>
      </c>
    </row>
    <row r="137" spans="1:15" ht="14.4">
      <c r="A137" s="278">
        <v>127</v>
      </c>
      <c r="B137" s="400" t="s">
        <v>44</v>
      </c>
      <c r="C137" s="278" t="s">
        <v>183</v>
      </c>
      <c r="D137" s="317">
        <v>104.2</v>
      </c>
      <c r="E137" s="317">
        <v>103.8</v>
      </c>
      <c r="F137" s="318">
        <v>101.1</v>
      </c>
      <c r="G137" s="318">
        <v>98</v>
      </c>
      <c r="H137" s="318">
        <v>95.3</v>
      </c>
      <c r="I137" s="318">
        <v>106.89999999999999</v>
      </c>
      <c r="J137" s="318">
        <v>109.60000000000001</v>
      </c>
      <c r="K137" s="318">
        <v>112.69999999999999</v>
      </c>
      <c r="L137" s="305">
        <v>106.5</v>
      </c>
      <c r="M137" s="305">
        <v>100.7</v>
      </c>
      <c r="N137" s="320">
        <v>77964600</v>
      </c>
      <c r="O137" s="321">
        <v>-0.12332935279076514</v>
      </c>
    </row>
    <row r="138" spans="1:15" ht="14.4">
      <c r="A138" s="278">
        <v>128</v>
      </c>
      <c r="B138" s="400" t="s">
        <v>42</v>
      </c>
      <c r="C138" s="278" t="s">
        <v>185</v>
      </c>
      <c r="D138" s="317">
        <v>43.9</v>
      </c>
      <c r="E138" s="317">
        <v>43.733333333333327</v>
      </c>
      <c r="F138" s="318">
        <v>42.866666666666653</v>
      </c>
      <c r="G138" s="318">
        <v>41.833333333333329</v>
      </c>
      <c r="H138" s="318">
        <v>40.966666666666654</v>
      </c>
      <c r="I138" s="318">
        <v>44.766666666666652</v>
      </c>
      <c r="J138" s="318">
        <v>45.633333333333326</v>
      </c>
      <c r="K138" s="318">
        <v>46.66666666666665</v>
      </c>
      <c r="L138" s="305">
        <v>44.6</v>
      </c>
      <c r="M138" s="305">
        <v>42.7</v>
      </c>
      <c r="N138" s="320">
        <v>53595000</v>
      </c>
      <c r="O138" s="321">
        <v>-0.179639068742251</v>
      </c>
    </row>
    <row r="139" spans="1:15" ht="14.4">
      <c r="A139" s="278">
        <v>129</v>
      </c>
      <c r="B139" s="400" t="s">
        <v>113</v>
      </c>
      <c r="C139" s="278" t="s">
        <v>186</v>
      </c>
      <c r="D139" s="317">
        <v>319.2</v>
      </c>
      <c r="E139" s="317">
        <v>320.16666666666669</v>
      </c>
      <c r="F139" s="318">
        <v>316.63333333333338</v>
      </c>
      <c r="G139" s="318">
        <v>314.06666666666672</v>
      </c>
      <c r="H139" s="318">
        <v>310.53333333333342</v>
      </c>
      <c r="I139" s="318">
        <v>322.73333333333335</v>
      </c>
      <c r="J139" s="318">
        <v>326.26666666666665</v>
      </c>
      <c r="K139" s="318">
        <v>328.83333333333331</v>
      </c>
      <c r="L139" s="305">
        <v>323.7</v>
      </c>
      <c r="M139" s="305">
        <v>317.60000000000002</v>
      </c>
      <c r="N139" s="320">
        <v>15838900</v>
      </c>
      <c r="O139" s="321">
        <v>-0.21824131565698943</v>
      </c>
    </row>
    <row r="140" spans="1:15" ht="14.4">
      <c r="A140" s="278">
        <v>130</v>
      </c>
      <c r="B140" s="400" t="s">
        <v>107</v>
      </c>
      <c r="C140" s="278" t="s">
        <v>187</v>
      </c>
      <c r="D140" s="317">
        <v>2014.8</v>
      </c>
      <c r="E140" s="317">
        <v>2025.4833333333336</v>
      </c>
      <c r="F140" s="318">
        <v>1997.4666666666672</v>
      </c>
      <c r="G140" s="318">
        <v>1980.1333333333337</v>
      </c>
      <c r="H140" s="318">
        <v>1952.1166666666672</v>
      </c>
      <c r="I140" s="318">
        <v>2042.8166666666671</v>
      </c>
      <c r="J140" s="318">
        <v>2070.8333333333335</v>
      </c>
      <c r="K140" s="318">
        <v>2088.166666666667</v>
      </c>
      <c r="L140" s="305">
        <v>2053.5</v>
      </c>
      <c r="M140" s="305">
        <v>2008.15</v>
      </c>
      <c r="N140" s="320">
        <v>7886700</v>
      </c>
      <c r="O140" s="321">
        <v>-0.43620318045830342</v>
      </c>
    </row>
    <row r="141" spans="1:15" ht="14.4">
      <c r="A141" s="278">
        <v>131</v>
      </c>
      <c r="B141" s="400" t="s">
        <v>107</v>
      </c>
      <c r="C141" s="278" t="s">
        <v>188</v>
      </c>
      <c r="D141" s="317">
        <v>550.65</v>
      </c>
      <c r="E141" s="317">
        <v>553.56666666666672</v>
      </c>
      <c r="F141" s="318">
        <v>546.13333333333344</v>
      </c>
      <c r="G141" s="318">
        <v>541.61666666666667</v>
      </c>
      <c r="H141" s="318">
        <v>534.18333333333339</v>
      </c>
      <c r="I141" s="318">
        <v>558.08333333333348</v>
      </c>
      <c r="J141" s="318">
        <v>565.51666666666665</v>
      </c>
      <c r="K141" s="318">
        <v>570.03333333333353</v>
      </c>
      <c r="L141" s="305">
        <v>561</v>
      </c>
      <c r="M141" s="305">
        <v>549.04999999999995</v>
      </c>
      <c r="N141" s="320">
        <v>16741200</v>
      </c>
      <c r="O141" s="321">
        <v>-3.4800055348000555E-2</v>
      </c>
    </row>
    <row r="142" spans="1:15" ht="14.4">
      <c r="A142" s="278">
        <v>132</v>
      </c>
      <c r="B142" s="400" t="s">
        <v>50</v>
      </c>
      <c r="C142" s="278" t="s">
        <v>189</v>
      </c>
      <c r="D142" s="317">
        <v>980.8</v>
      </c>
      <c r="E142" s="317">
        <v>983.75</v>
      </c>
      <c r="F142" s="318">
        <v>972.05</v>
      </c>
      <c r="G142" s="318">
        <v>963.3</v>
      </c>
      <c r="H142" s="318">
        <v>951.59999999999991</v>
      </c>
      <c r="I142" s="318">
        <v>992.5</v>
      </c>
      <c r="J142" s="318">
        <v>1004.2</v>
      </c>
      <c r="K142" s="318">
        <v>1012.95</v>
      </c>
      <c r="L142" s="305">
        <v>995.45</v>
      </c>
      <c r="M142" s="305">
        <v>975</v>
      </c>
      <c r="N142" s="320">
        <v>6340500</v>
      </c>
      <c r="O142" s="321">
        <v>-7.1295177414039332E-2</v>
      </c>
    </row>
    <row r="143" spans="1:15" ht="14.4">
      <c r="A143" s="278">
        <v>133</v>
      </c>
      <c r="B143" s="400" t="s">
        <v>52</v>
      </c>
      <c r="C143" s="278" t="s">
        <v>190</v>
      </c>
      <c r="D143" s="317">
        <v>2503.6999999999998</v>
      </c>
      <c r="E143" s="317">
        <v>2500.3666666666663</v>
      </c>
      <c r="F143" s="318">
        <v>2470.7833333333328</v>
      </c>
      <c r="G143" s="318">
        <v>2437.8666666666663</v>
      </c>
      <c r="H143" s="318">
        <v>2408.2833333333328</v>
      </c>
      <c r="I143" s="318">
        <v>2533.2833333333328</v>
      </c>
      <c r="J143" s="318">
        <v>2562.8666666666659</v>
      </c>
      <c r="K143" s="318">
        <v>2595.7833333333328</v>
      </c>
      <c r="L143" s="305">
        <v>2529.9499999999998</v>
      </c>
      <c r="M143" s="305">
        <v>2467.4499999999998</v>
      </c>
      <c r="N143" s="320">
        <v>1176000</v>
      </c>
      <c r="O143" s="321">
        <v>-6.7567567567567571E-3</v>
      </c>
    </row>
    <row r="144" spans="1:15" ht="14.4">
      <c r="A144" s="278">
        <v>134</v>
      </c>
      <c r="B144" s="400" t="s">
        <v>42</v>
      </c>
      <c r="C144" s="278" t="s">
        <v>191</v>
      </c>
      <c r="D144" s="317">
        <v>327.25</v>
      </c>
      <c r="E144" s="317">
        <v>327.33333333333331</v>
      </c>
      <c r="F144" s="318">
        <v>323.26666666666665</v>
      </c>
      <c r="G144" s="318">
        <v>319.28333333333336</v>
      </c>
      <c r="H144" s="318">
        <v>315.2166666666667</v>
      </c>
      <c r="I144" s="318">
        <v>331.31666666666661</v>
      </c>
      <c r="J144" s="318">
        <v>335.38333333333333</v>
      </c>
      <c r="K144" s="318">
        <v>339.36666666666656</v>
      </c>
      <c r="L144" s="305">
        <v>331.4</v>
      </c>
      <c r="M144" s="305">
        <v>323.35000000000002</v>
      </c>
      <c r="N144" s="320">
        <v>1758000</v>
      </c>
      <c r="O144" s="321">
        <v>-4.0916530278232409E-2</v>
      </c>
    </row>
    <row r="145" spans="1:15" ht="14.4">
      <c r="A145" s="278">
        <v>135</v>
      </c>
      <c r="B145" s="400" t="s">
        <v>44</v>
      </c>
      <c r="C145" s="278" t="s">
        <v>192</v>
      </c>
      <c r="D145" s="317">
        <v>380</v>
      </c>
      <c r="E145" s="317">
        <v>379.7166666666667</v>
      </c>
      <c r="F145" s="318">
        <v>372.63333333333338</v>
      </c>
      <c r="G145" s="318">
        <v>365.26666666666671</v>
      </c>
      <c r="H145" s="318">
        <v>358.18333333333339</v>
      </c>
      <c r="I145" s="318">
        <v>387.08333333333337</v>
      </c>
      <c r="J145" s="318">
        <v>394.16666666666663</v>
      </c>
      <c r="K145" s="318">
        <v>401.53333333333336</v>
      </c>
      <c r="L145" s="305">
        <v>386.8</v>
      </c>
      <c r="M145" s="305">
        <v>372.35</v>
      </c>
      <c r="N145" s="320">
        <v>3837400</v>
      </c>
      <c r="O145" s="321">
        <v>-8.2477554484918766E-2</v>
      </c>
    </row>
    <row r="146" spans="1:15" ht="14.4">
      <c r="A146" s="278">
        <v>136</v>
      </c>
      <c r="B146" s="400" t="s">
        <v>50</v>
      </c>
      <c r="C146" s="278" t="s">
        <v>193</v>
      </c>
      <c r="D146" s="317">
        <v>1045.9000000000001</v>
      </c>
      <c r="E146" s="317">
        <v>1041.5666666666666</v>
      </c>
      <c r="F146" s="318">
        <v>1024.1333333333332</v>
      </c>
      <c r="G146" s="318">
        <v>1002.3666666666666</v>
      </c>
      <c r="H146" s="318">
        <v>984.93333333333317</v>
      </c>
      <c r="I146" s="318">
        <v>1063.3333333333333</v>
      </c>
      <c r="J146" s="318">
        <v>1080.7666666666667</v>
      </c>
      <c r="K146" s="318">
        <v>1102.5333333333333</v>
      </c>
      <c r="L146" s="305">
        <v>1059</v>
      </c>
      <c r="M146" s="305">
        <v>1019.8</v>
      </c>
      <c r="N146" s="320">
        <v>721700</v>
      </c>
      <c r="O146" s="321">
        <v>-0.15283483976992604</v>
      </c>
    </row>
    <row r="147" spans="1:15" ht="14.4">
      <c r="A147" s="278">
        <v>137</v>
      </c>
      <c r="B147" s="400" t="s">
        <v>57</v>
      </c>
      <c r="C147" s="278" t="s">
        <v>194</v>
      </c>
      <c r="D147" s="317">
        <v>220.75</v>
      </c>
      <c r="E147" s="317">
        <v>216.31666666666669</v>
      </c>
      <c r="F147" s="318">
        <v>210.13333333333338</v>
      </c>
      <c r="G147" s="318">
        <v>199.51666666666668</v>
      </c>
      <c r="H147" s="318">
        <v>193.33333333333337</v>
      </c>
      <c r="I147" s="318">
        <v>226.93333333333339</v>
      </c>
      <c r="J147" s="318">
        <v>233.11666666666673</v>
      </c>
      <c r="K147" s="318">
        <v>243.73333333333341</v>
      </c>
      <c r="L147" s="305">
        <v>222.5</v>
      </c>
      <c r="M147" s="305">
        <v>205.7</v>
      </c>
      <c r="N147" s="320">
        <v>2536600</v>
      </c>
      <c r="O147" s="321">
        <v>-0.18439921545930998</v>
      </c>
    </row>
    <row r="148" spans="1:15" ht="14.4">
      <c r="A148" s="278">
        <v>138</v>
      </c>
      <c r="B148" s="400" t="s">
        <v>37</v>
      </c>
      <c r="C148" s="278" t="s">
        <v>195</v>
      </c>
      <c r="D148" s="317">
        <v>3808.15</v>
      </c>
      <c r="E148" s="317">
        <v>3821.2333333333336</v>
      </c>
      <c r="F148" s="318">
        <v>3768.0666666666671</v>
      </c>
      <c r="G148" s="318">
        <v>3727.9833333333336</v>
      </c>
      <c r="H148" s="318">
        <v>3674.8166666666671</v>
      </c>
      <c r="I148" s="318">
        <v>3861.3166666666671</v>
      </c>
      <c r="J148" s="318">
        <v>3914.4833333333331</v>
      </c>
      <c r="K148" s="318">
        <v>3954.5666666666671</v>
      </c>
      <c r="L148" s="305">
        <v>3874.4</v>
      </c>
      <c r="M148" s="305">
        <v>3781.15</v>
      </c>
      <c r="N148" s="320">
        <v>2227000</v>
      </c>
      <c r="O148" s="321">
        <v>-6.8590547887913009E-2</v>
      </c>
    </row>
    <row r="149" spans="1:15" ht="14.4">
      <c r="A149" s="278">
        <v>139</v>
      </c>
      <c r="B149" s="400" t="s">
        <v>180</v>
      </c>
      <c r="C149" s="278" t="s">
        <v>197</v>
      </c>
      <c r="D149" s="317">
        <v>439.7</v>
      </c>
      <c r="E149" s="317">
        <v>443.16666666666669</v>
      </c>
      <c r="F149" s="318">
        <v>433.58333333333337</v>
      </c>
      <c r="G149" s="318">
        <v>427.4666666666667</v>
      </c>
      <c r="H149" s="318">
        <v>417.88333333333338</v>
      </c>
      <c r="I149" s="318">
        <v>449.28333333333336</v>
      </c>
      <c r="J149" s="318">
        <v>458.86666666666673</v>
      </c>
      <c r="K149" s="318">
        <v>464.98333333333335</v>
      </c>
      <c r="L149" s="305">
        <v>452.75</v>
      </c>
      <c r="M149" s="305">
        <v>437.05</v>
      </c>
      <c r="N149" s="320">
        <v>9271600</v>
      </c>
      <c r="O149" s="321">
        <v>-0.16066772885283892</v>
      </c>
    </row>
    <row r="150" spans="1:15" ht="14.4">
      <c r="A150" s="278">
        <v>140</v>
      </c>
      <c r="B150" s="400" t="s">
        <v>113</v>
      </c>
      <c r="C150" s="278" t="s">
        <v>198</v>
      </c>
      <c r="D150" s="317">
        <v>111.35</v>
      </c>
      <c r="E150" s="317">
        <v>110.65000000000002</v>
      </c>
      <c r="F150" s="318">
        <v>109.10000000000004</v>
      </c>
      <c r="G150" s="318">
        <v>106.85000000000002</v>
      </c>
      <c r="H150" s="318">
        <v>105.30000000000004</v>
      </c>
      <c r="I150" s="318">
        <v>112.90000000000003</v>
      </c>
      <c r="J150" s="318">
        <v>114.45000000000002</v>
      </c>
      <c r="K150" s="318">
        <v>116.70000000000003</v>
      </c>
      <c r="L150" s="305">
        <v>112.2</v>
      </c>
      <c r="M150" s="305">
        <v>108.4</v>
      </c>
      <c r="N150" s="320">
        <v>106950000</v>
      </c>
      <c r="O150" s="321">
        <v>-5.984220820605235E-2</v>
      </c>
    </row>
    <row r="151" spans="1:15" ht="14.4">
      <c r="A151" s="278">
        <v>141</v>
      </c>
      <c r="B151" s="400" t="s">
        <v>64</v>
      </c>
      <c r="C151" s="278" t="s">
        <v>199</v>
      </c>
      <c r="D151" s="317">
        <v>551.85</v>
      </c>
      <c r="E151" s="317">
        <v>546.9666666666667</v>
      </c>
      <c r="F151" s="318">
        <v>538.88333333333344</v>
      </c>
      <c r="G151" s="318">
        <v>525.91666666666674</v>
      </c>
      <c r="H151" s="318">
        <v>517.83333333333348</v>
      </c>
      <c r="I151" s="318">
        <v>559.93333333333339</v>
      </c>
      <c r="J151" s="318">
        <v>568.01666666666665</v>
      </c>
      <c r="K151" s="318">
        <v>580.98333333333335</v>
      </c>
      <c r="L151" s="305">
        <v>555.04999999999995</v>
      </c>
      <c r="M151" s="305">
        <v>534</v>
      </c>
      <c r="N151" s="320">
        <v>3635000</v>
      </c>
      <c r="O151" s="321">
        <v>-0.2239538855678907</v>
      </c>
    </row>
    <row r="152" spans="1:15" ht="14.4">
      <c r="A152" s="278">
        <v>142</v>
      </c>
      <c r="B152" s="400" t="s">
        <v>107</v>
      </c>
      <c r="C152" s="278" t="s">
        <v>200</v>
      </c>
      <c r="D152" s="317">
        <v>218.8</v>
      </c>
      <c r="E152" s="317">
        <v>219.04999999999998</v>
      </c>
      <c r="F152" s="318">
        <v>215.39999999999998</v>
      </c>
      <c r="G152" s="318">
        <v>212</v>
      </c>
      <c r="H152" s="318">
        <v>208.35</v>
      </c>
      <c r="I152" s="318">
        <v>222.44999999999996</v>
      </c>
      <c r="J152" s="318">
        <v>226.1</v>
      </c>
      <c r="K152" s="318">
        <v>229.49999999999994</v>
      </c>
      <c r="L152" s="305">
        <v>222.7</v>
      </c>
      <c r="M152" s="305">
        <v>215.65</v>
      </c>
      <c r="N152" s="320">
        <v>22646400</v>
      </c>
      <c r="O152" s="321">
        <v>-0.16770551570034106</v>
      </c>
    </row>
    <row r="153" spans="1:15" ht="14.4">
      <c r="A153" s="278">
        <v>143</v>
      </c>
      <c r="B153" s="400" t="s">
        <v>89</v>
      </c>
      <c r="C153" s="278" t="s">
        <v>202</v>
      </c>
      <c r="D153" s="317">
        <v>172.6</v>
      </c>
      <c r="E153" s="317">
        <v>172.53333333333333</v>
      </c>
      <c r="F153" s="318">
        <v>168.56666666666666</v>
      </c>
      <c r="G153" s="318">
        <v>164.53333333333333</v>
      </c>
      <c r="H153" s="318">
        <v>160.56666666666666</v>
      </c>
      <c r="I153" s="318">
        <v>176.56666666666666</v>
      </c>
      <c r="J153" s="318">
        <v>180.5333333333333</v>
      </c>
      <c r="K153" s="318">
        <v>184.56666666666666</v>
      </c>
      <c r="L153" s="305">
        <v>176.5</v>
      </c>
      <c r="M153" s="305">
        <v>168.5</v>
      </c>
      <c r="N153" s="320">
        <v>23085000</v>
      </c>
      <c r="O153" s="321">
        <v>-0.28306340160561499</v>
      </c>
    </row>
    <row r="154" spans="1:15">
      <c r="A154" s="278">
        <v>144</v>
      </c>
      <c r="B154" s="297"/>
      <c r="C154" s="297"/>
      <c r="D154" s="293"/>
      <c r="E154" s="293"/>
      <c r="F154" s="292"/>
      <c r="G154" s="292"/>
      <c r="H154" s="292"/>
      <c r="I154" s="292"/>
      <c r="J154" s="292"/>
      <c r="K154" s="292"/>
      <c r="L154" s="292"/>
      <c r="M154" s="292"/>
    </row>
    <row r="155" spans="1:15">
      <c r="A155" s="278">
        <v>145</v>
      </c>
      <c r="B155" s="297"/>
    </row>
    <row r="156" spans="1:15">
      <c r="A156" s="278">
        <v>146</v>
      </c>
      <c r="B156" s="297"/>
      <c r="C156" s="293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  <c r="C157" s="293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301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B161" s="322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22"/>
      <c r="D162" s="322"/>
      <c r="E162" s="322"/>
      <c r="F162" s="324"/>
      <c r="G162" s="324"/>
      <c r="H162" s="292"/>
      <c r="I162" s="324"/>
      <c r="J162" s="324"/>
      <c r="K162" s="324"/>
      <c r="L162" s="324"/>
      <c r="M162" s="324"/>
    </row>
    <row r="163" spans="1:13">
      <c r="A163" s="278"/>
      <c r="B163" s="322"/>
      <c r="D163" s="322"/>
      <c r="E163" s="322"/>
      <c r="F163" s="324"/>
      <c r="G163" s="324"/>
      <c r="H163" s="324"/>
      <c r="I163" s="324"/>
      <c r="J163" s="324"/>
      <c r="K163" s="324"/>
      <c r="L163" s="324"/>
      <c r="M163" s="324"/>
    </row>
    <row r="164" spans="1:13">
      <c r="A164" s="278"/>
      <c r="B164" s="323"/>
      <c r="D164" s="323"/>
      <c r="E164" s="323"/>
      <c r="F164" s="324"/>
      <c r="G164" s="324"/>
      <c r="H164" s="324"/>
      <c r="I164" s="324"/>
      <c r="J164" s="324"/>
      <c r="K164" s="324"/>
      <c r="L164" s="324"/>
      <c r="M164" s="324"/>
    </row>
    <row r="165" spans="1:13">
      <c r="A165" s="278"/>
      <c r="B165" s="323"/>
      <c r="D165" s="323"/>
      <c r="E165" s="323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H170" s="324"/>
    </row>
    <row r="175" spans="1:13">
      <c r="A175" s="297" t="s">
        <v>203</v>
      </c>
    </row>
    <row r="176" spans="1:13">
      <c r="A176" s="297" t="s">
        <v>204</v>
      </c>
    </row>
    <row r="177" spans="1:1">
      <c r="A177" s="297" t="s">
        <v>205</v>
      </c>
    </row>
    <row r="178" spans="1:1">
      <c r="A178" s="297" t="s">
        <v>206</v>
      </c>
    </row>
    <row r="179" spans="1:1">
      <c r="A179" s="297" t="s">
        <v>207</v>
      </c>
    </row>
    <row r="181" spans="1:1">
      <c r="A181" s="301" t="s">
        <v>208</v>
      </c>
    </row>
    <row r="182" spans="1:1">
      <c r="A182" s="322" t="s">
        <v>209</v>
      </c>
    </row>
    <row r="183" spans="1:1">
      <c r="A183" s="322" t="s">
        <v>210</v>
      </c>
    </row>
    <row r="184" spans="1:1">
      <c r="A184" s="322" t="s">
        <v>211</v>
      </c>
    </row>
    <row r="185" spans="1:1">
      <c r="A185" s="323" t="s">
        <v>212</v>
      </c>
    </row>
    <row r="186" spans="1:1">
      <c r="A186" s="323" t="s">
        <v>213</v>
      </c>
    </row>
    <row r="187" spans="1:1">
      <c r="A187" s="323" t="s">
        <v>214</v>
      </c>
    </row>
    <row r="188" spans="1:1">
      <c r="A188" s="323" t="s">
        <v>215</v>
      </c>
    </row>
    <row r="189" spans="1:1">
      <c r="A189" s="323" t="s">
        <v>216</v>
      </c>
    </row>
    <row r="190" spans="1:1">
      <c r="A190" s="323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 xr:uid="{00000000-0004-0000-01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40"/>
  <sheetViews>
    <sheetView zoomScale="85" zoomScaleNormal="85" workbookViewId="0">
      <pane ySplit="9" topLeftCell="A10" activePane="bottomLeft" state="frozen"/>
      <selection pane="bottomLeft" activeCell="N13" sqref="N13"/>
    </sheetView>
  </sheetViews>
  <sheetFormatPr defaultColWidth="9.109375" defaultRowHeight="13.2"/>
  <cols>
    <col min="1" max="1" width="6" style="11" customWidth="1"/>
    <col min="2" max="2" width="14.33203125" style="11" customWidth="1"/>
    <col min="3" max="3" width="9" style="11" customWidth="1"/>
    <col min="4" max="4" width="9.5546875" style="11" customWidth="1"/>
    <col min="5" max="11" width="9.88671875" style="11" customWidth="1"/>
    <col min="12" max="12" width="9.88671875" style="300" customWidth="1"/>
    <col min="13" max="13" width="12.6640625" style="11" customWidth="1"/>
    <col min="14" max="16384" width="9.10937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44008</v>
      </c>
    </row>
    <row r="7" spans="1:15">
      <c r="A7"/>
    </row>
    <row r="8" spans="1:15" ht="28.5" customHeight="1">
      <c r="A8" s="570" t="s">
        <v>16</v>
      </c>
      <c r="B8" s="571" t="s">
        <v>18</v>
      </c>
      <c r="C8" s="569" t="s">
        <v>19</v>
      </c>
      <c r="D8" s="569" t="s">
        <v>20</v>
      </c>
      <c r="E8" s="569" t="s">
        <v>21</v>
      </c>
      <c r="F8" s="569"/>
      <c r="G8" s="569"/>
      <c r="H8" s="569" t="s">
        <v>22</v>
      </c>
      <c r="I8" s="569"/>
      <c r="J8" s="569"/>
      <c r="K8" s="275"/>
      <c r="L8" s="283"/>
      <c r="M8" s="283"/>
    </row>
    <row r="9" spans="1:15" ht="36" customHeight="1">
      <c r="A9" s="565"/>
      <c r="B9" s="567"/>
      <c r="C9" s="572" t="s">
        <v>23</v>
      </c>
      <c r="D9" s="572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218</v>
      </c>
    </row>
    <row r="10" spans="1:15">
      <c r="A10" s="302">
        <v>1</v>
      </c>
      <c r="B10" s="278" t="s">
        <v>219</v>
      </c>
      <c r="C10" s="303">
        <v>10288.9</v>
      </c>
      <c r="D10" s="304">
        <v>10281.733333333332</v>
      </c>
      <c r="E10" s="304">
        <v>10201.666666666664</v>
      </c>
      <c r="F10" s="304">
        <v>10114.433333333332</v>
      </c>
      <c r="G10" s="304">
        <v>10034.366666666665</v>
      </c>
      <c r="H10" s="304">
        <v>10368.966666666664</v>
      </c>
      <c r="I10" s="304">
        <v>10449.033333333333</v>
      </c>
      <c r="J10" s="304">
        <v>10536.266666666663</v>
      </c>
      <c r="K10" s="303">
        <v>10361.799999999999</v>
      </c>
      <c r="L10" s="303">
        <v>10194.5</v>
      </c>
      <c r="M10" s="308"/>
    </row>
    <row r="11" spans="1:15">
      <c r="A11" s="302">
        <v>2</v>
      </c>
      <c r="B11" s="278" t="s">
        <v>220</v>
      </c>
      <c r="C11" s="305">
        <v>21506.15</v>
      </c>
      <c r="D11" s="280">
        <v>21378.7</v>
      </c>
      <c r="E11" s="280">
        <v>21053.9</v>
      </c>
      <c r="F11" s="280">
        <v>20601.650000000001</v>
      </c>
      <c r="G11" s="280">
        <v>20276.850000000002</v>
      </c>
      <c r="H11" s="280">
        <v>21830.95</v>
      </c>
      <c r="I11" s="280">
        <v>22155.749999999996</v>
      </c>
      <c r="J11" s="280">
        <v>22608</v>
      </c>
      <c r="K11" s="305">
        <v>21703.5</v>
      </c>
      <c r="L11" s="305">
        <v>20926.45</v>
      </c>
      <c r="M11" s="308"/>
    </row>
    <row r="12" spans="1:15">
      <c r="A12" s="302">
        <v>3</v>
      </c>
      <c r="B12" s="286" t="s">
        <v>221</v>
      </c>
      <c r="C12" s="305">
        <v>1462.4</v>
      </c>
      <c r="D12" s="280">
        <v>1469.6333333333334</v>
      </c>
      <c r="E12" s="280">
        <v>1448.0666666666668</v>
      </c>
      <c r="F12" s="280">
        <v>1433.7333333333333</v>
      </c>
      <c r="G12" s="280">
        <v>1412.1666666666667</v>
      </c>
      <c r="H12" s="280">
        <v>1483.9666666666669</v>
      </c>
      <c r="I12" s="280">
        <v>1505.5333333333335</v>
      </c>
      <c r="J12" s="280">
        <v>1519.866666666667</v>
      </c>
      <c r="K12" s="305">
        <v>1491.2</v>
      </c>
      <c r="L12" s="305">
        <v>1455.3</v>
      </c>
      <c r="M12" s="308"/>
    </row>
    <row r="13" spans="1:15">
      <c r="A13" s="302">
        <v>4</v>
      </c>
      <c r="B13" s="278" t="s">
        <v>222</v>
      </c>
      <c r="C13" s="305">
        <v>3038.4</v>
      </c>
      <c r="D13" s="280">
        <v>3048.6166666666668</v>
      </c>
      <c r="E13" s="280">
        <v>3021.3833333333337</v>
      </c>
      <c r="F13" s="280">
        <v>3004.3666666666668</v>
      </c>
      <c r="G13" s="280">
        <v>2977.1333333333337</v>
      </c>
      <c r="H13" s="280">
        <v>3065.6333333333337</v>
      </c>
      <c r="I13" s="280">
        <v>3092.8666666666672</v>
      </c>
      <c r="J13" s="280">
        <v>3109.8833333333337</v>
      </c>
      <c r="K13" s="305">
        <v>3075.85</v>
      </c>
      <c r="L13" s="305">
        <v>3031.6</v>
      </c>
      <c r="M13" s="308"/>
    </row>
    <row r="14" spans="1:15">
      <c r="A14" s="302">
        <v>5</v>
      </c>
      <c r="B14" s="278" t="s">
        <v>223</v>
      </c>
      <c r="C14" s="305">
        <v>14411.2</v>
      </c>
      <c r="D14" s="280">
        <v>14461.766666666668</v>
      </c>
      <c r="E14" s="280">
        <v>14333.033333333336</v>
      </c>
      <c r="F14" s="280">
        <v>14254.866666666669</v>
      </c>
      <c r="G14" s="280">
        <v>14126.133333333337</v>
      </c>
      <c r="H14" s="280">
        <v>14539.933333333336</v>
      </c>
      <c r="I14" s="280">
        <v>14668.66666666667</v>
      </c>
      <c r="J14" s="280">
        <v>14746.833333333336</v>
      </c>
      <c r="K14" s="305">
        <v>14590.5</v>
      </c>
      <c r="L14" s="305">
        <v>14383.6</v>
      </c>
      <c r="M14" s="308"/>
    </row>
    <row r="15" spans="1:15">
      <c r="A15" s="302">
        <v>6</v>
      </c>
      <c r="B15" s="278" t="s">
        <v>224</v>
      </c>
      <c r="C15" s="305">
        <v>2533.35</v>
      </c>
      <c r="D15" s="280">
        <v>2544.583333333333</v>
      </c>
      <c r="E15" s="280">
        <v>2509.4666666666662</v>
      </c>
      <c r="F15" s="280">
        <v>2485.583333333333</v>
      </c>
      <c r="G15" s="280">
        <v>2450.4666666666662</v>
      </c>
      <c r="H15" s="280">
        <v>2568.4666666666662</v>
      </c>
      <c r="I15" s="280">
        <v>2603.583333333333</v>
      </c>
      <c r="J15" s="280">
        <v>2627.4666666666662</v>
      </c>
      <c r="K15" s="305">
        <v>2579.6999999999998</v>
      </c>
      <c r="L15" s="305">
        <v>2520.6999999999998</v>
      </c>
      <c r="M15" s="308"/>
    </row>
    <row r="16" spans="1:15">
      <c r="A16" s="302">
        <v>7</v>
      </c>
      <c r="B16" s="278" t="s">
        <v>225</v>
      </c>
      <c r="C16" s="305">
        <v>4168.95</v>
      </c>
      <c r="D16" s="280">
        <v>4145.833333333333</v>
      </c>
      <c r="E16" s="280">
        <v>4109.7666666666664</v>
      </c>
      <c r="F16" s="280">
        <v>4050.5833333333335</v>
      </c>
      <c r="G16" s="280">
        <v>4014.5166666666669</v>
      </c>
      <c r="H16" s="280">
        <v>4205.0166666666664</v>
      </c>
      <c r="I16" s="280">
        <v>4241.0833333333339</v>
      </c>
      <c r="J16" s="280">
        <v>4300.2666666666655</v>
      </c>
      <c r="K16" s="305">
        <v>4181.8999999999996</v>
      </c>
      <c r="L16" s="305">
        <v>4086.65</v>
      </c>
      <c r="M16" s="308"/>
    </row>
    <row r="17" spans="1:13">
      <c r="A17" s="302">
        <v>8</v>
      </c>
      <c r="B17" s="278" t="s">
        <v>38</v>
      </c>
      <c r="C17" s="278">
        <v>1251.0999999999999</v>
      </c>
      <c r="D17" s="280">
        <v>1259.3</v>
      </c>
      <c r="E17" s="280">
        <v>1236.8</v>
      </c>
      <c r="F17" s="280">
        <v>1222.5</v>
      </c>
      <c r="G17" s="280">
        <v>1200</v>
      </c>
      <c r="H17" s="280">
        <v>1273.5999999999999</v>
      </c>
      <c r="I17" s="280">
        <v>1296.0999999999999</v>
      </c>
      <c r="J17" s="280">
        <v>1310.3999999999999</v>
      </c>
      <c r="K17" s="278">
        <v>1281.8</v>
      </c>
      <c r="L17" s="278">
        <v>1245</v>
      </c>
      <c r="M17" s="278">
        <v>7.3362999999999996</v>
      </c>
    </row>
    <row r="18" spans="1:13">
      <c r="A18" s="302">
        <v>9</v>
      </c>
      <c r="B18" s="278" t="s">
        <v>226</v>
      </c>
      <c r="C18" s="278">
        <v>590.79999999999995</v>
      </c>
      <c r="D18" s="280">
        <v>572.41666666666663</v>
      </c>
      <c r="E18" s="280">
        <v>554.0333333333333</v>
      </c>
      <c r="F18" s="280">
        <v>517.26666666666665</v>
      </c>
      <c r="G18" s="280">
        <v>498.88333333333333</v>
      </c>
      <c r="H18" s="280">
        <v>609.18333333333328</v>
      </c>
      <c r="I18" s="280">
        <v>627.56666666666672</v>
      </c>
      <c r="J18" s="280">
        <v>664.33333333333326</v>
      </c>
      <c r="K18" s="278">
        <v>590.79999999999995</v>
      </c>
      <c r="L18" s="278">
        <v>535.65</v>
      </c>
      <c r="M18" s="278">
        <v>15.141769999999999</v>
      </c>
    </row>
    <row r="19" spans="1:13">
      <c r="A19" s="302">
        <v>10</v>
      </c>
      <c r="B19" s="278" t="s">
        <v>41</v>
      </c>
      <c r="C19" s="278">
        <v>344</v>
      </c>
      <c r="D19" s="280">
        <v>345.90000000000003</v>
      </c>
      <c r="E19" s="280">
        <v>340.30000000000007</v>
      </c>
      <c r="F19" s="280">
        <v>336.6</v>
      </c>
      <c r="G19" s="280">
        <v>331.00000000000006</v>
      </c>
      <c r="H19" s="280">
        <v>349.60000000000008</v>
      </c>
      <c r="I19" s="280">
        <v>355.2000000000001</v>
      </c>
      <c r="J19" s="280">
        <v>358.90000000000009</v>
      </c>
      <c r="K19" s="278">
        <v>351.5</v>
      </c>
      <c r="L19" s="278">
        <v>342.2</v>
      </c>
      <c r="M19" s="278">
        <v>50.569629999999997</v>
      </c>
    </row>
    <row r="20" spans="1:13">
      <c r="A20" s="302">
        <v>11</v>
      </c>
      <c r="B20" s="278" t="s">
        <v>43</v>
      </c>
      <c r="C20" s="278">
        <v>36.75</v>
      </c>
      <c r="D20" s="280">
        <v>37.166666666666664</v>
      </c>
      <c r="E20" s="280">
        <v>36.083333333333329</v>
      </c>
      <c r="F20" s="280">
        <v>35.416666666666664</v>
      </c>
      <c r="G20" s="280">
        <v>34.333333333333329</v>
      </c>
      <c r="H20" s="280">
        <v>37.833333333333329</v>
      </c>
      <c r="I20" s="280">
        <v>38.916666666666657</v>
      </c>
      <c r="J20" s="280">
        <v>39.583333333333329</v>
      </c>
      <c r="K20" s="278">
        <v>38.25</v>
      </c>
      <c r="L20" s="278">
        <v>36.5</v>
      </c>
      <c r="M20" s="278">
        <v>159.74451999999999</v>
      </c>
    </row>
    <row r="21" spans="1:13">
      <c r="A21" s="302">
        <v>12</v>
      </c>
      <c r="B21" s="278" t="s">
        <v>227</v>
      </c>
      <c r="C21" s="278">
        <v>63.7</v>
      </c>
      <c r="D21" s="280">
        <v>63.383333333333333</v>
      </c>
      <c r="E21" s="280">
        <v>62.166666666666671</v>
      </c>
      <c r="F21" s="280">
        <v>60.63333333333334</v>
      </c>
      <c r="G21" s="280">
        <v>59.416666666666679</v>
      </c>
      <c r="H21" s="280">
        <v>64.916666666666657</v>
      </c>
      <c r="I21" s="280">
        <v>66.133333333333326</v>
      </c>
      <c r="J21" s="280">
        <v>67.666666666666657</v>
      </c>
      <c r="K21" s="278">
        <v>64.599999999999994</v>
      </c>
      <c r="L21" s="278">
        <v>61.85</v>
      </c>
      <c r="M21" s="278">
        <v>40.571660000000001</v>
      </c>
    </row>
    <row r="22" spans="1:13">
      <c r="A22" s="302">
        <v>13</v>
      </c>
      <c r="B22" s="278" t="s">
        <v>228</v>
      </c>
      <c r="C22" s="278">
        <v>129.9</v>
      </c>
      <c r="D22" s="280">
        <v>130.54999999999998</v>
      </c>
      <c r="E22" s="280">
        <v>128.34999999999997</v>
      </c>
      <c r="F22" s="280">
        <v>126.79999999999998</v>
      </c>
      <c r="G22" s="280">
        <v>124.59999999999997</v>
      </c>
      <c r="H22" s="280">
        <v>132.09999999999997</v>
      </c>
      <c r="I22" s="280">
        <v>134.29999999999995</v>
      </c>
      <c r="J22" s="280">
        <v>135.84999999999997</v>
      </c>
      <c r="K22" s="278">
        <v>132.75</v>
      </c>
      <c r="L22" s="278">
        <v>129</v>
      </c>
      <c r="M22" s="278">
        <v>20.982140000000001</v>
      </c>
    </row>
    <row r="23" spans="1:13">
      <c r="A23" s="302">
        <v>14</v>
      </c>
      <c r="B23" s="278" t="s">
        <v>229</v>
      </c>
      <c r="C23" s="278">
        <v>1443.85</v>
      </c>
      <c r="D23" s="280">
        <v>1447.8333333333333</v>
      </c>
      <c r="E23" s="280">
        <v>1431.0166666666664</v>
      </c>
      <c r="F23" s="280">
        <v>1418.1833333333332</v>
      </c>
      <c r="G23" s="280">
        <v>1401.3666666666663</v>
      </c>
      <c r="H23" s="280">
        <v>1460.6666666666665</v>
      </c>
      <c r="I23" s="280">
        <v>1477.4833333333336</v>
      </c>
      <c r="J23" s="280">
        <v>1490.3166666666666</v>
      </c>
      <c r="K23" s="278">
        <v>1464.65</v>
      </c>
      <c r="L23" s="278">
        <v>1435</v>
      </c>
      <c r="M23" s="278">
        <v>0.50912999999999997</v>
      </c>
    </row>
    <row r="24" spans="1:13">
      <c r="A24" s="302">
        <v>15</v>
      </c>
      <c r="B24" s="278" t="s">
        <v>230</v>
      </c>
      <c r="C24" s="278">
        <v>2350.6999999999998</v>
      </c>
      <c r="D24" s="280">
        <v>2341.65</v>
      </c>
      <c r="E24" s="280">
        <v>2326.3000000000002</v>
      </c>
      <c r="F24" s="280">
        <v>2301.9</v>
      </c>
      <c r="G24" s="280">
        <v>2286.5500000000002</v>
      </c>
      <c r="H24" s="280">
        <v>2366.0500000000002</v>
      </c>
      <c r="I24" s="280">
        <v>2381.3999999999996</v>
      </c>
      <c r="J24" s="280">
        <v>2405.8000000000002</v>
      </c>
      <c r="K24" s="278">
        <v>2357</v>
      </c>
      <c r="L24" s="278">
        <v>2317.25</v>
      </c>
      <c r="M24" s="278">
        <v>1.50285</v>
      </c>
    </row>
    <row r="25" spans="1:13">
      <c r="A25" s="302">
        <v>16</v>
      </c>
      <c r="B25" s="278" t="s">
        <v>45</v>
      </c>
      <c r="C25" s="278">
        <v>640.25</v>
      </c>
      <c r="D25" s="280">
        <v>644.38333333333333</v>
      </c>
      <c r="E25" s="280">
        <v>630.86666666666667</v>
      </c>
      <c r="F25" s="280">
        <v>621.48333333333335</v>
      </c>
      <c r="G25" s="280">
        <v>607.9666666666667</v>
      </c>
      <c r="H25" s="280">
        <v>653.76666666666665</v>
      </c>
      <c r="I25" s="280">
        <v>667.2833333333333</v>
      </c>
      <c r="J25" s="280">
        <v>676.66666666666663</v>
      </c>
      <c r="K25" s="278">
        <v>657.9</v>
      </c>
      <c r="L25" s="278">
        <v>635</v>
      </c>
      <c r="M25" s="278">
        <v>12.572089999999999</v>
      </c>
    </row>
    <row r="26" spans="1:13">
      <c r="A26" s="302">
        <v>17</v>
      </c>
      <c r="B26" s="278" t="s">
        <v>46</v>
      </c>
      <c r="C26" s="278">
        <v>186.25</v>
      </c>
      <c r="D26" s="280">
        <v>187.65</v>
      </c>
      <c r="E26" s="280">
        <v>183.95000000000002</v>
      </c>
      <c r="F26" s="280">
        <v>181.65</v>
      </c>
      <c r="G26" s="280">
        <v>177.95000000000002</v>
      </c>
      <c r="H26" s="280">
        <v>189.95000000000002</v>
      </c>
      <c r="I26" s="280">
        <v>193.65</v>
      </c>
      <c r="J26" s="280">
        <v>195.95000000000002</v>
      </c>
      <c r="K26" s="278">
        <v>191.35</v>
      </c>
      <c r="L26" s="278">
        <v>185.35</v>
      </c>
      <c r="M26" s="278">
        <v>44.791409999999999</v>
      </c>
    </row>
    <row r="27" spans="1:13">
      <c r="A27" s="302">
        <v>18</v>
      </c>
      <c r="B27" s="278" t="s">
        <v>47</v>
      </c>
      <c r="C27" s="278">
        <v>1437.5</v>
      </c>
      <c r="D27" s="280">
        <v>1429</v>
      </c>
      <c r="E27" s="280">
        <v>1414</v>
      </c>
      <c r="F27" s="280">
        <v>1390.5</v>
      </c>
      <c r="G27" s="280">
        <v>1375.5</v>
      </c>
      <c r="H27" s="280">
        <v>1452.5</v>
      </c>
      <c r="I27" s="280">
        <v>1467.5</v>
      </c>
      <c r="J27" s="280">
        <v>1491</v>
      </c>
      <c r="K27" s="278">
        <v>1444</v>
      </c>
      <c r="L27" s="278">
        <v>1405.5</v>
      </c>
      <c r="M27" s="278">
        <v>8.7230100000000004</v>
      </c>
    </row>
    <row r="28" spans="1:13">
      <c r="A28" s="302">
        <v>19</v>
      </c>
      <c r="B28" s="278" t="s">
        <v>48</v>
      </c>
      <c r="C28" s="278">
        <v>112.3</v>
      </c>
      <c r="D28" s="280">
        <v>110.96666666666665</v>
      </c>
      <c r="E28" s="280">
        <v>108.58333333333331</v>
      </c>
      <c r="F28" s="280">
        <v>104.86666666666666</v>
      </c>
      <c r="G28" s="280">
        <v>102.48333333333332</v>
      </c>
      <c r="H28" s="280">
        <v>114.68333333333331</v>
      </c>
      <c r="I28" s="280">
        <v>117.06666666666666</v>
      </c>
      <c r="J28" s="280">
        <v>120.7833333333333</v>
      </c>
      <c r="K28" s="278">
        <v>113.35</v>
      </c>
      <c r="L28" s="278">
        <v>107.25</v>
      </c>
      <c r="M28" s="278">
        <v>130.09943999999999</v>
      </c>
    </row>
    <row r="29" spans="1:13">
      <c r="A29" s="302">
        <v>20</v>
      </c>
      <c r="B29" s="278" t="s">
        <v>49</v>
      </c>
      <c r="C29" s="278">
        <v>53.45</v>
      </c>
      <c r="D29" s="280">
        <v>53.583333333333336</v>
      </c>
      <c r="E29" s="280">
        <v>52.366666666666674</v>
      </c>
      <c r="F29" s="280">
        <v>51.283333333333339</v>
      </c>
      <c r="G29" s="280">
        <v>50.066666666666677</v>
      </c>
      <c r="H29" s="280">
        <v>54.666666666666671</v>
      </c>
      <c r="I29" s="280">
        <v>55.883333333333326</v>
      </c>
      <c r="J29" s="280">
        <v>56.966666666666669</v>
      </c>
      <c r="K29" s="278">
        <v>54.8</v>
      </c>
      <c r="L29" s="278">
        <v>52.5</v>
      </c>
      <c r="M29" s="278">
        <v>471.96652999999998</v>
      </c>
    </row>
    <row r="30" spans="1:13">
      <c r="A30" s="302">
        <v>21</v>
      </c>
      <c r="B30" s="278" t="s">
        <v>51</v>
      </c>
      <c r="C30" s="278">
        <v>1689</v>
      </c>
      <c r="D30" s="280">
        <v>1706.3833333333332</v>
      </c>
      <c r="E30" s="280">
        <v>1665.7666666666664</v>
      </c>
      <c r="F30" s="280">
        <v>1642.5333333333333</v>
      </c>
      <c r="G30" s="280">
        <v>1601.9166666666665</v>
      </c>
      <c r="H30" s="280">
        <v>1729.6166666666663</v>
      </c>
      <c r="I30" s="280">
        <v>1770.2333333333331</v>
      </c>
      <c r="J30" s="280">
        <v>1793.4666666666662</v>
      </c>
      <c r="K30" s="278">
        <v>1747</v>
      </c>
      <c r="L30" s="278">
        <v>1683.15</v>
      </c>
      <c r="M30" s="278">
        <v>40.549860000000002</v>
      </c>
    </row>
    <row r="31" spans="1:13">
      <c r="A31" s="302">
        <v>22</v>
      </c>
      <c r="B31" s="278" t="s">
        <v>53</v>
      </c>
      <c r="C31" s="278">
        <v>789.85</v>
      </c>
      <c r="D31" s="280">
        <v>794.7833333333333</v>
      </c>
      <c r="E31" s="280">
        <v>781.56666666666661</v>
      </c>
      <c r="F31" s="280">
        <v>773.2833333333333</v>
      </c>
      <c r="G31" s="280">
        <v>760.06666666666661</v>
      </c>
      <c r="H31" s="280">
        <v>803.06666666666661</v>
      </c>
      <c r="I31" s="280">
        <v>816.2833333333333</v>
      </c>
      <c r="J31" s="280">
        <v>824.56666666666661</v>
      </c>
      <c r="K31" s="278">
        <v>808</v>
      </c>
      <c r="L31" s="278">
        <v>786.5</v>
      </c>
      <c r="M31" s="278">
        <v>34.991100000000003</v>
      </c>
    </row>
    <row r="32" spans="1:13">
      <c r="A32" s="302">
        <v>23</v>
      </c>
      <c r="B32" s="278" t="s">
        <v>231</v>
      </c>
      <c r="C32" s="278">
        <v>2305.5500000000002</v>
      </c>
      <c r="D32" s="280">
        <v>2317.4500000000003</v>
      </c>
      <c r="E32" s="280">
        <v>2286.2000000000007</v>
      </c>
      <c r="F32" s="280">
        <v>2266.8500000000004</v>
      </c>
      <c r="G32" s="280">
        <v>2235.6000000000008</v>
      </c>
      <c r="H32" s="280">
        <v>2336.8000000000006</v>
      </c>
      <c r="I32" s="280">
        <v>2368.0499999999997</v>
      </c>
      <c r="J32" s="280">
        <v>2387.4000000000005</v>
      </c>
      <c r="K32" s="278">
        <v>2348.6999999999998</v>
      </c>
      <c r="L32" s="278">
        <v>2298.1</v>
      </c>
      <c r="M32" s="278">
        <v>4.8335600000000003</v>
      </c>
    </row>
    <row r="33" spans="1:13">
      <c r="A33" s="302">
        <v>24</v>
      </c>
      <c r="B33" s="278" t="s">
        <v>55</v>
      </c>
      <c r="C33" s="278">
        <v>421.7</v>
      </c>
      <c r="D33" s="280">
        <v>420.25</v>
      </c>
      <c r="E33" s="280">
        <v>411.8</v>
      </c>
      <c r="F33" s="280">
        <v>401.90000000000003</v>
      </c>
      <c r="G33" s="280">
        <v>393.45000000000005</v>
      </c>
      <c r="H33" s="280">
        <v>430.15</v>
      </c>
      <c r="I33" s="280">
        <v>438.6</v>
      </c>
      <c r="J33" s="280">
        <v>448.49999999999994</v>
      </c>
      <c r="K33" s="278">
        <v>428.7</v>
      </c>
      <c r="L33" s="278">
        <v>410.35</v>
      </c>
      <c r="M33" s="278">
        <v>498.54503999999997</v>
      </c>
    </row>
    <row r="34" spans="1:13">
      <c r="A34" s="302">
        <v>25</v>
      </c>
      <c r="B34" s="278" t="s">
        <v>56</v>
      </c>
      <c r="C34" s="278">
        <v>2820.45</v>
      </c>
      <c r="D34" s="280">
        <v>2827.7166666666667</v>
      </c>
      <c r="E34" s="280">
        <v>2765.4333333333334</v>
      </c>
      <c r="F34" s="280">
        <v>2710.4166666666665</v>
      </c>
      <c r="G34" s="280">
        <v>2648.1333333333332</v>
      </c>
      <c r="H34" s="280">
        <v>2882.7333333333336</v>
      </c>
      <c r="I34" s="280">
        <v>2945.0166666666673</v>
      </c>
      <c r="J34" s="280">
        <v>3000.0333333333338</v>
      </c>
      <c r="K34" s="278">
        <v>2890</v>
      </c>
      <c r="L34" s="278">
        <v>2772.7</v>
      </c>
      <c r="M34" s="278">
        <v>13.419230000000001</v>
      </c>
    </row>
    <row r="35" spans="1:13">
      <c r="A35" s="302">
        <v>26</v>
      </c>
      <c r="B35" s="278" t="s">
        <v>59</v>
      </c>
      <c r="C35" s="278">
        <v>3005.35</v>
      </c>
      <c r="D35" s="280">
        <v>2967.4500000000003</v>
      </c>
      <c r="E35" s="280">
        <v>2888.9000000000005</v>
      </c>
      <c r="F35" s="280">
        <v>2772.4500000000003</v>
      </c>
      <c r="G35" s="280">
        <v>2693.9000000000005</v>
      </c>
      <c r="H35" s="280">
        <v>3083.9000000000005</v>
      </c>
      <c r="I35" s="280">
        <v>3162.4500000000007</v>
      </c>
      <c r="J35" s="280">
        <v>3278.9000000000005</v>
      </c>
      <c r="K35" s="278">
        <v>3046</v>
      </c>
      <c r="L35" s="278">
        <v>2851</v>
      </c>
      <c r="M35" s="278">
        <v>159.82155</v>
      </c>
    </row>
    <row r="36" spans="1:13">
      <c r="A36" s="302">
        <v>27</v>
      </c>
      <c r="B36" s="278" t="s">
        <v>58</v>
      </c>
      <c r="C36" s="278">
        <v>6021.15</v>
      </c>
      <c r="D36" s="280">
        <v>6022.1333333333341</v>
      </c>
      <c r="E36" s="280">
        <v>5919.2666666666682</v>
      </c>
      <c r="F36" s="280">
        <v>5817.3833333333341</v>
      </c>
      <c r="G36" s="280">
        <v>5714.5166666666682</v>
      </c>
      <c r="H36" s="280">
        <v>6124.0166666666682</v>
      </c>
      <c r="I36" s="280">
        <v>6226.883333333335</v>
      </c>
      <c r="J36" s="280">
        <v>6328.7666666666682</v>
      </c>
      <c r="K36" s="278">
        <v>6125</v>
      </c>
      <c r="L36" s="278">
        <v>5920.25</v>
      </c>
      <c r="M36" s="278">
        <v>19.003160000000001</v>
      </c>
    </row>
    <row r="37" spans="1:13">
      <c r="A37" s="302">
        <v>28</v>
      </c>
      <c r="B37" s="278" t="s">
        <v>232</v>
      </c>
      <c r="C37" s="278">
        <v>2682.7</v>
      </c>
      <c r="D37" s="280">
        <v>2740.9</v>
      </c>
      <c r="E37" s="280">
        <v>2591.8000000000002</v>
      </c>
      <c r="F37" s="280">
        <v>2500.9</v>
      </c>
      <c r="G37" s="280">
        <v>2351.8000000000002</v>
      </c>
      <c r="H37" s="280">
        <v>2831.8</v>
      </c>
      <c r="I37" s="280">
        <v>2980.8999999999996</v>
      </c>
      <c r="J37" s="280">
        <v>3071.8</v>
      </c>
      <c r="K37" s="278">
        <v>2890</v>
      </c>
      <c r="L37" s="278">
        <v>2650</v>
      </c>
      <c r="M37" s="278">
        <v>1.1562300000000001</v>
      </c>
    </row>
    <row r="38" spans="1:13">
      <c r="A38" s="302">
        <v>29</v>
      </c>
      <c r="B38" s="278" t="s">
        <v>60</v>
      </c>
      <c r="C38" s="278">
        <v>1236.95</v>
      </c>
      <c r="D38" s="280">
        <v>1234.3333333333333</v>
      </c>
      <c r="E38" s="280">
        <v>1218.6166666666666</v>
      </c>
      <c r="F38" s="280">
        <v>1200.2833333333333</v>
      </c>
      <c r="G38" s="280">
        <v>1184.5666666666666</v>
      </c>
      <c r="H38" s="280">
        <v>1252.6666666666665</v>
      </c>
      <c r="I38" s="280">
        <v>1268.3833333333332</v>
      </c>
      <c r="J38" s="280">
        <v>1286.7166666666665</v>
      </c>
      <c r="K38" s="278">
        <v>1250.05</v>
      </c>
      <c r="L38" s="278">
        <v>1216</v>
      </c>
      <c r="M38" s="278">
        <v>9.5165500000000005</v>
      </c>
    </row>
    <row r="39" spans="1:13">
      <c r="A39" s="302">
        <v>30</v>
      </c>
      <c r="B39" s="278" t="s">
        <v>233</v>
      </c>
      <c r="C39" s="278">
        <v>335.4</v>
      </c>
      <c r="D39" s="280">
        <v>332.59999999999997</v>
      </c>
      <c r="E39" s="280">
        <v>321.84999999999991</v>
      </c>
      <c r="F39" s="280">
        <v>308.29999999999995</v>
      </c>
      <c r="G39" s="280">
        <v>297.5499999999999</v>
      </c>
      <c r="H39" s="280">
        <v>346.14999999999992</v>
      </c>
      <c r="I39" s="280">
        <v>356.90000000000003</v>
      </c>
      <c r="J39" s="280">
        <v>370.44999999999993</v>
      </c>
      <c r="K39" s="278">
        <v>343.35</v>
      </c>
      <c r="L39" s="278">
        <v>319.05</v>
      </c>
      <c r="M39" s="278">
        <v>286.97242999999997</v>
      </c>
    </row>
    <row r="40" spans="1:13">
      <c r="A40" s="302">
        <v>31</v>
      </c>
      <c r="B40" s="278" t="s">
        <v>61</v>
      </c>
      <c r="C40" s="278">
        <v>52</v>
      </c>
      <c r="D40" s="280">
        <v>51.699999999999996</v>
      </c>
      <c r="E40" s="280">
        <v>50.399999999999991</v>
      </c>
      <c r="F40" s="280">
        <v>48.8</v>
      </c>
      <c r="G40" s="280">
        <v>47.499999999999993</v>
      </c>
      <c r="H40" s="280">
        <v>53.29999999999999</v>
      </c>
      <c r="I40" s="280">
        <v>54.599999999999987</v>
      </c>
      <c r="J40" s="280">
        <v>56.199999999999989</v>
      </c>
      <c r="K40" s="278">
        <v>53</v>
      </c>
      <c r="L40" s="278">
        <v>50.1</v>
      </c>
      <c r="M40" s="278">
        <v>633.34346000000005</v>
      </c>
    </row>
    <row r="41" spans="1:13">
      <c r="A41" s="302">
        <v>32</v>
      </c>
      <c r="B41" s="278" t="s">
        <v>62</v>
      </c>
      <c r="C41" s="278">
        <v>50.25</v>
      </c>
      <c r="D41" s="280">
        <v>52.35</v>
      </c>
      <c r="E41" s="280">
        <v>46.2</v>
      </c>
      <c r="F41" s="280">
        <v>42.15</v>
      </c>
      <c r="G41" s="280">
        <v>36</v>
      </c>
      <c r="H41" s="280">
        <v>56.400000000000006</v>
      </c>
      <c r="I41" s="280">
        <v>62.55</v>
      </c>
      <c r="J41" s="280">
        <v>66.600000000000009</v>
      </c>
      <c r="K41" s="278">
        <v>58.5</v>
      </c>
      <c r="L41" s="278">
        <v>48.3</v>
      </c>
      <c r="M41" s="278">
        <v>296.00468999999998</v>
      </c>
    </row>
    <row r="42" spans="1:13">
      <c r="A42" s="302">
        <v>33</v>
      </c>
      <c r="B42" s="278" t="s">
        <v>63</v>
      </c>
      <c r="C42" s="278">
        <v>1319.05</v>
      </c>
      <c r="D42" s="280">
        <v>1323.6833333333334</v>
      </c>
      <c r="E42" s="280">
        <v>1307.3666666666668</v>
      </c>
      <c r="F42" s="280">
        <v>1295.6833333333334</v>
      </c>
      <c r="G42" s="280">
        <v>1279.3666666666668</v>
      </c>
      <c r="H42" s="280">
        <v>1335.3666666666668</v>
      </c>
      <c r="I42" s="280">
        <v>1351.6833333333334</v>
      </c>
      <c r="J42" s="280">
        <v>1363.3666666666668</v>
      </c>
      <c r="K42" s="278">
        <v>1340</v>
      </c>
      <c r="L42" s="278">
        <v>1312</v>
      </c>
      <c r="M42" s="278">
        <v>6.04495</v>
      </c>
    </row>
    <row r="43" spans="1:13">
      <c r="A43" s="302">
        <v>34</v>
      </c>
      <c r="B43" s="278" t="s">
        <v>66</v>
      </c>
      <c r="C43" s="278">
        <v>520.20000000000005</v>
      </c>
      <c r="D43" s="280">
        <v>527.15</v>
      </c>
      <c r="E43" s="280">
        <v>510.4</v>
      </c>
      <c r="F43" s="280">
        <v>500.6</v>
      </c>
      <c r="G43" s="280">
        <v>483.85</v>
      </c>
      <c r="H43" s="280">
        <v>536.94999999999993</v>
      </c>
      <c r="I43" s="280">
        <v>553.69999999999993</v>
      </c>
      <c r="J43" s="280">
        <v>563.49999999999989</v>
      </c>
      <c r="K43" s="278">
        <v>543.9</v>
      </c>
      <c r="L43" s="278">
        <v>517.35</v>
      </c>
      <c r="M43" s="278">
        <v>23.867280000000001</v>
      </c>
    </row>
    <row r="44" spans="1:13">
      <c r="A44" s="302">
        <v>35</v>
      </c>
      <c r="B44" s="278" t="s">
        <v>65</v>
      </c>
      <c r="C44" s="278">
        <v>83.7</v>
      </c>
      <c r="D44" s="280">
        <v>83.216666666666669</v>
      </c>
      <c r="E44" s="280">
        <v>81.483333333333334</v>
      </c>
      <c r="F44" s="280">
        <v>79.266666666666666</v>
      </c>
      <c r="G44" s="280">
        <v>77.533333333333331</v>
      </c>
      <c r="H44" s="280">
        <v>85.433333333333337</v>
      </c>
      <c r="I44" s="280">
        <v>87.166666666666686</v>
      </c>
      <c r="J44" s="280">
        <v>89.38333333333334</v>
      </c>
      <c r="K44" s="278">
        <v>84.95</v>
      </c>
      <c r="L44" s="278">
        <v>81</v>
      </c>
      <c r="M44" s="278">
        <v>202.6242</v>
      </c>
    </row>
    <row r="45" spans="1:13">
      <c r="A45" s="302">
        <v>36</v>
      </c>
      <c r="B45" s="278" t="s">
        <v>67</v>
      </c>
      <c r="C45" s="278">
        <v>357.45</v>
      </c>
      <c r="D45" s="280">
        <v>356.86666666666662</v>
      </c>
      <c r="E45" s="280">
        <v>348.73333333333323</v>
      </c>
      <c r="F45" s="280">
        <v>340.01666666666659</v>
      </c>
      <c r="G45" s="280">
        <v>331.88333333333321</v>
      </c>
      <c r="H45" s="280">
        <v>365.58333333333326</v>
      </c>
      <c r="I45" s="280">
        <v>373.71666666666658</v>
      </c>
      <c r="J45" s="280">
        <v>382.43333333333328</v>
      </c>
      <c r="K45" s="278">
        <v>365</v>
      </c>
      <c r="L45" s="278">
        <v>348.15</v>
      </c>
      <c r="M45" s="278">
        <v>17.261340000000001</v>
      </c>
    </row>
    <row r="46" spans="1:13">
      <c r="A46" s="302">
        <v>37</v>
      </c>
      <c r="B46" s="278" t="s">
        <v>70</v>
      </c>
      <c r="C46" s="278">
        <v>37.85</v>
      </c>
      <c r="D46" s="280">
        <v>37.299999999999997</v>
      </c>
      <c r="E46" s="280">
        <v>36.099999999999994</v>
      </c>
      <c r="F46" s="280">
        <v>34.349999999999994</v>
      </c>
      <c r="G46" s="280">
        <v>33.149999999999991</v>
      </c>
      <c r="H46" s="280">
        <v>39.049999999999997</v>
      </c>
      <c r="I46" s="280">
        <v>40.25</v>
      </c>
      <c r="J46" s="280">
        <v>42</v>
      </c>
      <c r="K46" s="278">
        <v>38.5</v>
      </c>
      <c r="L46" s="278">
        <v>35.549999999999997</v>
      </c>
      <c r="M46" s="278">
        <v>1445.70254</v>
      </c>
    </row>
    <row r="47" spans="1:13">
      <c r="A47" s="302">
        <v>38</v>
      </c>
      <c r="B47" s="278" t="s">
        <v>74</v>
      </c>
      <c r="C47" s="278">
        <v>370.25</v>
      </c>
      <c r="D47" s="280">
        <v>373.95</v>
      </c>
      <c r="E47" s="280">
        <v>363.59999999999997</v>
      </c>
      <c r="F47" s="280">
        <v>356.95</v>
      </c>
      <c r="G47" s="280">
        <v>346.59999999999997</v>
      </c>
      <c r="H47" s="280">
        <v>380.59999999999997</v>
      </c>
      <c r="I47" s="280">
        <v>390.95</v>
      </c>
      <c r="J47" s="280">
        <v>397.59999999999997</v>
      </c>
      <c r="K47" s="278">
        <v>384.3</v>
      </c>
      <c r="L47" s="278">
        <v>367.3</v>
      </c>
      <c r="M47" s="278">
        <v>66.971519999999998</v>
      </c>
    </row>
    <row r="48" spans="1:13">
      <c r="A48" s="302">
        <v>39</v>
      </c>
      <c r="B48" s="278" t="s">
        <v>69</v>
      </c>
      <c r="C48" s="278">
        <v>559</v>
      </c>
      <c r="D48" s="280">
        <v>557.56666666666672</v>
      </c>
      <c r="E48" s="280">
        <v>551.43333333333339</v>
      </c>
      <c r="F48" s="280">
        <v>543.86666666666667</v>
      </c>
      <c r="G48" s="280">
        <v>537.73333333333335</v>
      </c>
      <c r="H48" s="280">
        <v>565.13333333333344</v>
      </c>
      <c r="I48" s="280">
        <v>571.26666666666688</v>
      </c>
      <c r="J48" s="280">
        <v>578.83333333333348</v>
      </c>
      <c r="K48" s="278">
        <v>563.70000000000005</v>
      </c>
      <c r="L48" s="278">
        <v>550</v>
      </c>
      <c r="M48" s="278">
        <v>155.89317</v>
      </c>
    </row>
    <row r="49" spans="1:13">
      <c r="A49" s="302">
        <v>40</v>
      </c>
      <c r="B49" s="278" t="s">
        <v>125</v>
      </c>
      <c r="C49" s="278">
        <v>228.45</v>
      </c>
      <c r="D49" s="280">
        <v>226.28333333333333</v>
      </c>
      <c r="E49" s="280">
        <v>220.16666666666666</v>
      </c>
      <c r="F49" s="280">
        <v>211.88333333333333</v>
      </c>
      <c r="G49" s="280">
        <v>205.76666666666665</v>
      </c>
      <c r="H49" s="280">
        <v>234.56666666666666</v>
      </c>
      <c r="I49" s="280">
        <v>240.68333333333334</v>
      </c>
      <c r="J49" s="280">
        <v>248.96666666666667</v>
      </c>
      <c r="K49" s="278">
        <v>232.4</v>
      </c>
      <c r="L49" s="278">
        <v>218</v>
      </c>
      <c r="M49" s="278">
        <v>153.12037000000001</v>
      </c>
    </row>
    <row r="50" spans="1:13">
      <c r="A50" s="302">
        <v>41</v>
      </c>
      <c r="B50" s="278" t="s">
        <v>71</v>
      </c>
      <c r="C50" s="278">
        <v>404.3</v>
      </c>
      <c r="D50" s="280">
        <v>399.7166666666667</v>
      </c>
      <c r="E50" s="280">
        <v>393.03333333333342</v>
      </c>
      <c r="F50" s="280">
        <v>381.76666666666671</v>
      </c>
      <c r="G50" s="280">
        <v>375.08333333333343</v>
      </c>
      <c r="H50" s="280">
        <v>410.98333333333341</v>
      </c>
      <c r="I50" s="280">
        <v>417.66666666666669</v>
      </c>
      <c r="J50" s="280">
        <v>428.93333333333339</v>
      </c>
      <c r="K50" s="278">
        <v>406.4</v>
      </c>
      <c r="L50" s="278">
        <v>388.45</v>
      </c>
      <c r="M50" s="278">
        <v>64.399060000000006</v>
      </c>
    </row>
    <row r="51" spans="1:13">
      <c r="A51" s="302">
        <v>42</v>
      </c>
      <c r="B51" s="278" t="s">
        <v>234</v>
      </c>
      <c r="C51" s="278">
        <v>1052.0999999999999</v>
      </c>
      <c r="D51" s="280">
        <v>1054.0833333333333</v>
      </c>
      <c r="E51" s="280">
        <v>1023.3666666666666</v>
      </c>
      <c r="F51" s="280">
        <v>994.63333333333321</v>
      </c>
      <c r="G51" s="280">
        <v>963.91666666666652</v>
      </c>
      <c r="H51" s="280">
        <v>1082.8166666666666</v>
      </c>
      <c r="I51" s="280">
        <v>1113.5333333333333</v>
      </c>
      <c r="J51" s="280">
        <v>1142.2666666666667</v>
      </c>
      <c r="K51" s="278">
        <v>1084.8</v>
      </c>
      <c r="L51" s="278">
        <v>1025.3499999999999</v>
      </c>
      <c r="M51" s="278">
        <v>0.76390000000000002</v>
      </c>
    </row>
    <row r="52" spans="1:13">
      <c r="A52" s="302">
        <v>43</v>
      </c>
      <c r="B52" s="278" t="s">
        <v>72</v>
      </c>
      <c r="C52" s="278">
        <v>11447.05</v>
      </c>
      <c r="D52" s="280">
        <v>11395.033333333333</v>
      </c>
      <c r="E52" s="280">
        <v>11282.016666666666</v>
      </c>
      <c r="F52" s="280">
        <v>11116.983333333334</v>
      </c>
      <c r="G52" s="280">
        <v>11003.966666666667</v>
      </c>
      <c r="H52" s="280">
        <v>11560.066666666666</v>
      </c>
      <c r="I52" s="280">
        <v>11673.083333333332</v>
      </c>
      <c r="J52" s="280">
        <v>11838.116666666665</v>
      </c>
      <c r="K52" s="278">
        <v>11508.05</v>
      </c>
      <c r="L52" s="278">
        <v>11230</v>
      </c>
      <c r="M52" s="278">
        <v>0.35402</v>
      </c>
    </row>
    <row r="53" spans="1:13">
      <c r="A53" s="302">
        <v>44</v>
      </c>
      <c r="B53" s="278" t="s">
        <v>75</v>
      </c>
      <c r="C53" s="278">
        <v>3450.4</v>
      </c>
      <c r="D53" s="280">
        <v>3448.2666666666664</v>
      </c>
      <c r="E53" s="280">
        <v>3422.1333333333328</v>
      </c>
      <c r="F53" s="280">
        <v>3393.8666666666663</v>
      </c>
      <c r="G53" s="280">
        <v>3367.7333333333327</v>
      </c>
      <c r="H53" s="280">
        <v>3476.5333333333328</v>
      </c>
      <c r="I53" s="280">
        <v>3502.6666666666661</v>
      </c>
      <c r="J53" s="280">
        <v>3530.9333333333329</v>
      </c>
      <c r="K53" s="278">
        <v>3474.4</v>
      </c>
      <c r="L53" s="278">
        <v>3420</v>
      </c>
      <c r="M53" s="278">
        <v>5.4648899999999996</v>
      </c>
    </row>
    <row r="54" spans="1:13">
      <c r="A54" s="302">
        <v>45</v>
      </c>
      <c r="B54" s="278" t="s">
        <v>81</v>
      </c>
      <c r="C54" s="278">
        <v>613.20000000000005</v>
      </c>
      <c r="D54" s="280">
        <v>610.91666666666663</v>
      </c>
      <c r="E54" s="280">
        <v>603.83333333333326</v>
      </c>
      <c r="F54" s="280">
        <v>594.46666666666658</v>
      </c>
      <c r="G54" s="280">
        <v>587.38333333333321</v>
      </c>
      <c r="H54" s="280">
        <v>620.2833333333333</v>
      </c>
      <c r="I54" s="280">
        <v>627.36666666666656</v>
      </c>
      <c r="J54" s="280">
        <v>636.73333333333335</v>
      </c>
      <c r="K54" s="278">
        <v>618</v>
      </c>
      <c r="L54" s="278">
        <v>601.54999999999995</v>
      </c>
      <c r="M54" s="278">
        <v>2.5458500000000002</v>
      </c>
    </row>
    <row r="55" spans="1:13">
      <c r="A55" s="302">
        <v>46</v>
      </c>
      <c r="B55" s="278" t="s">
        <v>76</v>
      </c>
      <c r="C55" s="278">
        <v>363.35</v>
      </c>
      <c r="D55" s="280">
        <v>363.51666666666665</v>
      </c>
      <c r="E55" s="280">
        <v>359.83333333333331</v>
      </c>
      <c r="F55" s="280">
        <v>356.31666666666666</v>
      </c>
      <c r="G55" s="280">
        <v>352.63333333333333</v>
      </c>
      <c r="H55" s="280">
        <v>367.0333333333333</v>
      </c>
      <c r="I55" s="280">
        <v>370.7166666666667</v>
      </c>
      <c r="J55" s="280">
        <v>374.23333333333329</v>
      </c>
      <c r="K55" s="278">
        <v>367.2</v>
      </c>
      <c r="L55" s="278">
        <v>360</v>
      </c>
      <c r="M55" s="278">
        <v>17.014340000000001</v>
      </c>
    </row>
    <row r="56" spans="1:13">
      <c r="A56" s="302">
        <v>47</v>
      </c>
      <c r="B56" s="278" t="s">
        <v>77</v>
      </c>
      <c r="C56" s="278">
        <v>104.8</v>
      </c>
      <c r="D56" s="280">
        <v>104.38333333333333</v>
      </c>
      <c r="E56" s="280">
        <v>102.41666666666666</v>
      </c>
      <c r="F56" s="280">
        <v>100.03333333333333</v>
      </c>
      <c r="G56" s="280">
        <v>98.066666666666663</v>
      </c>
      <c r="H56" s="280">
        <v>106.76666666666665</v>
      </c>
      <c r="I56" s="280">
        <v>108.73333333333332</v>
      </c>
      <c r="J56" s="280">
        <v>111.11666666666665</v>
      </c>
      <c r="K56" s="278">
        <v>106.35</v>
      </c>
      <c r="L56" s="278">
        <v>102</v>
      </c>
      <c r="M56" s="278">
        <v>364.62853000000001</v>
      </c>
    </row>
    <row r="57" spans="1:13">
      <c r="A57" s="302">
        <v>48</v>
      </c>
      <c r="B57" s="278" t="s">
        <v>78</v>
      </c>
      <c r="C57" s="278">
        <v>129.05000000000001</v>
      </c>
      <c r="D57" s="280">
        <v>127.73333333333335</v>
      </c>
      <c r="E57" s="280">
        <v>125.9666666666667</v>
      </c>
      <c r="F57" s="280">
        <v>122.88333333333335</v>
      </c>
      <c r="G57" s="280">
        <v>121.1166666666667</v>
      </c>
      <c r="H57" s="280">
        <v>130.81666666666669</v>
      </c>
      <c r="I57" s="280">
        <v>132.58333333333334</v>
      </c>
      <c r="J57" s="280">
        <v>135.66666666666669</v>
      </c>
      <c r="K57" s="278">
        <v>129.5</v>
      </c>
      <c r="L57" s="278">
        <v>124.65</v>
      </c>
      <c r="M57" s="278">
        <v>15.57887</v>
      </c>
    </row>
    <row r="58" spans="1:13">
      <c r="A58" s="302">
        <v>49</v>
      </c>
      <c r="B58" s="278" t="s">
        <v>82</v>
      </c>
      <c r="C58" s="278">
        <v>205.95</v>
      </c>
      <c r="D58" s="280">
        <v>201.48333333333335</v>
      </c>
      <c r="E58" s="280">
        <v>194.56666666666669</v>
      </c>
      <c r="F58" s="280">
        <v>183.18333333333334</v>
      </c>
      <c r="G58" s="280">
        <v>176.26666666666668</v>
      </c>
      <c r="H58" s="280">
        <v>212.8666666666667</v>
      </c>
      <c r="I58" s="280">
        <v>219.78333333333333</v>
      </c>
      <c r="J58" s="280">
        <v>231.16666666666671</v>
      </c>
      <c r="K58" s="278">
        <v>208.4</v>
      </c>
      <c r="L58" s="278">
        <v>190.1</v>
      </c>
      <c r="M58" s="278">
        <v>223.36542</v>
      </c>
    </row>
    <row r="59" spans="1:13">
      <c r="A59" s="302">
        <v>50</v>
      </c>
      <c r="B59" s="278" t="s">
        <v>83</v>
      </c>
      <c r="C59" s="278">
        <v>634.9</v>
      </c>
      <c r="D59" s="280">
        <v>635.35</v>
      </c>
      <c r="E59" s="280">
        <v>628.70000000000005</v>
      </c>
      <c r="F59" s="280">
        <v>622.5</v>
      </c>
      <c r="G59" s="280">
        <v>615.85</v>
      </c>
      <c r="H59" s="280">
        <v>641.55000000000007</v>
      </c>
      <c r="I59" s="280">
        <v>648.19999999999993</v>
      </c>
      <c r="J59" s="280">
        <v>654.40000000000009</v>
      </c>
      <c r="K59" s="278">
        <v>642</v>
      </c>
      <c r="L59" s="278">
        <v>629.15</v>
      </c>
      <c r="M59" s="278">
        <v>58.164119999999997</v>
      </c>
    </row>
    <row r="60" spans="1:13">
      <c r="A60" s="302">
        <v>51</v>
      </c>
      <c r="B60" s="278" t="s">
        <v>235</v>
      </c>
      <c r="C60" s="278">
        <v>122.8</v>
      </c>
      <c r="D60" s="280">
        <v>122.28333333333332</v>
      </c>
      <c r="E60" s="280">
        <v>118.71666666666664</v>
      </c>
      <c r="F60" s="280">
        <v>114.63333333333333</v>
      </c>
      <c r="G60" s="280">
        <v>111.06666666666665</v>
      </c>
      <c r="H60" s="280">
        <v>126.36666666666663</v>
      </c>
      <c r="I60" s="280">
        <v>129.93333333333334</v>
      </c>
      <c r="J60" s="280">
        <v>134.01666666666662</v>
      </c>
      <c r="K60" s="278">
        <v>125.85</v>
      </c>
      <c r="L60" s="278">
        <v>118.2</v>
      </c>
      <c r="M60" s="278">
        <v>51.280700000000003</v>
      </c>
    </row>
    <row r="61" spans="1:13">
      <c r="A61" s="302">
        <v>52</v>
      </c>
      <c r="B61" s="278" t="s">
        <v>84</v>
      </c>
      <c r="C61" s="278">
        <v>140.4</v>
      </c>
      <c r="D61" s="280">
        <v>140.79999999999998</v>
      </c>
      <c r="E61" s="280">
        <v>137.94999999999996</v>
      </c>
      <c r="F61" s="280">
        <v>135.49999999999997</v>
      </c>
      <c r="G61" s="280">
        <v>132.64999999999995</v>
      </c>
      <c r="H61" s="280">
        <v>143.24999999999997</v>
      </c>
      <c r="I61" s="280">
        <v>146.1</v>
      </c>
      <c r="J61" s="280">
        <v>148.54999999999998</v>
      </c>
      <c r="K61" s="278">
        <v>143.65</v>
      </c>
      <c r="L61" s="278">
        <v>138.35</v>
      </c>
      <c r="M61" s="278">
        <v>335.46613000000002</v>
      </c>
    </row>
    <row r="62" spans="1:13">
      <c r="A62" s="302">
        <v>53</v>
      </c>
      <c r="B62" s="278" t="s">
        <v>85</v>
      </c>
      <c r="C62" s="278">
        <v>1397.6</v>
      </c>
      <c r="D62" s="280">
        <v>1402.45</v>
      </c>
      <c r="E62" s="280">
        <v>1383.9</v>
      </c>
      <c r="F62" s="280">
        <v>1370.2</v>
      </c>
      <c r="G62" s="280">
        <v>1351.65</v>
      </c>
      <c r="H62" s="280">
        <v>1416.15</v>
      </c>
      <c r="I62" s="280">
        <v>1434.6999999999998</v>
      </c>
      <c r="J62" s="280">
        <v>1448.4</v>
      </c>
      <c r="K62" s="278">
        <v>1421</v>
      </c>
      <c r="L62" s="278">
        <v>1388.75</v>
      </c>
      <c r="M62" s="278">
        <v>7.5024600000000001</v>
      </c>
    </row>
    <row r="63" spans="1:13">
      <c r="A63" s="302">
        <v>54</v>
      </c>
      <c r="B63" s="278" t="s">
        <v>86</v>
      </c>
      <c r="C63" s="278">
        <v>426.2</v>
      </c>
      <c r="D63" s="280">
        <v>422.16666666666669</v>
      </c>
      <c r="E63" s="280">
        <v>414.58333333333337</v>
      </c>
      <c r="F63" s="280">
        <v>402.9666666666667</v>
      </c>
      <c r="G63" s="280">
        <v>395.38333333333338</v>
      </c>
      <c r="H63" s="280">
        <v>433.78333333333336</v>
      </c>
      <c r="I63" s="280">
        <v>441.36666666666673</v>
      </c>
      <c r="J63" s="280">
        <v>452.98333333333335</v>
      </c>
      <c r="K63" s="278">
        <v>429.75</v>
      </c>
      <c r="L63" s="278">
        <v>410.55</v>
      </c>
      <c r="M63" s="278">
        <v>23.072939999999999</v>
      </c>
    </row>
    <row r="64" spans="1:13">
      <c r="A64" s="302">
        <v>55</v>
      </c>
      <c r="B64" s="278" t="s">
        <v>236</v>
      </c>
      <c r="C64" s="278">
        <v>751.1</v>
      </c>
      <c r="D64" s="280">
        <v>744.75</v>
      </c>
      <c r="E64" s="280">
        <v>729.5</v>
      </c>
      <c r="F64" s="280">
        <v>707.9</v>
      </c>
      <c r="G64" s="280">
        <v>692.65</v>
      </c>
      <c r="H64" s="280">
        <v>766.35</v>
      </c>
      <c r="I64" s="280">
        <v>781.6</v>
      </c>
      <c r="J64" s="280">
        <v>803.2</v>
      </c>
      <c r="K64" s="278">
        <v>760</v>
      </c>
      <c r="L64" s="278">
        <v>723.15</v>
      </c>
      <c r="M64" s="278">
        <v>4.3662900000000002</v>
      </c>
    </row>
    <row r="65" spans="1:13">
      <c r="A65" s="302">
        <v>56</v>
      </c>
      <c r="B65" s="278" t="s">
        <v>237</v>
      </c>
      <c r="C65" s="278">
        <v>230.8</v>
      </c>
      <c r="D65" s="280">
        <v>230.28333333333333</v>
      </c>
      <c r="E65" s="280">
        <v>224.81666666666666</v>
      </c>
      <c r="F65" s="280">
        <v>218.83333333333334</v>
      </c>
      <c r="G65" s="280">
        <v>213.36666666666667</v>
      </c>
      <c r="H65" s="280">
        <v>236.26666666666665</v>
      </c>
      <c r="I65" s="280">
        <v>241.73333333333329</v>
      </c>
      <c r="J65" s="280">
        <v>247.71666666666664</v>
      </c>
      <c r="K65" s="278">
        <v>235.75</v>
      </c>
      <c r="L65" s="278">
        <v>224.3</v>
      </c>
      <c r="M65" s="278">
        <v>11.563319999999999</v>
      </c>
    </row>
    <row r="66" spans="1:13">
      <c r="A66" s="302">
        <v>57</v>
      </c>
      <c r="B66" s="278" t="s">
        <v>87</v>
      </c>
      <c r="C66" s="278">
        <v>403.7</v>
      </c>
      <c r="D66" s="280">
        <v>402.55</v>
      </c>
      <c r="E66" s="280">
        <v>396.25</v>
      </c>
      <c r="F66" s="280">
        <v>388.8</v>
      </c>
      <c r="G66" s="280">
        <v>382.5</v>
      </c>
      <c r="H66" s="280">
        <v>410</v>
      </c>
      <c r="I66" s="280">
        <v>416.30000000000007</v>
      </c>
      <c r="J66" s="280">
        <v>423.75</v>
      </c>
      <c r="K66" s="278">
        <v>408.85</v>
      </c>
      <c r="L66" s="278">
        <v>395.1</v>
      </c>
      <c r="M66" s="278">
        <v>11.89573</v>
      </c>
    </row>
    <row r="67" spans="1:13">
      <c r="A67" s="302">
        <v>58</v>
      </c>
      <c r="B67" s="278" t="s">
        <v>93</v>
      </c>
      <c r="C67" s="278">
        <v>157.25</v>
      </c>
      <c r="D67" s="280">
        <v>158.4</v>
      </c>
      <c r="E67" s="280">
        <v>155.4</v>
      </c>
      <c r="F67" s="280">
        <v>153.55000000000001</v>
      </c>
      <c r="G67" s="280">
        <v>150.55000000000001</v>
      </c>
      <c r="H67" s="280">
        <v>160.25</v>
      </c>
      <c r="I67" s="280">
        <v>163.25</v>
      </c>
      <c r="J67" s="280">
        <v>165.1</v>
      </c>
      <c r="K67" s="278">
        <v>161.4</v>
      </c>
      <c r="L67" s="278">
        <v>156.55000000000001</v>
      </c>
      <c r="M67" s="278">
        <v>106.15967999999999</v>
      </c>
    </row>
    <row r="68" spans="1:13">
      <c r="A68" s="302">
        <v>59</v>
      </c>
      <c r="B68" s="278" t="s">
        <v>88</v>
      </c>
      <c r="C68" s="278">
        <v>459.15</v>
      </c>
      <c r="D68" s="280">
        <v>459.2166666666667</v>
      </c>
      <c r="E68" s="280">
        <v>452.68333333333339</v>
      </c>
      <c r="F68" s="280">
        <v>446.2166666666667</v>
      </c>
      <c r="G68" s="280">
        <v>439.68333333333339</v>
      </c>
      <c r="H68" s="280">
        <v>465.68333333333339</v>
      </c>
      <c r="I68" s="280">
        <v>472.2166666666667</v>
      </c>
      <c r="J68" s="280">
        <v>478.68333333333339</v>
      </c>
      <c r="K68" s="278">
        <v>465.75</v>
      </c>
      <c r="L68" s="278">
        <v>452.75</v>
      </c>
      <c r="M68" s="278">
        <v>38.462159999999997</v>
      </c>
    </row>
    <row r="69" spans="1:13">
      <c r="A69" s="302">
        <v>60</v>
      </c>
      <c r="B69" s="278" t="s">
        <v>238</v>
      </c>
      <c r="C69" s="278">
        <v>708.95</v>
      </c>
      <c r="D69" s="280">
        <v>699.75</v>
      </c>
      <c r="E69" s="280">
        <v>679.5</v>
      </c>
      <c r="F69" s="280">
        <v>650.04999999999995</v>
      </c>
      <c r="G69" s="280">
        <v>629.79999999999995</v>
      </c>
      <c r="H69" s="280">
        <v>729.2</v>
      </c>
      <c r="I69" s="280">
        <v>749.45</v>
      </c>
      <c r="J69" s="280">
        <v>778.90000000000009</v>
      </c>
      <c r="K69" s="278">
        <v>720</v>
      </c>
      <c r="L69" s="278">
        <v>670.3</v>
      </c>
      <c r="M69" s="278">
        <v>3.1192199999999999</v>
      </c>
    </row>
    <row r="70" spans="1:13">
      <c r="A70" s="302">
        <v>61</v>
      </c>
      <c r="B70" s="278" t="s">
        <v>91</v>
      </c>
      <c r="C70" s="278">
        <v>2330.4499999999998</v>
      </c>
      <c r="D70" s="280">
        <v>2344.6</v>
      </c>
      <c r="E70" s="280">
        <v>2311.1999999999998</v>
      </c>
      <c r="F70" s="280">
        <v>2291.9499999999998</v>
      </c>
      <c r="G70" s="280">
        <v>2258.5499999999997</v>
      </c>
      <c r="H70" s="280">
        <v>2363.85</v>
      </c>
      <c r="I70" s="280">
        <v>2397.2500000000005</v>
      </c>
      <c r="J70" s="280">
        <v>2416.5</v>
      </c>
      <c r="K70" s="278">
        <v>2378</v>
      </c>
      <c r="L70" s="278">
        <v>2325.35</v>
      </c>
      <c r="M70" s="278">
        <v>3.1633499999999999</v>
      </c>
    </row>
    <row r="71" spans="1:13">
      <c r="A71" s="302">
        <v>62</v>
      </c>
      <c r="B71" s="278" t="s">
        <v>94</v>
      </c>
      <c r="C71" s="278">
        <v>4006.6</v>
      </c>
      <c r="D71" s="280">
        <v>4008.0500000000006</v>
      </c>
      <c r="E71" s="280">
        <v>3975.1000000000013</v>
      </c>
      <c r="F71" s="280">
        <v>3943.6000000000008</v>
      </c>
      <c r="G71" s="280">
        <v>3910.6500000000015</v>
      </c>
      <c r="H71" s="280">
        <v>4039.5500000000011</v>
      </c>
      <c r="I71" s="280">
        <v>4072.5000000000009</v>
      </c>
      <c r="J71" s="280">
        <v>4104.0000000000009</v>
      </c>
      <c r="K71" s="278">
        <v>4041</v>
      </c>
      <c r="L71" s="278">
        <v>3976.55</v>
      </c>
      <c r="M71" s="278">
        <v>7.5388200000000003</v>
      </c>
    </row>
    <row r="72" spans="1:13">
      <c r="A72" s="302">
        <v>63</v>
      </c>
      <c r="B72" s="278" t="s">
        <v>239</v>
      </c>
      <c r="C72" s="278">
        <v>54.3</v>
      </c>
      <c r="D72" s="280">
        <v>53.616666666666667</v>
      </c>
      <c r="E72" s="280">
        <v>52.933333333333337</v>
      </c>
      <c r="F72" s="280">
        <v>51.56666666666667</v>
      </c>
      <c r="G72" s="280">
        <v>50.88333333333334</v>
      </c>
      <c r="H72" s="280">
        <v>54.983333333333334</v>
      </c>
      <c r="I72" s="280">
        <v>55.666666666666657</v>
      </c>
      <c r="J72" s="280">
        <v>57.033333333333331</v>
      </c>
      <c r="K72" s="278">
        <v>54.3</v>
      </c>
      <c r="L72" s="278">
        <v>52.25</v>
      </c>
      <c r="M72" s="278">
        <v>32.027389999999997</v>
      </c>
    </row>
    <row r="73" spans="1:13">
      <c r="A73" s="302">
        <v>64</v>
      </c>
      <c r="B73" s="278" t="s">
        <v>95</v>
      </c>
      <c r="C73" s="278">
        <v>18090.7</v>
      </c>
      <c r="D73" s="280">
        <v>18128.55</v>
      </c>
      <c r="E73" s="280">
        <v>17882.149999999998</v>
      </c>
      <c r="F73" s="280">
        <v>17673.599999999999</v>
      </c>
      <c r="G73" s="280">
        <v>17427.199999999997</v>
      </c>
      <c r="H73" s="280">
        <v>18337.099999999999</v>
      </c>
      <c r="I73" s="280">
        <v>18583.5</v>
      </c>
      <c r="J73" s="280">
        <v>18792.05</v>
      </c>
      <c r="K73" s="278">
        <v>18374.95</v>
      </c>
      <c r="L73" s="278">
        <v>17920</v>
      </c>
      <c r="M73" s="278">
        <v>2.7682899999999999</v>
      </c>
    </row>
    <row r="74" spans="1:13">
      <c r="A74" s="302">
        <v>65</v>
      </c>
      <c r="B74" s="278" t="s">
        <v>240</v>
      </c>
      <c r="C74" s="278">
        <v>220.55</v>
      </c>
      <c r="D74" s="280">
        <v>219.16666666666666</v>
      </c>
      <c r="E74" s="280">
        <v>214.33333333333331</v>
      </c>
      <c r="F74" s="280">
        <v>208.11666666666665</v>
      </c>
      <c r="G74" s="280">
        <v>203.2833333333333</v>
      </c>
      <c r="H74" s="280">
        <v>225.38333333333333</v>
      </c>
      <c r="I74" s="280">
        <v>230.21666666666664</v>
      </c>
      <c r="J74" s="280">
        <v>236.43333333333334</v>
      </c>
      <c r="K74" s="278">
        <v>224</v>
      </c>
      <c r="L74" s="278">
        <v>212.95</v>
      </c>
      <c r="M74" s="278">
        <v>9.5108300000000003</v>
      </c>
    </row>
    <row r="75" spans="1:13">
      <c r="A75" s="302">
        <v>66</v>
      </c>
      <c r="B75" s="278" t="s">
        <v>241</v>
      </c>
      <c r="C75" s="278">
        <v>886.3</v>
      </c>
      <c r="D75" s="280">
        <v>897.9666666666667</v>
      </c>
      <c r="E75" s="280">
        <v>860.93333333333339</v>
      </c>
      <c r="F75" s="280">
        <v>835.56666666666672</v>
      </c>
      <c r="G75" s="280">
        <v>798.53333333333342</v>
      </c>
      <c r="H75" s="280">
        <v>923.33333333333337</v>
      </c>
      <c r="I75" s="280">
        <v>960.36666666666667</v>
      </c>
      <c r="J75" s="280">
        <v>985.73333333333335</v>
      </c>
      <c r="K75" s="278">
        <v>935</v>
      </c>
      <c r="L75" s="278">
        <v>872.6</v>
      </c>
      <c r="M75" s="278">
        <v>2.4041899999999998</v>
      </c>
    </row>
    <row r="76" spans="1:13">
      <c r="A76" s="302">
        <v>67</v>
      </c>
      <c r="B76" s="278" t="s">
        <v>242</v>
      </c>
      <c r="C76" s="278">
        <v>74.400000000000006</v>
      </c>
      <c r="D76" s="280">
        <v>76.466666666666669</v>
      </c>
      <c r="E76" s="280">
        <v>71.533333333333331</v>
      </c>
      <c r="F76" s="280">
        <v>68.666666666666657</v>
      </c>
      <c r="G76" s="280">
        <v>63.73333333333332</v>
      </c>
      <c r="H76" s="280">
        <v>79.333333333333343</v>
      </c>
      <c r="I76" s="280">
        <v>84.26666666666668</v>
      </c>
      <c r="J76" s="280">
        <v>87.133333333333354</v>
      </c>
      <c r="K76" s="278">
        <v>81.400000000000006</v>
      </c>
      <c r="L76" s="278">
        <v>73.599999999999994</v>
      </c>
      <c r="M76" s="278">
        <v>156.23895999999999</v>
      </c>
    </row>
    <row r="77" spans="1:13">
      <c r="A77" s="302">
        <v>68</v>
      </c>
      <c r="B77" s="278" t="s">
        <v>97</v>
      </c>
      <c r="C77" s="278">
        <v>1030.95</v>
      </c>
      <c r="D77" s="280">
        <v>1015.4666666666668</v>
      </c>
      <c r="E77" s="280">
        <v>994.28333333333353</v>
      </c>
      <c r="F77" s="280">
        <v>957.61666666666667</v>
      </c>
      <c r="G77" s="280">
        <v>936.43333333333339</v>
      </c>
      <c r="H77" s="280">
        <v>1052.1333333333337</v>
      </c>
      <c r="I77" s="280">
        <v>1073.3166666666668</v>
      </c>
      <c r="J77" s="280">
        <v>1109.9833333333338</v>
      </c>
      <c r="K77" s="278">
        <v>1036.6500000000001</v>
      </c>
      <c r="L77" s="278">
        <v>978.8</v>
      </c>
      <c r="M77" s="278">
        <v>38.86139</v>
      </c>
    </row>
    <row r="78" spans="1:13">
      <c r="A78" s="302">
        <v>69</v>
      </c>
      <c r="B78" s="278" t="s">
        <v>98</v>
      </c>
      <c r="C78" s="278">
        <v>150.1</v>
      </c>
      <c r="D78" s="280">
        <v>149.53333333333333</v>
      </c>
      <c r="E78" s="280">
        <v>147.81666666666666</v>
      </c>
      <c r="F78" s="280">
        <v>145.53333333333333</v>
      </c>
      <c r="G78" s="280">
        <v>143.81666666666666</v>
      </c>
      <c r="H78" s="280">
        <v>151.81666666666666</v>
      </c>
      <c r="I78" s="280">
        <v>153.5333333333333</v>
      </c>
      <c r="J78" s="280">
        <v>155.81666666666666</v>
      </c>
      <c r="K78" s="278">
        <v>151.25</v>
      </c>
      <c r="L78" s="278">
        <v>147.25</v>
      </c>
      <c r="M78" s="278">
        <v>52.263170000000002</v>
      </c>
    </row>
    <row r="79" spans="1:13">
      <c r="A79" s="302">
        <v>70</v>
      </c>
      <c r="B79" s="278" t="s">
        <v>99</v>
      </c>
      <c r="C79" s="278">
        <v>52.2</v>
      </c>
      <c r="D79" s="280">
        <v>52.35</v>
      </c>
      <c r="E79" s="280">
        <v>50.95</v>
      </c>
      <c r="F79" s="280">
        <v>49.7</v>
      </c>
      <c r="G79" s="280">
        <v>48.300000000000004</v>
      </c>
      <c r="H79" s="280">
        <v>53.6</v>
      </c>
      <c r="I79" s="280">
        <v>54.999999999999993</v>
      </c>
      <c r="J79" s="280">
        <v>56.25</v>
      </c>
      <c r="K79" s="278">
        <v>53.75</v>
      </c>
      <c r="L79" s="278">
        <v>51.1</v>
      </c>
      <c r="M79" s="278">
        <v>504.84809000000001</v>
      </c>
    </row>
    <row r="80" spans="1:13">
      <c r="A80" s="302">
        <v>71</v>
      </c>
      <c r="B80" s="278" t="s">
        <v>370</v>
      </c>
      <c r="C80" s="278">
        <v>124.5</v>
      </c>
      <c r="D80" s="280">
        <v>124.8</v>
      </c>
      <c r="E80" s="280">
        <v>122.6</v>
      </c>
      <c r="F80" s="280">
        <v>120.7</v>
      </c>
      <c r="G80" s="280">
        <v>118.5</v>
      </c>
      <c r="H80" s="280">
        <v>126.69999999999999</v>
      </c>
      <c r="I80" s="280">
        <v>128.9</v>
      </c>
      <c r="J80" s="280">
        <v>130.79999999999998</v>
      </c>
      <c r="K80" s="278">
        <v>127</v>
      </c>
      <c r="L80" s="278">
        <v>122.9</v>
      </c>
      <c r="M80" s="278">
        <v>15.842449999999999</v>
      </c>
    </row>
    <row r="81" spans="1:13">
      <c r="A81" s="302">
        <v>72</v>
      </c>
      <c r="B81" s="278" t="s">
        <v>243</v>
      </c>
      <c r="C81" s="278">
        <v>17.5</v>
      </c>
      <c r="D81" s="280">
        <v>17.366666666666667</v>
      </c>
      <c r="E81" s="280">
        <v>17.233333333333334</v>
      </c>
      <c r="F81" s="280">
        <v>16.966666666666669</v>
      </c>
      <c r="G81" s="280">
        <v>16.833333333333336</v>
      </c>
      <c r="H81" s="280">
        <v>17.633333333333333</v>
      </c>
      <c r="I81" s="280">
        <v>17.766666666666666</v>
      </c>
      <c r="J81" s="280">
        <v>18.033333333333331</v>
      </c>
      <c r="K81" s="278">
        <v>17.5</v>
      </c>
      <c r="L81" s="278">
        <v>17.100000000000001</v>
      </c>
      <c r="M81" s="278">
        <v>45.028930000000003</v>
      </c>
    </row>
    <row r="82" spans="1:13">
      <c r="A82" s="302">
        <v>73</v>
      </c>
      <c r="B82" s="278" t="s">
        <v>244</v>
      </c>
      <c r="C82" s="278">
        <v>135.65</v>
      </c>
      <c r="D82" s="280">
        <v>133.6</v>
      </c>
      <c r="E82" s="280">
        <v>131.54999999999998</v>
      </c>
      <c r="F82" s="280">
        <v>127.44999999999999</v>
      </c>
      <c r="G82" s="280">
        <v>125.39999999999998</v>
      </c>
      <c r="H82" s="280">
        <v>137.69999999999999</v>
      </c>
      <c r="I82" s="280">
        <v>139.75</v>
      </c>
      <c r="J82" s="280">
        <v>143.85</v>
      </c>
      <c r="K82" s="278">
        <v>135.65</v>
      </c>
      <c r="L82" s="278">
        <v>129.5</v>
      </c>
      <c r="M82" s="278">
        <v>33.307229999999997</v>
      </c>
    </row>
    <row r="83" spans="1:13">
      <c r="A83" s="302">
        <v>74</v>
      </c>
      <c r="B83" s="278" t="s">
        <v>100</v>
      </c>
      <c r="C83" s="278">
        <v>103.1</v>
      </c>
      <c r="D83" s="280">
        <v>104.2</v>
      </c>
      <c r="E83" s="280">
        <v>101.4</v>
      </c>
      <c r="F83" s="280">
        <v>99.7</v>
      </c>
      <c r="G83" s="280">
        <v>96.9</v>
      </c>
      <c r="H83" s="280">
        <v>105.9</v>
      </c>
      <c r="I83" s="280">
        <v>108.69999999999999</v>
      </c>
      <c r="J83" s="280">
        <v>110.4</v>
      </c>
      <c r="K83" s="278">
        <v>107</v>
      </c>
      <c r="L83" s="278">
        <v>102.5</v>
      </c>
      <c r="M83" s="278">
        <v>519.00025000000005</v>
      </c>
    </row>
    <row r="84" spans="1:13">
      <c r="A84" s="302">
        <v>75</v>
      </c>
      <c r="B84" s="278" t="s">
        <v>103</v>
      </c>
      <c r="C84" s="278">
        <v>20.45</v>
      </c>
      <c r="D84" s="280">
        <v>20.583333333333332</v>
      </c>
      <c r="E84" s="280">
        <v>20.216666666666665</v>
      </c>
      <c r="F84" s="280">
        <v>19.983333333333334</v>
      </c>
      <c r="G84" s="280">
        <v>19.616666666666667</v>
      </c>
      <c r="H84" s="280">
        <v>20.816666666666663</v>
      </c>
      <c r="I84" s="280">
        <v>21.18333333333333</v>
      </c>
      <c r="J84" s="280">
        <v>21.416666666666661</v>
      </c>
      <c r="K84" s="278">
        <v>20.95</v>
      </c>
      <c r="L84" s="278">
        <v>20.350000000000001</v>
      </c>
      <c r="M84" s="278">
        <v>106.56784</v>
      </c>
    </row>
    <row r="85" spans="1:13">
      <c r="A85" s="302">
        <v>76</v>
      </c>
      <c r="B85" s="278" t="s">
        <v>245</v>
      </c>
      <c r="C85" s="278">
        <v>156.35</v>
      </c>
      <c r="D85" s="280">
        <v>158.73333333333332</v>
      </c>
      <c r="E85" s="280">
        <v>152.01666666666665</v>
      </c>
      <c r="F85" s="280">
        <v>147.68333333333334</v>
      </c>
      <c r="G85" s="280">
        <v>140.96666666666667</v>
      </c>
      <c r="H85" s="280">
        <v>163.06666666666663</v>
      </c>
      <c r="I85" s="280">
        <v>169.78333333333327</v>
      </c>
      <c r="J85" s="280">
        <v>174.11666666666662</v>
      </c>
      <c r="K85" s="278">
        <v>165.45</v>
      </c>
      <c r="L85" s="278">
        <v>154.4</v>
      </c>
      <c r="M85" s="278">
        <v>21.18637</v>
      </c>
    </row>
    <row r="86" spans="1:13">
      <c r="A86" s="302">
        <v>77</v>
      </c>
      <c r="B86" s="278" t="s">
        <v>101</v>
      </c>
      <c r="C86" s="278">
        <v>458.1</v>
      </c>
      <c r="D86" s="280">
        <v>454</v>
      </c>
      <c r="E86" s="280">
        <v>438.1</v>
      </c>
      <c r="F86" s="280">
        <v>418.1</v>
      </c>
      <c r="G86" s="280">
        <v>402.20000000000005</v>
      </c>
      <c r="H86" s="280">
        <v>474</v>
      </c>
      <c r="I86" s="280">
        <v>489.9</v>
      </c>
      <c r="J86" s="280">
        <v>509.9</v>
      </c>
      <c r="K86" s="278">
        <v>469.9</v>
      </c>
      <c r="L86" s="278">
        <v>434</v>
      </c>
      <c r="M86" s="278">
        <v>172.48254</v>
      </c>
    </row>
    <row r="87" spans="1:13">
      <c r="A87" s="302">
        <v>78</v>
      </c>
      <c r="B87" s="278" t="s">
        <v>246</v>
      </c>
      <c r="C87" s="278">
        <v>450.35</v>
      </c>
      <c r="D87" s="280">
        <v>447.7833333333333</v>
      </c>
      <c r="E87" s="280">
        <v>440.56666666666661</v>
      </c>
      <c r="F87" s="280">
        <v>430.7833333333333</v>
      </c>
      <c r="G87" s="280">
        <v>423.56666666666661</v>
      </c>
      <c r="H87" s="280">
        <v>457.56666666666661</v>
      </c>
      <c r="I87" s="280">
        <v>464.7833333333333</v>
      </c>
      <c r="J87" s="280">
        <v>474.56666666666661</v>
      </c>
      <c r="K87" s="278">
        <v>455</v>
      </c>
      <c r="L87" s="278">
        <v>438</v>
      </c>
      <c r="M87" s="278">
        <v>3.16275</v>
      </c>
    </row>
    <row r="88" spans="1:13">
      <c r="A88" s="302">
        <v>79</v>
      </c>
      <c r="B88" s="278" t="s">
        <v>104</v>
      </c>
      <c r="C88" s="278">
        <v>676.3</v>
      </c>
      <c r="D88" s="280">
        <v>677.61666666666667</v>
      </c>
      <c r="E88" s="280">
        <v>668.13333333333333</v>
      </c>
      <c r="F88" s="280">
        <v>659.9666666666667</v>
      </c>
      <c r="G88" s="280">
        <v>650.48333333333335</v>
      </c>
      <c r="H88" s="280">
        <v>685.7833333333333</v>
      </c>
      <c r="I88" s="280">
        <v>695.26666666666665</v>
      </c>
      <c r="J88" s="280">
        <v>703.43333333333328</v>
      </c>
      <c r="K88" s="278">
        <v>687.1</v>
      </c>
      <c r="L88" s="278">
        <v>669.45</v>
      </c>
      <c r="M88" s="278">
        <v>19.242329999999999</v>
      </c>
    </row>
    <row r="89" spans="1:13">
      <c r="A89" s="302">
        <v>80</v>
      </c>
      <c r="B89" s="278" t="s">
        <v>247</v>
      </c>
      <c r="C89" s="278">
        <v>416.25</v>
      </c>
      <c r="D89" s="280">
        <v>407.93333333333334</v>
      </c>
      <c r="E89" s="280">
        <v>395.7166666666667</v>
      </c>
      <c r="F89" s="280">
        <v>375.18333333333334</v>
      </c>
      <c r="G89" s="280">
        <v>362.9666666666667</v>
      </c>
      <c r="H89" s="280">
        <v>428.4666666666667</v>
      </c>
      <c r="I89" s="280">
        <v>440.68333333333328</v>
      </c>
      <c r="J89" s="280">
        <v>461.2166666666667</v>
      </c>
      <c r="K89" s="278">
        <v>420.15</v>
      </c>
      <c r="L89" s="278">
        <v>387.4</v>
      </c>
      <c r="M89" s="278">
        <v>1.10158</v>
      </c>
    </row>
    <row r="90" spans="1:13">
      <c r="A90" s="302">
        <v>81</v>
      </c>
      <c r="B90" s="278" t="s">
        <v>248</v>
      </c>
      <c r="C90" s="278">
        <v>881.85</v>
      </c>
      <c r="D90" s="280">
        <v>883.15</v>
      </c>
      <c r="E90" s="280">
        <v>864.3</v>
      </c>
      <c r="F90" s="280">
        <v>846.75</v>
      </c>
      <c r="G90" s="280">
        <v>827.9</v>
      </c>
      <c r="H90" s="280">
        <v>900.69999999999993</v>
      </c>
      <c r="I90" s="280">
        <v>919.55000000000007</v>
      </c>
      <c r="J90" s="280">
        <v>937.09999999999991</v>
      </c>
      <c r="K90" s="278">
        <v>902</v>
      </c>
      <c r="L90" s="278">
        <v>865.6</v>
      </c>
      <c r="M90" s="278">
        <v>4.2378</v>
      </c>
    </row>
    <row r="91" spans="1:13">
      <c r="A91" s="302">
        <v>82</v>
      </c>
      <c r="B91" s="278" t="s">
        <v>249</v>
      </c>
      <c r="C91" s="278">
        <v>187.5</v>
      </c>
      <c r="D91" s="280">
        <v>188.31666666666669</v>
      </c>
      <c r="E91" s="280">
        <v>185.13333333333338</v>
      </c>
      <c r="F91" s="280">
        <v>182.76666666666668</v>
      </c>
      <c r="G91" s="280">
        <v>179.58333333333337</v>
      </c>
      <c r="H91" s="280">
        <v>190.68333333333339</v>
      </c>
      <c r="I91" s="280">
        <v>193.86666666666673</v>
      </c>
      <c r="J91" s="280">
        <v>196.23333333333341</v>
      </c>
      <c r="K91" s="278">
        <v>191.5</v>
      </c>
      <c r="L91" s="278">
        <v>185.95</v>
      </c>
      <c r="M91" s="278">
        <v>3.25366</v>
      </c>
    </row>
    <row r="92" spans="1:13">
      <c r="A92" s="302">
        <v>83</v>
      </c>
      <c r="B92" s="278" t="s">
        <v>105</v>
      </c>
      <c r="C92" s="278">
        <v>607.45000000000005</v>
      </c>
      <c r="D92" s="280">
        <v>612.68333333333328</v>
      </c>
      <c r="E92" s="280">
        <v>598.81666666666661</v>
      </c>
      <c r="F92" s="280">
        <v>590.18333333333328</v>
      </c>
      <c r="G92" s="280">
        <v>576.31666666666661</v>
      </c>
      <c r="H92" s="280">
        <v>621.31666666666661</v>
      </c>
      <c r="I92" s="280">
        <v>635.18333333333317</v>
      </c>
      <c r="J92" s="280">
        <v>643.81666666666661</v>
      </c>
      <c r="K92" s="278">
        <v>626.54999999999995</v>
      </c>
      <c r="L92" s="278">
        <v>604.04999999999995</v>
      </c>
      <c r="M92" s="278">
        <v>20.895890000000001</v>
      </c>
    </row>
    <row r="93" spans="1:13">
      <c r="A93" s="302">
        <v>84</v>
      </c>
      <c r="B93" s="278" t="s">
        <v>250</v>
      </c>
      <c r="C93" s="278">
        <v>211.2</v>
      </c>
      <c r="D93" s="280">
        <v>211.71666666666667</v>
      </c>
      <c r="E93" s="280">
        <v>206.93333333333334</v>
      </c>
      <c r="F93" s="280">
        <v>202.66666666666666</v>
      </c>
      <c r="G93" s="280">
        <v>197.88333333333333</v>
      </c>
      <c r="H93" s="280">
        <v>215.98333333333335</v>
      </c>
      <c r="I93" s="280">
        <v>220.76666666666671</v>
      </c>
      <c r="J93" s="280">
        <v>225.03333333333336</v>
      </c>
      <c r="K93" s="278">
        <v>216.5</v>
      </c>
      <c r="L93" s="278">
        <v>207.45</v>
      </c>
      <c r="M93" s="278">
        <v>8.7319800000000001</v>
      </c>
    </row>
    <row r="94" spans="1:13">
      <c r="A94" s="302">
        <v>85</v>
      </c>
      <c r="B94" s="278" t="s">
        <v>251</v>
      </c>
      <c r="C94" s="278">
        <v>877.5</v>
      </c>
      <c r="D94" s="280">
        <v>882</v>
      </c>
      <c r="E94" s="280">
        <v>865.5</v>
      </c>
      <c r="F94" s="280">
        <v>853.5</v>
      </c>
      <c r="G94" s="280">
        <v>837</v>
      </c>
      <c r="H94" s="280">
        <v>894</v>
      </c>
      <c r="I94" s="280">
        <v>910.5</v>
      </c>
      <c r="J94" s="280">
        <v>922.5</v>
      </c>
      <c r="K94" s="278">
        <v>898.5</v>
      </c>
      <c r="L94" s="278">
        <v>870</v>
      </c>
      <c r="M94" s="278">
        <v>1.65065</v>
      </c>
    </row>
    <row r="95" spans="1:13">
      <c r="A95" s="302">
        <v>86</v>
      </c>
      <c r="B95" s="278" t="s">
        <v>108</v>
      </c>
      <c r="C95" s="278">
        <v>550.04999999999995</v>
      </c>
      <c r="D95" s="280">
        <v>552.91666666666663</v>
      </c>
      <c r="E95" s="280">
        <v>545.13333333333321</v>
      </c>
      <c r="F95" s="280">
        <v>540.21666666666658</v>
      </c>
      <c r="G95" s="280">
        <v>532.43333333333317</v>
      </c>
      <c r="H95" s="280">
        <v>557.83333333333326</v>
      </c>
      <c r="I95" s="280">
        <v>565.61666666666679</v>
      </c>
      <c r="J95" s="280">
        <v>570.5333333333333</v>
      </c>
      <c r="K95" s="278">
        <v>560.70000000000005</v>
      </c>
      <c r="L95" s="278">
        <v>548</v>
      </c>
      <c r="M95" s="278">
        <v>63.535080000000001</v>
      </c>
    </row>
    <row r="96" spans="1:13">
      <c r="A96" s="302">
        <v>87</v>
      </c>
      <c r="B96" s="278" t="s">
        <v>252</v>
      </c>
      <c r="C96" s="278">
        <v>2448.4</v>
      </c>
      <c r="D96" s="280">
        <v>2447.3500000000004</v>
      </c>
      <c r="E96" s="280">
        <v>2425.9000000000005</v>
      </c>
      <c r="F96" s="280">
        <v>2403.4</v>
      </c>
      <c r="G96" s="280">
        <v>2381.9500000000003</v>
      </c>
      <c r="H96" s="280">
        <v>2469.8500000000008</v>
      </c>
      <c r="I96" s="280">
        <v>2491.3000000000006</v>
      </c>
      <c r="J96" s="280">
        <v>2513.8000000000011</v>
      </c>
      <c r="K96" s="278">
        <v>2468.8000000000002</v>
      </c>
      <c r="L96" s="278">
        <v>2424.85</v>
      </c>
      <c r="M96" s="278">
        <v>3.5603699999999998</v>
      </c>
    </row>
    <row r="97" spans="1:13">
      <c r="A97" s="302">
        <v>88</v>
      </c>
      <c r="B97" s="278" t="s">
        <v>110</v>
      </c>
      <c r="C97" s="278">
        <v>1028.75</v>
      </c>
      <c r="D97" s="280">
        <v>1028.25</v>
      </c>
      <c r="E97" s="280">
        <v>1007.5</v>
      </c>
      <c r="F97" s="280">
        <v>986.25</v>
      </c>
      <c r="G97" s="280">
        <v>965.5</v>
      </c>
      <c r="H97" s="280">
        <v>1049.5</v>
      </c>
      <c r="I97" s="280">
        <v>1070.25</v>
      </c>
      <c r="J97" s="280">
        <v>1091.5</v>
      </c>
      <c r="K97" s="278">
        <v>1049</v>
      </c>
      <c r="L97" s="278">
        <v>1007</v>
      </c>
      <c r="M97" s="278">
        <v>353.23457000000002</v>
      </c>
    </row>
    <row r="98" spans="1:13">
      <c r="A98" s="302">
        <v>89</v>
      </c>
      <c r="B98" s="278" t="s">
        <v>253</v>
      </c>
      <c r="C98" s="278">
        <v>538.4</v>
      </c>
      <c r="D98" s="280">
        <v>532.38333333333333</v>
      </c>
      <c r="E98" s="280">
        <v>525.01666666666665</v>
      </c>
      <c r="F98" s="280">
        <v>511.63333333333333</v>
      </c>
      <c r="G98" s="280">
        <v>504.26666666666665</v>
      </c>
      <c r="H98" s="280">
        <v>545.76666666666665</v>
      </c>
      <c r="I98" s="280">
        <v>553.13333333333321</v>
      </c>
      <c r="J98" s="280">
        <v>566.51666666666665</v>
      </c>
      <c r="K98" s="278">
        <v>539.75</v>
      </c>
      <c r="L98" s="278">
        <v>519</v>
      </c>
      <c r="M98" s="278">
        <v>26.54401</v>
      </c>
    </row>
    <row r="99" spans="1:13">
      <c r="A99" s="302">
        <v>90</v>
      </c>
      <c r="B99" s="278" t="s">
        <v>106</v>
      </c>
      <c r="C99" s="278">
        <v>579.4</v>
      </c>
      <c r="D99" s="280">
        <v>581.56666666666661</v>
      </c>
      <c r="E99" s="280">
        <v>573.23333333333323</v>
      </c>
      <c r="F99" s="280">
        <v>567.06666666666661</v>
      </c>
      <c r="G99" s="280">
        <v>558.73333333333323</v>
      </c>
      <c r="H99" s="280">
        <v>587.73333333333323</v>
      </c>
      <c r="I99" s="280">
        <v>596.06666666666672</v>
      </c>
      <c r="J99" s="280">
        <v>602.23333333333323</v>
      </c>
      <c r="K99" s="278">
        <v>589.9</v>
      </c>
      <c r="L99" s="278">
        <v>575.4</v>
      </c>
      <c r="M99" s="278">
        <v>28.028110000000002</v>
      </c>
    </row>
    <row r="100" spans="1:13">
      <c r="A100" s="302">
        <v>91</v>
      </c>
      <c r="B100" s="278" t="s">
        <v>111</v>
      </c>
      <c r="C100" s="278">
        <v>2559.6999999999998</v>
      </c>
      <c r="D100" s="280">
        <v>2532.9500000000003</v>
      </c>
      <c r="E100" s="280">
        <v>2480.9000000000005</v>
      </c>
      <c r="F100" s="280">
        <v>2402.1000000000004</v>
      </c>
      <c r="G100" s="280">
        <v>2350.0500000000006</v>
      </c>
      <c r="H100" s="280">
        <v>2611.7500000000005</v>
      </c>
      <c r="I100" s="280">
        <v>2663.8000000000006</v>
      </c>
      <c r="J100" s="280">
        <v>2742.6000000000004</v>
      </c>
      <c r="K100" s="278">
        <v>2585</v>
      </c>
      <c r="L100" s="278">
        <v>2454.15</v>
      </c>
      <c r="M100" s="278">
        <v>32.813090000000003</v>
      </c>
    </row>
    <row r="101" spans="1:13">
      <c r="A101" s="302">
        <v>92</v>
      </c>
      <c r="B101" s="278" t="s">
        <v>112</v>
      </c>
      <c r="C101" s="278">
        <v>324</v>
      </c>
      <c r="D101" s="280">
        <v>322.7833333333333</v>
      </c>
      <c r="E101" s="280">
        <v>319.76666666666659</v>
      </c>
      <c r="F101" s="280">
        <v>315.5333333333333</v>
      </c>
      <c r="G101" s="280">
        <v>312.51666666666659</v>
      </c>
      <c r="H101" s="280">
        <v>327.01666666666659</v>
      </c>
      <c r="I101" s="280">
        <v>330.03333333333325</v>
      </c>
      <c r="J101" s="280">
        <v>334.26666666666659</v>
      </c>
      <c r="K101" s="278">
        <v>325.8</v>
      </c>
      <c r="L101" s="278">
        <v>318.55</v>
      </c>
      <c r="M101" s="278">
        <v>8.3261699999999994</v>
      </c>
    </row>
    <row r="102" spans="1:13">
      <c r="A102" s="302">
        <v>93</v>
      </c>
      <c r="B102" s="278" t="s">
        <v>114</v>
      </c>
      <c r="C102" s="278">
        <v>146.6</v>
      </c>
      <c r="D102" s="280">
        <v>147.83333333333334</v>
      </c>
      <c r="E102" s="280">
        <v>143.36666666666667</v>
      </c>
      <c r="F102" s="280">
        <v>140.13333333333333</v>
      </c>
      <c r="G102" s="280">
        <v>135.66666666666666</v>
      </c>
      <c r="H102" s="280">
        <v>151.06666666666669</v>
      </c>
      <c r="I102" s="280">
        <v>155.53333333333333</v>
      </c>
      <c r="J102" s="280">
        <v>158.76666666666671</v>
      </c>
      <c r="K102" s="278">
        <v>152.30000000000001</v>
      </c>
      <c r="L102" s="278">
        <v>144.6</v>
      </c>
      <c r="M102" s="278">
        <v>185.00712999999999</v>
      </c>
    </row>
    <row r="103" spans="1:13">
      <c r="A103" s="302">
        <v>94</v>
      </c>
      <c r="B103" s="278" t="s">
        <v>115</v>
      </c>
      <c r="C103" s="278">
        <v>221.85</v>
      </c>
      <c r="D103" s="280">
        <v>224.86666666666667</v>
      </c>
      <c r="E103" s="280">
        <v>217.83333333333334</v>
      </c>
      <c r="F103" s="280">
        <v>213.81666666666666</v>
      </c>
      <c r="G103" s="280">
        <v>206.78333333333333</v>
      </c>
      <c r="H103" s="280">
        <v>228.88333333333335</v>
      </c>
      <c r="I103" s="280">
        <v>235.91666666666666</v>
      </c>
      <c r="J103" s="280">
        <v>239.93333333333337</v>
      </c>
      <c r="K103" s="278">
        <v>231.9</v>
      </c>
      <c r="L103" s="278">
        <v>220.85</v>
      </c>
      <c r="M103" s="278">
        <v>64.141750000000002</v>
      </c>
    </row>
    <row r="104" spans="1:13">
      <c r="A104" s="302">
        <v>95</v>
      </c>
      <c r="B104" s="278" t="s">
        <v>116</v>
      </c>
      <c r="C104" s="278">
        <v>2173.15</v>
      </c>
      <c r="D104" s="280">
        <v>2158.35</v>
      </c>
      <c r="E104" s="280">
        <v>2126.7999999999997</v>
      </c>
      <c r="F104" s="280">
        <v>2080.4499999999998</v>
      </c>
      <c r="G104" s="280">
        <v>2048.8999999999996</v>
      </c>
      <c r="H104" s="280">
        <v>2204.6999999999998</v>
      </c>
      <c r="I104" s="280">
        <v>2236.25</v>
      </c>
      <c r="J104" s="280">
        <v>2282.6</v>
      </c>
      <c r="K104" s="278">
        <v>2189.9</v>
      </c>
      <c r="L104" s="278">
        <v>2112</v>
      </c>
      <c r="M104" s="278">
        <v>82.080830000000006</v>
      </c>
    </row>
    <row r="105" spans="1:13">
      <c r="A105" s="302">
        <v>96</v>
      </c>
      <c r="B105" s="278" t="s">
        <v>254</v>
      </c>
      <c r="C105" s="278">
        <v>189.65</v>
      </c>
      <c r="D105" s="280">
        <v>189.20000000000002</v>
      </c>
      <c r="E105" s="280">
        <v>184.50000000000003</v>
      </c>
      <c r="F105" s="280">
        <v>179.35000000000002</v>
      </c>
      <c r="G105" s="280">
        <v>174.65000000000003</v>
      </c>
      <c r="H105" s="280">
        <v>194.35000000000002</v>
      </c>
      <c r="I105" s="280">
        <v>199.05</v>
      </c>
      <c r="J105" s="280">
        <v>204.20000000000002</v>
      </c>
      <c r="K105" s="278">
        <v>193.9</v>
      </c>
      <c r="L105" s="278">
        <v>184.05</v>
      </c>
      <c r="M105" s="278">
        <v>39.84328</v>
      </c>
    </row>
    <row r="106" spans="1:13">
      <c r="A106" s="302">
        <v>97</v>
      </c>
      <c r="B106" s="278" t="s">
        <v>255</v>
      </c>
      <c r="C106" s="278">
        <v>27.75</v>
      </c>
      <c r="D106" s="280">
        <v>27.733333333333334</v>
      </c>
      <c r="E106" s="280">
        <v>27.016666666666669</v>
      </c>
      <c r="F106" s="280">
        <v>26.283333333333335</v>
      </c>
      <c r="G106" s="280">
        <v>25.56666666666667</v>
      </c>
      <c r="H106" s="280">
        <v>28.466666666666669</v>
      </c>
      <c r="I106" s="280">
        <v>29.183333333333337</v>
      </c>
      <c r="J106" s="280">
        <v>29.916666666666668</v>
      </c>
      <c r="K106" s="278">
        <v>28.45</v>
      </c>
      <c r="L106" s="278">
        <v>27</v>
      </c>
      <c r="M106" s="278">
        <v>26.941770000000002</v>
      </c>
    </row>
    <row r="107" spans="1:13">
      <c r="A107" s="302">
        <v>98</v>
      </c>
      <c r="B107" s="278" t="s">
        <v>109</v>
      </c>
      <c r="C107" s="278">
        <v>1777.8</v>
      </c>
      <c r="D107" s="280">
        <v>1783.5666666666668</v>
      </c>
      <c r="E107" s="280">
        <v>1756.1333333333337</v>
      </c>
      <c r="F107" s="280">
        <v>1734.4666666666669</v>
      </c>
      <c r="G107" s="280">
        <v>1707.0333333333338</v>
      </c>
      <c r="H107" s="280">
        <v>1805.2333333333336</v>
      </c>
      <c r="I107" s="280">
        <v>1832.6666666666665</v>
      </c>
      <c r="J107" s="280">
        <v>1854.3333333333335</v>
      </c>
      <c r="K107" s="278">
        <v>1811</v>
      </c>
      <c r="L107" s="278">
        <v>1761.9</v>
      </c>
      <c r="M107" s="278">
        <v>59.39864</v>
      </c>
    </row>
    <row r="108" spans="1:13">
      <c r="A108" s="302">
        <v>99</v>
      </c>
      <c r="B108" s="278" t="s">
        <v>118</v>
      </c>
      <c r="C108" s="278">
        <v>351</v>
      </c>
      <c r="D108" s="280">
        <v>348.36666666666662</v>
      </c>
      <c r="E108" s="280">
        <v>341.13333333333321</v>
      </c>
      <c r="F108" s="280">
        <v>331.26666666666659</v>
      </c>
      <c r="G108" s="280">
        <v>324.03333333333319</v>
      </c>
      <c r="H108" s="280">
        <v>358.23333333333323</v>
      </c>
      <c r="I108" s="280">
        <v>365.4666666666667</v>
      </c>
      <c r="J108" s="280">
        <v>375.33333333333326</v>
      </c>
      <c r="K108" s="278">
        <v>355.6</v>
      </c>
      <c r="L108" s="278">
        <v>338.5</v>
      </c>
      <c r="M108" s="278">
        <v>699.05394000000001</v>
      </c>
    </row>
    <row r="109" spans="1:13">
      <c r="A109" s="302">
        <v>100</v>
      </c>
      <c r="B109" s="278" t="s">
        <v>256</v>
      </c>
      <c r="C109" s="278">
        <v>1274</v>
      </c>
      <c r="D109" s="280">
        <v>1276.3833333333332</v>
      </c>
      <c r="E109" s="280">
        <v>1264.8166666666664</v>
      </c>
      <c r="F109" s="280">
        <v>1255.6333333333332</v>
      </c>
      <c r="G109" s="280">
        <v>1244.0666666666664</v>
      </c>
      <c r="H109" s="280">
        <v>1285.5666666666664</v>
      </c>
      <c r="I109" s="280">
        <v>1297.133333333333</v>
      </c>
      <c r="J109" s="280">
        <v>1306.3166666666664</v>
      </c>
      <c r="K109" s="278">
        <v>1287.95</v>
      </c>
      <c r="L109" s="278">
        <v>1267.2</v>
      </c>
      <c r="M109" s="278">
        <v>3.7708599999999999</v>
      </c>
    </row>
    <row r="110" spans="1:13">
      <c r="A110" s="302">
        <v>101</v>
      </c>
      <c r="B110" s="278" t="s">
        <v>119</v>
      </c>
      <c r="C110" s="278">
        <v>428.25</v>
      </c>
      <c r="D110" s="280">
        <v>428.25</v>
      </c>
      <c r="E110" s="280">
        <v>423</v>
      </c>
      <c r="F110" s="280">
        <v>417.75</v>
      </c>
      <c r="G110" s="280">
        <v>412.5</v>
      </c>
      <c r="H110" s="280">
        <v>433.5</v>
      </c>
      <c r="I110" s="280">
        <v>438.75</v>
      </c>
      <c r="J110" s="280">
        <v>444</v>
      </c>
      <c r="K110" s="278">
        <v>433.5</v>
      </c>
      <c r="L110" s="278">
        <v>423</v>
      </c>
      <c r="M110" s="278">
        <v>24.75433</v>
      </c>
    </row>
    <row r="111" spans="1:13">
      <c r="A111" s="302">
        <v>102</v>
      </c>
      <c r="B111" s="278" t="s">
        <v>257</v>
      </c>
      <c r="C111" s="278">
        <v>38.1</v>
      </c>
      <c r="D111" s="280">
        <v>37.733333333333334</v>
      </c>
      <c r="E111" s="280">
        <v>37.366666666666667</v>
      </c>
      <c r="F111" s="280">
        <v>36.633333333333333</v>
      </c>
      <c r="G111" s="280">
        <v>36.266666666666666</v>
      </c>
      <c r="H111" s="280">
        <v>38.466666666666669</v>
      </c>
      <c r="I111" s="280">
        <v>38.833333333333343</v>
      </c>
      <c r="J111" s="280">
        <v>39.56666666666667</v>
      </c>
      <c r="K111" s="278">
        <v>38.1</v>
      </c>
      <c r="L111" s="278">
        <v>37</v>
      </c>
      <c r="M111" s="278">
        <v>63.417760000000001</v>
      </c>
    </row>
    <row r="112" spans="1:13">
      <c r="A112" s="302">
        <v>103</v>
      </c>
      <c r="B112" s="278" t="s">
        <v>121</v>
      </c>
      <c r="C112" s="278">
        <v>27</v>
      </c>
      <c r="D112" s="280">
        <v>27.2</v>
      </c>
      <c r="E112" s="280">
        <v>26.599999999999998</v>
      </c>
      <c r="F112" s="280">
        <v>26.2</v>
      </c>
      <c r="G112" s="280">
        <v>25.599999999999998</v>
      </c>
      <c r="H112" s="280">
        <v>27.599999999999998</v>
      </c>
      <c r="I112" s="280">
        <v>28.2</v>
      </c>
      <c r="J112" s="280">
        <v>28.599999999999998</v>
      </c>
      <c r="K112" s="278">
        <v>27.8</v>
      </c>
      <c r="L112" s="278">
        <v>26.8</v>
      </c>
      <c r="M112" s="278">
        <v>552.06399999999996</v>
      </c>
    </row>
    <row r="113" spans="1:13">
      <c r="A113" s="302">
        <v>104</v>
      </c>
      <c r="B113" s="278" t="s">
        <v>128</v>
      </c>
      <c r="C113" s="278">
        <v>202.1</v>
      </c>
      <c r="D113" s="280">
        <v>199.08333333333334</v>
      </c>
      <c r="E113" s="280">
        <v>194.66666666666669</v>
      </c>
      <c r="F113" s="280">
        <v>187.23333333333335</v>
      </c>
      <c r="G113" s="280">
        <v>182.81666666666669</v>
      </c>
      <c r="H113" s="280">
        <v>206.51666666666668</v>
      </c>
      <c r="I113" s="280">
        <v>210.93333333333337</v>
      </c>
      <c r="J113" s="280">
        <v>218.36666666666667</v>
      </c>
      <c r="K113" s="278">
        <v>203.5</v>
      </c>
      <c r="L113" s="278">
        <v>191.65</v>
      </c>
      <c r="M113" s="278">
        <v>755.75878</v>
      </c>
    </row>
    <row r="114" spans="1:13">
      <c r="A114" s="302">
        <v>105</v>
      </c>
      <c r="B114" s="278" t="s">
        <v>117</v>
      </c>
      <c r="C114" s="278">
        <v>227.3</v>
      </c>
      <c r="D114" s="280">
        <v>221.31666666666669</v>
      </c>
      <c r="E114" s="280">
        <v>203.43333333333339</v>
      </c>
      <c r="F114" s="280">
        <v>179.56666666666669</v>
      </c>
      <c r="G114" s="280">
        <v>161.68333333333339</v>
      </c>
      <c r="H114" s="280">
        <v>245.18333333333339</v>
      </c>
      <c r="I114" s="280">
        <v>263.06666666666666</v>
      </c>
      <c r="J114" s="280">
        <v>286.93333333333339</v>
      </c>
      <c r="K114" s="278">
        <v>239.2</v>
      </c>
      <c r="L114" s="278">
        <v>197.45</v>
      </c>
      <c r="M114" s="278">
        <v>830.54546000000005</v>
      </c>
    </row>
    <row r="115" spans="1:13">
      <c r="A115" s="302">
        <v>106</v>
      </c>
      <c r="B115" s="278" t="s">
        <v>258</v>
      </c>
      <c r="C115" s="278">
        <v>105.55</v>
      </c>
      <c r="D115" s="280">
        <v>102.45</v>
      </c>
      <c r="E115" s="280">
        <v>99.350000000000009</v>
      </c>
      <c r="F115" s="280">
        <v>93.15</v>
      </c>
      <c r="G115" s="280">
        <v>90.050000000000011</v>
      </c>
      <c r="H115" s="280">
        <v>108.65</v>
      </c>
      <c r="I115" s="280">
        <v>111.75</v>
      </c>
      <c r="J115" s="280">
        <v>117.95</v>
      </c>
      <c r="K115" s="278">
        <v>105.55</v>
      </c>
      <c r="L115" s="278">
        <v>96.25</v>
      </c>
      <c r="M115" s="278">
        <v>13.19655</v>
      </c>
    </row>
    <row r="116" spans="1:13">
      <c r="A116" s="302">
        <v>107</v>
      </c>
      <c r="B116" s="278" t="s">
        <v>259</v>
      </c>
      <c r="C116" s="278">
        <v>63.75</v>
      </c>
      <c r="D116" s="280">
        <v>63.483333333333327</v>
      </c>
      <c r="E116" s="280">
        <v>61.86666666666666</v>
      </c>
      <c r="F116" s="280">
        <v>59.983333333333334</v>
      </c>
      <c r="G116" s="280">
        <v>58.366666666666667</v>
      </c>
      <c r="H116" s="280">
        <v>65.366666666666646</v>
      </c>
      <c r="I116" s="280">
        <v>66.98333333333332</v>
      </c>
      <c r="J116" s="280">
        <v>68.866666666666646</v>
      </c>
      <c r="K116" s="278">
        <v>65.099999999999994</v>
      </c>
      <c r="L116" s="278">
        <v>61.6</v>
      </c>
      <c r="M116" s="278">
        <v>38.388550000000002</v>
      </c>
    </row>
    <row r="117" spans="1:13">
      <c r="A117" s="302">
        <v>108</v>
      </c>
      <c r="B117" s="278" t="s">
        <v>260</v>
      </c>
      <c r="C117" s="278">
        <v>82.1</v>
      </c>
      <c r="D117" s="280">
        <v>81.899999999999991</v>
      </c>
      <c r="E117" s="280">
        <v>81.199999999999989</v>
      </c>
      <c r="F117" s="280">
        <v>80.3</v>
      </c>
      <c r="G117" s="280">
        <v>79.599999999999994</v>
      </c>
      <c r="H117" s="280">
        <v>82.799999999999983</v>
      </c>
      <c r="I117" s="280">
        <v>83.5</v>
      </c>
      <c r="J117" s="280">
        <v>84.399999999999977</v>
      </c>
      <c r="K117" s="278">
        <v>82.6</v>
      </c>
      <c r="L117" s="278">
        <v>81</v>
      </c>
      <c r="M117" s="278">
        <v>11.90207</v>
      </c>
    </row>
    <row r="118" spans="1:13">
      <c r="A118" s="302">
        <v>109</v>
      </c>
      <c r="B118" s="278" t="s">
        <v>127</v>
      </c>
      <c r="C118" s="278">
        <v>85.05</v>
      </c>
      <c r="D118" s="280">
        <v>85.949999999999989</v>
      </c>
      <c r="E118" s="280">
        <v>83.799999999999983</v>
      </c>
      <c r="F118" s="280">
        <v>82.55</v>
      </c>
      <c r="G118" s="280">
        <v>80.399999999999991</v>
      </c>
      <c r="H118" s="280">
        <v>87.199999999999974</v>
      </c>
      <c r="I118" s="280">
        <v>89.34999999999998</v>
      </c>
      <c r="J118" s="280">
        <v>90.599999999999966</v>
      </c>
      <c r="K118" s="278">
        <v>88.1</v>
      </c>
      <c r="L118" s="278">
        <v>84.7</v>
      </c>
      <c r="M118" s="278">
        <v>257.34149000000002</v>
      </c>
    </row>
    <row r="119" spans="1:13">
      <c r="A119" s="302">
        <v>110</v>
      </c>
      <c r="B119" s="278" t="s">
        <v>122</v>
      </c>
      <c r="C119" s="278">
        <v>445.15</v>
      </c>
      <c r="D119" s="280">
        <v>440.45</v>
      </c>
      <c r="E119" s="280">
        <v>433.34999999999997</v>
      </c>
      <c r="F119" s="280">
        <v>421.54999999999995</v>
      </c>
      <c r="G119" s="280">
        <v>414.44999999999993</v>
      </c>
      <c r="H119" s="280">
        <v>452.25</v>
      </c>
      <c r="I119" s="280">
        <v>459.35</v>
      </c>
      <c r="J119" s="280">
        <v>471.15000000000003</v>
      </c>
      <c r="K119" s="278">
        <v>447.55</v>
      </c>
      <c r="L119" s="278">
        <v>428.65</v>
      </c>
      <c r="M119" s="278">
        <v>83.129440000000002</v>
      </c>
    </row>
    <row r="120" spans="1:13">
      <c r="A120" s="302">
        <v>111</v>
      </c>
      <c r="B120" s="278" t="s">
        <v>124</v>
      </c>
      <c r="C120" s="278">
        <v>475.15</v>
      </c>
      <c r="D120" s="280">
        <v>475.7</v>
      </c>
      <c r="E120" s="280">
        <v>460.45</v>
      </c>
      <c r="F120" s="280">
        <v>445.75</v>
      </c>
      <c r="G120" s="280">
        <v>430.5</v>
      </c>
      <c r="H120" s="280">
        <v>490.4</v>
      </c>
      <c r="I120" s="280">
        <v>505.65</v>
      </c>
      <c r="J120" s="280">
        <v>520.34999999999991</v>
      </c>
      <c r="K120" s="278">
        <v>490.95</v>
      </c>
      <c r="L120" s="278">
        <v>461</v>
      </c>
      <c r="M120" s="278">
        <v>373.61371000000003</v>
      </c>
    </row>
    <row r="121" spans="1:13">
      <c r="A121" s="302">
        <v>112</v>
      </c>
      <c r="B121" s="278" t="s">
        <v>261</v>
      </c>
      <c r="C121" s="278">
        <v>2747.65</v>
      </c>
      <c r="D121" s="280">
        <v>2741.8833333333332</v>
      </c>
      <c r="E121" s="280">
        <v>2665.7666666666664</v>
      </c>
      <c r="F121" s="280">
        <v>2583.8833333333332</v>
      </c>
      <c r="G121" s="280">
        <v>2507.7666666666664</v>
      </c>
      <c r="H121" s="280">
        <v>2823.7666666666664</v>
      </c>
      <c r="I121" s="280">
        <v>2899.8833333333332</v>
      </c>
      <c r="J121" s="280">
        <v>2981.7666666666664</v>
      </c>
      <c r="K121" s="278">
        <v>2818</v>
      </c>
      <c r="L121" s="278">
        <v>2660</v>
      </c>
      <c r="M121" s="278">
        <v>14.61978</v>
      </c>
    </row>
    <row r="122" spans="1:13">
      <c r="A122" s="302">
        <v>113</v>
      </c>
      <c r="B122" s="278" t="s">
        <v>126</v>
      </c>
      <c r="C122" s="278">
        <v>700.5</v>
      </c>
      <c r="D122" s="280">
        <v>699.86666666666667</v>
      </c>
      <c r="E122" s="280">
        <v>694.13333333333333</v>
      </c>
      <c r="F122" s="280">
        <v>687.76666666666665</v>
      </c>
      <c r="G122" s="280">
        <v>682.0333333333333</v>
      </c>
      <c r="H122" s="280">
        <v>706.23333333333335</v>
      </c>
      <c r="I122" s="280">
        <v>711.9666666666667</v>
      </c>
      <c r="J122" s="280">
        <v>718.33333333333337</v>
      </c>
      <c r="K122" s="278">
        <v>705.6</v>
      </c>
      <c r="L122" s="278">
        <v>693.5</v>
      </c>
      <c r="M122" s="278">
        <v>149.45303999999999</v>
      </c>
    </row>
    <row r="123" spans="1:13">
      <c r="A123" s="302">
        <v>114</v>
      </c>
      <c r="B123" s="278" t="s">
        <v>123</v>
      </c>
      <c r="C123" s="278">
        <v>1044.95</v>
      </c>
      <c r="D123" s="280">
        <v>1050</v>
      </c>
      <c r="E123" s="280">
        <v>1032</v>
      </c>
      <c r="F123" s="280">
        <v>1019.05</v>
      </c>
      <c r="G123" s="280">
        <v>1001.05</v>
      </c>
      <c r="H123" s="280">
        <v>1062.95</v>
      </c>
      <c r="I123" s="280">
        <v>1080.95</v>
      </c>
      <c r="J123" s="280">
        <v>1093.9000000000001</v>
      </c>
      <c r="K123" s="278">
        <v>1068</v>
      </c>
      <c r="L123" s="278">
        <v>1037.05</v>
      </c>
      <c r="M123" s="278">
        <v>11.578939999999999</v>
      </c>
    </row>
    <row r="124" spans="1:13">
      <c r="A124" s="302">
        <v>115</v>
      </c>
      <c r="B124" s="278" t="s">
        <v>262</v>
      </c>
      <c r="C124" s="278">
        <v>1666.9</v>
      </c>
      <c r="D124" s="280">
        <v>1659.9666666666665</v>
      </c>
      <c r="E124" s="280">
        <v>1633.9333333333329</v>
      </c>
      <c r="F124" s="280">
        <v>1600.9666666666665</v>
      </c>
      <c r="G124" s="280">
        <v>1574.9333333333329</v>
      </c>
      <c r="H124" s="280">
        <v>1692.9333333333329</v>
      </c>
      <c r="I124" s="280">
        <v>1718.9666666666662</v>
      </c>
      <c r="J124" s="280">
        <v>1751.9333333333329</v>
      </c>
      <c r="K124" s="278">
        <v>1686</v>
      </c>
      <c r="L124" s="278">
        <v>1627</v>
      </c>
      <c r="M124" s="278">
        <v>2.42191</v>
      </c>
    </row>
    <row r="125" spans="1:13">
      <c r="A125" s="302">
        <v>116</v>
      </c>
      <c r="B125" s="278" t="s">
        <v>263</v>
      </c>
      <c r="C125" s="278">
        <v>49.5</v>
      </c>
      <c r="D125" s="280">
        <v>49.383333333333333</v>
      </c>
      <c r="E125" s="280">
        <v>48.216666666666669</v>
      </c>
      <c r="F125" s="280">
        <v>46.933333333333337</v>
      </c>
      <c r="G125" s="280">
        <v>45.766666666666673</v>
      </c>
      <c r="H125" s="280">
        <v>50.666666666666664</v>
      </c>
      <c r="I125" s="280">
        <v>51.833333333333336</v>
      </c>
      <c r="J125" s="280">
        <v>53.11666666666666</v>
      </c>
      <c r="K125" s="278">
        <v>50.55</v>
      </c>
      <c r="L125" s="278">
        <v>48.1</v>
      </c>
      <c r="M125" s="278">
        <v>21.266480000000001</v>
      </c>
    </row>
    <row r="126" spans="1:13">
      <c r="A126" s="302">
        <v>117</v>
      </c>
      <c r="B126" s="278" t="s">
        <v>130</v>
      </c>
      <c r="C126" s="278">
        <v>193.55</v>
      </c>
      <c r="D126" s="280">
        <v>193.96666666666667</v>
      </c>
      <c r="E126" s="280">
        <v>190.58333333333334</v>
      </c>
      <c r="F126" s="280">
        <v>187.61666666666667</v>
      </c>
      <c r="G126" s="280">
        <v>184.23333333333335</v>
      </c>
      <c r="H126" s="280">
        <v>196.93333333333334</v>
      </c>
      <c r="I126" s="280">
        <v>200.31666666666666</v>
      </c>
      <c r="J126" s="280">
        <v>203.28333333333333</v>
      </c>
      <c r="K126" s="278">
        <v>197.35</v>
      </c>
      <c r="L126" s="278">
        <v>191</v>
      </c>
      <c r="M126" s="278">
        <v>95.027670000000001</v>
      </c>
    </row>
    <row r="127" spans="1:13">
      <c r="A127" s="302">
        <v>118</v>
      </c>
      <c r="B127" s="278" t="s">
        <v>129</v>
      </c>
      <c r="C127" s="278">
        <v>149.80000000000001</v>
      </c>
      <c r="D127" s="280">
        <v>148.61666666666667</v>
      </c>
      <c r="E127" s="280">
        <v>145.43333333333334</v>
      </c>
      <c r="F127" s="280">
        <v>141.06666666666666</v>
      </c>
      <c r="G127" s="280">
        <v>137.88333333333333</v>
      </c>
      <c r="H127" s="280">
        <v>152.98333333333335</v>
      </c>
      <c r="I127" s="280">
        <v>156.16666666666669</v>
      </c>
      <c r="J127" s="280">
        <v>160.53333333333336</v>
      </c>
      <c r="K127" s="278">
        <v>151.80000000000001</v>
      </c>
      <c r="L127" s="278">
        <v>144.25</v>
      </c>
      <c r="M127" s="278">
        <v>103.13930000000001</v>
      </c>
    </row>
    <row r="128" spans="1:13">
      <c r="A128" s="302">
        <v>119</v>
      </c>
      <c r="B128" s="278" t="s">
        <v>131</v>
      </c>
      <c r="C128" s="278">
        <v>1782.95</v>
      </c>
      <c r="D128" s="280">
        <v>1775.3500000000001</v>
      </c>
      <c r="E128" s="280">
        <v>1745.3000000000002</v>
      </c>
      <c r="F128" s="280">
        <v>1707.65</v>
      </c>
      <c r="G128" s="280">
        <v>1677.6000000000001</v>
      </c>
      <c r="H128" s="280">
        <v>1813.0000000000002</v>
      </c>
      <c r="I128" s="280">
        <v>1843.05</v>
      </c>
      <c r="J128" s="280">
        <v>1880.7000000000003</v>
      </c>
      <c r="K128" s="278">
        <v>1805.4</v>
      </c>
      <c r="L128" s="278">
        <v>1737.7</v>
      </c>
      <c r="M128" s="278">
        <v>8.0125799999999998</v>
      </c>
    </row>
    <row r="129" spans="1:13">
      <c r="A129" s="302">
        <v>120</v>
      </c>
      <c r="B129" s="278" t="s">
        <v>264</v>
      </c>
      <c r="C129" s="278">
        <v>660.35</v>
      </c>
      <c r="D129" s="280">
        <v>659.80000000000007</v>
      </c>
      <c r="E129" s="280">
        <v>650.55000000000018</v>
      </c>
      <c r="F129" s="280">
        <v>640.75000000000011</v>
      </c>
      <c r="G129" s="280">
        <v>631.50000000000023</v>
      </c>
      <c r="H129" s="280">
        <v>669.60000000000014</v>
      </c>
      <c r="I129" s="280">
        <v>678.84999999999991</v>
      </c>
      <c r="J129" s="280">
        <v>688.65000000000009</v>
      </c>
      <c r="K129" s="278">
        <v>669.05</v>
      </c>
      <c r="L129" s="278">
        <v>650</v>
      </c>
      <c r="M129" s="278">
        <v>2.2263199999999999</v>
      </c>
    </row>
    <row r="130" spans="1:13">
      <c r="A130" s="302">
        <v>121</v>
      </c>
      <c r="B130" s="278" t="s">
        <v>133</v>
      </c>
      <c r="C130" s="278">
        <v>1381.7</v>
      </c>
      <c r="D130" s="280">
        <v>1365.4833333333333</v>
      </c>
      <c r="E130" s="280">
        <v>1341.2166666666667</v>
      </c>
      <c r="F130" s="280">
        <v>1300.7333333333333</v>
      </c>
      <c r="G130" s="280">
        <v>1276.4666666666667</v>
      </c>
      <c r="H130" s="280">
        <v>1405.9666666666667</v>
      </c>
      <c r="I130" s="280">
        <v>1430.2333333333336</v>
      </c>
      <c r="J130" s="280">
        <v>1470.7166666666667</v>
      </c>
      <c r="K130" s="278">
        <v>1389.75</v>
      </c>
      <c r="L130" s="278">
        <v>1325</v>
      </c>
      <c r="M130" s="278">
        <v>99.850380000000001</v>
      </c>
    </row>
    <row r="131" spans="1:13">
      <c r="A131" s="302">
        <v>122</v>
      </c>
      <c r="B131" s="278" t="s">
        <v>134</v>
      </c>
      <c r="C131" s="278">
        <v>70.7</v>
      </c>
      <c r="D131" s="280">
        <v>69.483333333333334</v>
      </c>
      <c r="E131" s="280">
        <v>67.466666666666669</v>
      </c>
      <c r="F131" s="280">
        <v>64.233333333333334</v>
      </c>
      <c r="G131" s="280">
        <v>62.216666666666669</v>
      </c>
      <c r="H131" s="280">
        <v>72.716666666666669</v>
      </c>
      <c r="I131" s="280">
        <v>74.733333333333348</v>
      </c>
      <c r="J131" s="280">
        <v>77.966666666666669</v>
      </c>
      <c r="K131" s="278">
        <v>71.5</v>
      </c>
      <c r="L131" s="278">
        <v>66.25</v>
      </c>
      <c r="M131" s="278">
        <v>316.32553999999999</v>
      </c>
    </row>
    <row r="132" spans="1:13">
      <c r="A132" s="302">
        <v>123</v>
      </c>
      <c r="B132" s="278" t="s">
        <v>265</v>
      </c>
      <c r="C132" s="278">
        <v>1261.1500000000001</v>
      </c>
      <c r="D132" s="280">
        <v>1263.3166666666666</v>
      </c>
      <c r="E132" s="280">
        <v>1236.6333333333332</v>
      </c>
      <c r="F132" s="280">
        <v>1212.1166666666666</v>
      </c>
      <c r="G132" s="280">
        <v>1185.4333333333332</v>
      </c>
      <c r="H132" s="280">
        <v>1287.8333333333333</v>
      </c>
      <c r="I132" s="280">
        <v>1314.5166666666667</v>
      </c>
      <c r="J132" s="280">
        <v>1339.0333333333333</v>
      </c>
      <c r="K132" s="278">
        <v>1290</v>
      </c>
      <c r="L132" s="278">
        <v>1238.8</v>
      </c>
      <c r="M132" s="278">
        <v>0.87621000000000004</v>
      </c>
    </row>
    <row r="133" spans="1:13">
      <c r="A133" s="302">
        <v>124</v>
      </c>
      <c r="B133" s="278" t="s">
        <v>135</v>
      </c>
      <c r="C133" s="278">
        <v>268.39999999999998</v>
      </c>
      <c r="D133" s="280">
        <v>268.43333333333334</v>
      </c>
      <c r="E133" s="280">
        <v>265.06666666666666</v>
      </c>
      <c r="F133" s="280">
        <v>261.73333333333335</v>
      </c>
      <c r="G133" s="280">
        <v>258.36666666666667</v>
      </c>
      <c r="H133" s="280">
        <v>271.76666666666665</v>
      </c>
      <c r="I133" s="280">
        <v>275.13333333333333</v>
      </c>
      <c r="J133" s="280">
        <v>278.46666666666664</v>
      </c>
      <c r="K133" s="278">
        <v>271.8</v>
      </c>
      <c r="L133" s="278">
        <v>265.10000000000002</v>
      </c>
      <c r="M133" s="278">
        <v>55.518520000000002</v>
      </c>
    </row>
    <row r="134" spans="1:13">
      <c r="A134" s="302">
        <v>125</v>
      </c>
      <c r="B134" s="278" t="s">
        <v>266</v>
      </c>
      <c r="C134" s="278">
        <v>1892.8</v>
      </c>
      <c r="D134" s="280">
        <v>1897.8999999999999</v>
      </c>
      <c r="E134" s="280">
        <v>1875.8999999999996</v>
      </c>
      <c r="F134" s="280">
        <v>1858.9999999999998</v>
      </c>
      <c r="G134" s="280">
        <v>1836.9999999999995</v>
      </c>
      <c r="H134" s="280">
        <v>1914.7999999999997</v>
      </c>
      <c r="I134" s="280">
        <v>1936.8000000000002</v>
      </c>
      <c r="J134" s="280">
        <v>1953.6999999999998</v>
      </c>
      <c r="K134" s="278">
        <v>1919.9</v>
      </c>
      <c r="L134" s="278">
        <v>1881</v>
      </c>
      <c r="M134" s="278">
        <v>1.48028</v>
      </c>
    </row>
    <row r="135" spans="1:13">
      <c r="A135" s="302">
        <v>126</v>
      </c>
      <c r="B135" s="278" t="s">
        <v>136</v>
      </c>
      <c r="C135" s="278">
        <v>943.1</v>
      </c>
      <c r="D135" s="280">
        <v>948.05000000000007</v>
      </c>
      <c r="E135" s="280">
        <v>931.30000000000018</v>
      </c>
      <c r="F135" s="280">
        <v>919.50000000000011</v>
      </c>
      <c r="G135" s="280">
        <v>902.75000000000023</v>
      </c>
      <c r="H135" s="280">
        <v>959.85000000000014</v>
      </c>
      <c r="I135" s="280">
        <v>976.59999999999991</v>
      </c>
      <c r="J135" s="280">
        <v>988.40000000000009</v>
      </c>
      <c r="K135" s="278">
        <v>964.8</v>
      </c>
      <c r="L135" s="278">
        <v>936.25</v>
      </c>
      <c r="M135" s="278">
        <v>75.080889999999997</v>
      </c>
    </row>
    <row r="136" spans="1:13">
      <c r="A136" s="302">
        <v>127</v>
      </c>
      <c r="B136" s="278" t="s">
        <v>137</v>
      </c>
      <c r="C136" s="278">
        <v>935.25</v>
      </c>
      <c r="D136" s="280">
        <v>934.31666666666661</v>
      </c>
      <c r="E136" s="280">
        <v>922.33333333333326</v>
      </c>
      <c r="F136" s="280">
        <v>909.41666666666663</v>
      </c>
      <c r="G136" s="280">
        <v>897.43333333333328</v>
      </c>
      <c r="H136" s="280">
        <v>947.23333333333323</v>
      </c>
      <c r="I136" s="280">
        <v>959.21666666666658</v>
      </c>
      <c r="J136" s="280">
        <v>972.13333333333321</v>
      </c>
      <c r="K136" s="278">
        <v>946.3</v>
      </c>
      <c r="L136" s="278">
        <v>921.4</v>
      </c>
      <c r="M136" s="278">
        <v>23.938569999999999</v>
      </c>
    </row>
    <row r="137" spans="1:13">
      <c r="A137" s="302">
        <v>128</v>
      </c>
      <c r="B137" s="278" t="s">
        <v>148</v>
      </c>
      <c r="C137" s="278">
        <v>64809.65</v>
      </c>
      <c r="D137" s="280">
        <v>64726.549999999996</v>
      </c>
      <c r="E137" s="280">
        <v>63953.099999999991</v>
      </c>
      <c r="F137" s="280">
        <v>63096.549999999996</v>
      </c>
      <c r="G137" s="280">
        <v>62323.099999999991</v>
      </c>
      <c r="H137" s="280">
        <v>65583.099999999991</v>
      </c>
      <c r="I137" s="280">
        <v>66356.549999999988</v>
      </c>
      <c r="J137" s="280">
        <v>67213.099999999991</v>
      </c>
      <c r="K137" s="278">
        <v>65500</v>
      </c>
      <c r="L137" s="278">
        <v>63870</v>
      </c>
      <c r="M137" s="278">
        <v>7.1989999999999998E-2</v>
      </c>
    </row>
    <row r="138" spans="1:13">
      <c r="A138" s="302">
        <v>129</v>
      </c>
      <c r="B138" s="278" t="s">
        <v>145</v>
      </c>
      <c r="C138" s="278">
        <v>1069.5999999999999</v>
      </c>
      <c r="D138" s="280">
        <v>1059.5</v>
      </c>
      <c r="E138" s="280">
        <v>1045.0999999999999</v>
      </c>
      <c r="F138" s="280">
        <v>1020.5999999999999</v>
      </c>
      <c r="G138" s="280">
        <v>1006.1999999999998</v>
      </c>
      <c r="H138" s="280">
        <v>1084</v>
      </c>
      <c r="I138" s="280">
        <v>1098.4000000000001</v>
      </c>
      <c r="J138" s="280">
        <v>1122.9000000000001</v>
      </c>
      <c r="K138" s="278">
        <v>1073.9000000000001</v>
      </c>
      <c r="L138" s="278">
        <v>1035</v>
      </c>
      <c r="M138" s="278">
        <v>8.7407800000000009</v>
      </c>
    </row>
    <row r="139" spans="1:13">
      <c r="A139" s="302">
        <v>130</v>
      </c>
      <c r="B139" s="278" t="s">
        <v>139</v>
      </c>
      <c r="C139" s="278">
        <v>179.25</v>
      </c>
      <c r="D139" s="280">
        <v>178.61666666666667</v>
      </c>
      <c r="E139" s="280">
        <v>174.28333333333336</v>
      </c>
      <c r="F139" s="280">
        <v>169.31666666666669</v>
      </c>
      <c r="G139" s="280">
        <v>164.98333333333338</v>
      </c>
      <c r="H139" s="280">
        <v>183.58333333333334</v>
      </c>
      <c r="I139" s="280">
        <v>187.91666666666666</v>
      </c>
      <c r="J139" s="280">
        <v>192.88333333333333</v>
      </c>
      <c r="K139" s="278">
        <v>182.95</v>
      </c>
      <c r="L139" s="278">
        <v>173.65</v>
      </c>
      <c r="M139" s="278">
        <v>162.25671</v>
      </c>
    </row>
    <row r="140" spans="1:13">
      <c r="A140" s="302">
        <v>131</v>
      </c>
      <c r="B140" s="278" t="s">
        <v>138</v>
      </c>
      <c r="C140" s="278">
        <v>507.25</v>
      </c>
      <c r="D140" s="280">
        <v>508.98333333333335</v>
      </c>
      <c r="E140" s="280">
        <v>501.61666666666667</v>
      </c>
      <c r="F140" s="280">
        <v>495.98333333333335</v>
      </c>
      <c r="G140" s="280">
        <v>488.61666666666667</v>
      </c>
      <c r="H140" s="280">
        <v>514.61666666666667</v>
      </c>
      <c r="I140" s="280">
        <v>521.98333333333346</v>
      </c>
      <c r="J140" s="280">
        <v>527.61666666666667</v>
      </c>
      <c r="K140" s="278">
        <v>516.35</v>
      </c>
      <c r="L140" s="278">
        <v>503.35</v>
      </c>
      <c r="M140" s="278">
        <v>52.496310000000001</v>
      </c>
    </row>
    <row r="141" spans="1:13">
      <c r="A141" s="302">
        <v>132</v>
      </c>
      <c r="B141" s="278" t="s">
        <v>140</v>
      </c>
      <c r="C141" s="278">
        <v>157.44999999999999</v>
      </c>
      <c r="D141" s="280">
        <v>154.88333333333333</v>
      </c>
      <c r="E141" s="280">
        <v>150.76666666666665</v>
      </c>
      <c r="F141" s="280">
        <v>144.08333333333331</v>
      </c>
      <c r="G141" s="280">
        <v>139.96666666666664</v>
      </c>
      <c r="H141" s="280">
        <v>161.56666666666666</v>
      </c>
      <c r="I141" s="280">
        <v>165.68333333333334</v>
      </c>
      <c r="J141" s="280">
        <v>172.36666666666667</v>
      </c>
      <c r="K141" s="278">
        <v>159</v>
      </c>
      <c r="L141" s="278">
        <v>148.19999999999999</v>
      </c>
      <c r="M141" s="278">
        <v>152.9769</v>
      </c>
    </row>
    <row r="142" spans="1:13">
      <c r="A142" s="302">
        <v>133</v>
      </c>
      <c r="B142" s="278" t="s">
        <v>267</v>
      </c>
      <c r="C142" s="278">
        <v>39.4</v>
      </c>
      <c r="D142" s="280">
        <v>39.116666666666667</v>
      </c>
      <c r="E142" s="280">
        <v>37.283333333333331</v>
      </c>
      <c r="F142" s="280">
        <v>35.166666666666664</v>
      </c>
      <c r="G142" s="280">
        <v>33.333333333333329</v>
      </c>
      <c r="H142" s="280">
        <v>41.233333333333334</v>
      </c>
      <c r="I142" s="280">
        <v>43.066666666666663</v>
      </c>
      <c r="J142" s="280">
        <v>45.183333333333337</v>
      </c>
      <c r="K142" s="278">
        <v>40.950000000000003</v>
      </c>
      <c r="L142" s="278">
        <v>37</v>
      </c>
      <c r="M142" s="278">
        <v>54.187130000000003</v>
      </c>
    </row>
    <row r="143" spans="1:13">
      <c r="A143" s="302">
        <v>134</v>
      </c>
      <c r="B143" s="278" t="s">
        <v>141</v>
      </c>
      <c r="C143" s="278">
        <v>341.65</v>
      </c>
      <c r="D143" s="280">
        <v>340.7833333333333</v>
      </c>
      <c r="E143" s="280">
        <v>337.86666666666662</v>
      </c>
      <c r="F143" s="280">
        <v>334.08333333333331</v>
      </c>
      <c r="G143" s="280">
        <v>331.16666666666663</v>
      </c>
      <c r="H143" s="280">
        <v>344.56666666666661</v>
      </c>
      <c r="I143" s="280">
        <v>347.48333333333335</v>
      </c>
      <c r="J143" s="280">
        <v>351.26666666666659</v>
      </c>
      <c r="K143" s="278">
        <v>343.7</v>
      </c>
      <c r="L143" s="278">
        <v>337</v>
      </c>
      <c r="M143" s="278">
        <v>21.14256</v>
      </c>
    </row>
    <row r="144" spans="1:13">
      <c r="A144" s="302">
        <v>135</v>
      </c>
      <c r="B144" s="278" t="s">
        <v>142</v>
      </c>
      <c r="C144" s="278">
        <v>5762.3</v>
      </c>
      <c r="D144" s="280">
        <v>5753.3666666666659</v>
      </c>
      <c r="E144" s="280">
        <v>5659.9333333333316</v>
      </c>
      <c r="F144" s="280">
        <v>5557.5666666666657</v>
      </c>
      <c r="G144" s="280">
        <v>5464.1333333333314</v>
      </c>
      <c r="H144" s="280">
        <v>5855.7333333333318</v>
      </c>
      <c r="I144" s="280">
        <v>5949.1666666666661</v>
      </c>
      <c r="J144" s="280">
        <v>6051.5333333333319</v>
      </c>
      <c r="K144" s="278">
        <v>5846.8</v>
      </c>
      <c r="L144" s="278">
        <v>5651</v>
      </c>
      <c r="M144" s="278">
        <v>12.662129999999999</v>
      </c>
    </row>
    <row r="145" spans="1:13">
      <c r="A145" s="302">
        <v>136</v>
      </c>
      <c r="B145" s="278" t="s">
        <v>144</v>
      </c>
      <c r="C145" s="278">
        <v>536</v>
      </c>
      <c r="D145" s="280">
        <v>527.69999999999993</v>
      </c>
      <c r="E145" s="280">
        <v>507.39999999999986</v>
      </c>
      <c r="F145" s="280">
        <v>478.79999999999995</v>
      </c>
      <c r="G145" s="280">
        <v>458.49999999999989</v>
      </c>
      <c r="H145" s="280">
        <v>556.29999999999984</v>
      </c>
      <c r="I145" s="280">
        <v>576.5999999999998</v>
      </c>
      <c r="J145" s="280">
        <v>605.19999999999982</v>
      </c>
      <c r="K145" s="278">
        <v>548</v>
      </c>
      <c r="L145" s="278">
        <v>499.1</v>
      </c>
      <c r="M145" s="278">
        <v>34.926409999999997</v>
      </c>
    </row>
    <row r="146" spans="1:13">
      <c r="A146" s="302">
        <v>137</v>
      </c>
      <c r="B146" s="278" t="s">
        <v>146</v>
      </c>
      <c r="C146" s="278">
        <v>916.7</v>
      </c>
      <c r="D146" s="280">
        <v>919.51666666666677</v>
      </c>
      <c r="E146" s="280">
        <v>908.28333333333353</v>
      </c>
      <c r="F146" s="280">
        <v>899.86666666666679</v>
      </c>
      <c r="G146" s="280">
        <v>888.63333333333355</v>
      </c>
      <c r="H146" s="280">
        <v>927.93333333333351</v>
      </c>
      <c r="I146" s="280">
        <v>939.16666666666686</v>
      </c>
      <c r="J146" s="280">
        <v>947.58333333333348</v>
      </c>
      <c r="K146" s="278">
        <v>930.75</v>
      </c>
      <c r="L146" s="278">
        <v>911.1</v>
      </c>
      <c r="M146" s="278">
        <v>4.5048500000000002</v>
      </c>
    </row>
    <row r="147" spans="1:13">
      <c r="A147" s="302">
        <v>138</v>
      </c>
      <c r="B147" s="278" t="s">
        <v>147</v>
      </c>
      <c r="C147" s="278">
        <v>96.05</v>
      </c>
      <c r="D147" s="280">
        <v>95.45</v>
      </c>
      <c r="E147" s="280">
        <v>93.9</v>
      </c>
      <c r="F147" s="280">
        <v>91.75</v>
      </c>
      <c r="G147" s="280">
        <v>90.2</v>
      </c>
      <c r="H147" s="280">
        <v>97.600000000000009</v>
      </c>
      <c r="I147" s="280">
        <v>99.149999999999991</v>
      </c>
      <c r="J147" s="280">
        <v>101.30000000000001</v>
      </c>
      <c r="K147" s="278">
        <v>97</v>
      </c>
      <c r="L147" s="278">
        <v>93.3</v>
      </c>
      <c r="M147" s="278">
        <v>85.914569999999998</v>
      </c>
    </row>
    <row r="148" spans="1:13">
      <c r="A148" s="302">
        <v>139</v>
      </c>
      <c r="B148" s="278" t="s">
        <v>268</v>
      </c>
      <c r="C148" s="278">
        <v>872.45</v>
      </c>
      <c r="D148" s="280">
        <v>865.29999999999984</v>
      </c>
      <c r="E148" s="280">
        <v>852.6999999999997</v>
      </c>
      <c r="F148" s="280">
        <v>832.94999999999982</v>
      </c>
      <c r="G148" s="280">
        <v>820.34999999999968</v>
      </c>
      <c r="H148" s="280">
        <v>885.04999999999973</v>
      </c>
      <c r="I148" s="280">
        <v>897.64999999999986</v>
      </c>
      <c r="J148" s="280">
        <v>917.39999999999975</v>
      </c>
      <c r="K148" s="278">
        <v>877.9</v>
      </c>
      <c r="L148" s="278">
        <v>845.55</v>
      </c>
      <c r="M148" s="278">
        <v>2.3681800000000002</v>
      </c>
    </row>
    <row r="149" spans="1:13">
      <c r="A149" s="302">
        <v>140</v>
      </c>
      <c r="B149" s="278" t="s">
        <v>149</v>
      </c>
      <c r="C149" s="278">
        <v>1104.8</v>
      </c>
      <c r="D149" s="280">
        <v>1107.3166666666666</v>
      </c>
      <c r="E149" s="280">
        <v>1089.6833333333332</v>
      </c>
      <c r="F149" s="280">
        <v>1074.5666666666666</v>
      </c>
      <c r="G149" s="280">
        <v>1056.9333333333332</v>
      </c>
      <c r="H149" s="280">
        <v>1122.4333333333332</v>
      </c>
      <c r="I149" s="280">
        <v>1140.0666666666664</v>
      </c>
      <c r="J149" s="280">
        <v>1155.1833333333332</v>
      </c>
      <c r="K149" s="278">
        <v>1124.95</v>
      </c>
      <c r="L149" s="278">
        <v>1092.2</v>
      </c>
      <c r="M149" s="278">
        <v>39.384799999999998</v>
      </c>
    </row>
    <row r="150" spans="1:13">
      <c r="A150" s="302">
        <v>141</v>
      </c>
      <c r="B150" s="278" t="s">
        <v>269</v>
      </c>
      <c r="C150" s="278">
        <v>636.65</v>
      </c>
      <c r="D150" s="280">
        <v>630.44999999999993</v>
      </c>
      <c r="E150" s="280">
        <v>621.19999999999982</v>
      </c>
      <c r="F150" s="280">
        <v>605.74999999999989</v>
      </c>
      <c r="G150" s="280">
        <v>596.49999999999977</v>
      </c>
      <c r="H150" s="280">
        <v>645.89999999999986</v>
      </c>
      <c r="I150" s="280">
        <v>655.15000000000009</v>
      </c>
      <c r="J150" s="280">
        <v>670.59999999999991</v>
      </c>
      <c r="K150" s="278">
        <v>639.70000000000005</v>
      </c>
      <c r="L150" s="278">
        <v>615</v>
      </c>
      <c r="M150" s="278">
        <v>2.7600600000000002</v>
      </c>
    </row>
    <row r="151" spans="1:13">
      <c r="A151" s="302">
        <v>142</v>
      </c>
      <c r="B151" s="278" t="s">
        <v>151</v>
      </c>
      <c r="C151" s="278">
        <v>23.7</v>
      </c>
      <c r="D151" s="280">
        <v>23.883333333333329</v>
      </c>
      <c r="E151" s="280">
        <v>23.36666666666666</v>
      </c>
      <c r="F151" s="280">
        <v>23.033333333333331</v>
      </c>
      <c r="G151" s="280">
        <v>22.516666666666662</v>
      </c>
      <c r="H151" s="280">
        <v>24.216666666666658</v>
      </c>
      <c r="I151" s="280">
        <v>24.733333333333331</v>
      </c>
      <c r="J151" s="280">
        <v>25.066666666666656</v>
      </c>
      <c r="K151" s="278">
        <v>24.4</v>
      </c>
      <c r="L151" s="278">
        <v>23.55</v>
      </c>
      <c r="M151" s="278">
        <v>104.17919000000001</v>
      </c>
    </row>
    <row r="152" spans="1:13">
      <c r="A152" s="302">
        <v>143</v>
      </c>
      <c r="B152" s="278" t="s">
        <v>270</v>
      </c>
      <c r="C152" s="278">
        <v>20.3</v>
      </c>
      <c r="D152" s="280">
        <v>20.366666666666667</v>
      </c>
      <c r="E152" s="280">
        <v>19.933333333333334</v>
      </c>
      <c r="F152" s="280">
        <v>19.566666666666666</v>
      </c>
      <c r="G152" s="280">
        <v>19.133333333333333</v>
      </c>
      <c r="H152" s="280">
        <v>20.733333333333334</v>
      </c>
      <c r="I152" s="280">
        <v>21.166666666666671</v>
      </c>
      <c r="J152" s="280">
        <v>21.533333333333335</v>
      </c>
      <c r="K152" s="278">
        <v>20.8</v>
      </c>
      <c r="L152" s="278">
        <v>20</v>
      </c>
      <c r="M152" s="278">
        <v>291.66241000000002</v>
      </c>
    </row>
    <row r="153" spans="1:13">
      <c r="A153" s="302">
        <v>144</v>
      </c>
      <c r="B153" s="278" t="s">
        <v>155</v>
      </c>
      <c r="C153" s="278">
        <v>84.25</v>
      </c>
      <c r="D153" s="280">
        <v>84.8</v>
      </c>
      <c r="E153" s="280">
        <v>82.75</v>
      </c>
      <c r="F153" s="280">
        <v>81.25</v>
      </c>
      <c r="G153" s="280">
        <v>79.2</v>
      </c>
      <c r="H153" s="280">
        <v>86.3</v>
      </c>
      <c r="I153" s="280">
        <v>88.34999999999998</v>
      </c>
      <c r="J153" s="280">
        <v>89.85</v>
      </c>
      <c r="K153" s="278">
        <v>86.85</v>
      </c>
      <c r="L153" s="278">
        <v>83.3</v>
      </c>
      <c r="M153" s="278">
        <v>135.27395999999999</v>
      </c>
    </row>
    <row r="154" spans="1:13">
      <c r="A154" s="302">
        <v>145</v>
      </c>
      <c r="B154" s="278" t="s">
        <v>156</v>
      </c>
      <c r="C154" s="278">
        <v>96.1</v>
      </c>
      <c r="D154" s="280">
        <v>96.333333333333329</v>
      </c>
      <c r="E154" s="280">
        <v>94.11666666666666</v>
      </c>
      <c r="F154" s="280">
        <v>92.133333333333326</v>
      </c>
      <c r="G154" s="280">
        <v>89.916666666666657</v>
      </c>
      <c r="H154" s="280">
        <v>98.316666666666663</v>
      </c>
      <c r="I154" s="280">
        <v>100.53333333333333</v>
      </c>
      <c r="J154" s="280">
        <v>102.51666666666667</v>
      </c>
      <c r="K154" s="278">
        <v>98.55</v>
      </c>
      <c r="L154" s="278">
        <v>94.35</v>
      </c>
      <c r="M154" s="278">
        <v>692.78240000000005</v>
      </c>
    </row>
    <row r="155" spans="1:13">
      <c r="A155" s="302">
        <v>146</v>
      </c>
      <c r="B155" s="278" t="s">
        <v>150</v>
      </c>
      <c r="C155" s="278">
        <v>34.1</v>
      </c>
      <c r="D155" s="280">
        <v>33.449999999999996</v>
      </c>
      <c r="E155" s="280">
        <v>32.149999999999991</v>
      </c>
      <c r="F155" s="280">
        <v>30.199999999999996</v>
      </c>
      <c r="G155" s="280">
        <v>28.899999999999991</v>
      </c>
      <c r="H155" s="280">
        <v>35.399999999999991</v>
      </c>
      <c r="I155" s="280">
        <v>36.699999999999989</v>
      </c>
      <c r="J155" s="280">
        <v>38.649999999999991</v>
      </c>
      <c r="K155" s="278">
        <v>34.75</v>
      </c>
      <c r="L155" s="278">
        <v>31.5</v>
      </c>
      <c r="M155" s="278">
        <v>380.88646999999997</v>
      </c>
    </row>
    <row r="156" spans="1:13">
      <c r="A156" s="302">
        <v>147</v>
      </c>
      <c r="B156" s="278" t="s">
        <v>153</v>
      </c>
      <c r="C156" s="278">
        <v>16787</v>
      </c>
      <c r="D156" s="280">
        <v>16734</v>
      </c>
      <c r="E156" s="280">
        <v>16618</v>
      </c>
      <c r="F156" s="280">
        <v>16449</v>
      </c>
      <c r="G156" s="280">
        <v>16333</v>
      </c>
      <c r="H156" s="280">
        <v>16903</v>
      </c>
      <c r="I156" s="280">
        <v>17019</v>
      </c>
      <c r="J156" s="280">
        <v>17188</v>
      </c>
      <c r="K156" s="278">
        <v>16850</v>
      </c>
      <c r="L156" s="278">
        <v>16565</v>
      </c>
      <c r="M156" s="278">
        <v>1.6966600000000001</v>
      </c>
    </row>
    <row r="157" spans="1:13">
      <c r="A157" s="302">
        <v>148</v>
      </c>
      <c r="B157" s="278" t="s">
        <v>3162</v>
      </c>
      <c r="C157" s="278">
        <v>310.75</v>
      </c>
      <c r="D157" s="280">
        <v>309.25</v>
      </c>
      <c r="E157" s="280">
        <v>303.8</v>
      </c>
      <c r="F157" s="280">
        <v>296.85000000000002</v>
      </c>
      <c r="G157" s="280">
        <v>291.40000000000003</v>
      </c>
      <c r="H157" s="280">
        <v>316.2</v>
      </c>
      <c r="I157" s="280">
        <v>321.65000000000003</v>
      </c>
      <c r="J157" s="280">
        <v>328.59999999999997</v>
      </c>
      <c r="K157" s="278">
        <v>314.7</v>
      </c>
      <c r="L157" s="278">
        <v>302.3</v>
      </c>
      <c r="M157" s="278">
        <v>16.07274</v>
      </c>
    </row>
    <row r="158" spans="1:13">
      <c r="A158" s="302">
        <v>149</v>
      </c>
      <c r="B158" s="278" t="s">
        <v>271</v>
      </c>
      <c r="C158" s="278">
        <v>386.3</v>
      </c>
      <c r="D158" s="280">
        <v>384.11666666666673</v>
      </c>
      <c r="E158" s="280">
        <v>379.63333333333344</v>
      </c>
      <c r="F158" s="280">
        <v>372.9666666666667</v>
      </c>
      <c r="G158" s="280">
        <v>368.48333333333341</v>
      </c>
      <c r="H158" s="280">
        <v>390.78333333333347</v>
      </c>
      <c r="I158" s="280">
        <v>395.26666666666671</v>
      </c>
      <c r="J158" s="280">
        <v>401.93333333333351</v>
      </c>
      <c r="K158" s="278">
        <v>388.6</v>
      </c>
      <c r="L158" s="278">
        <v>377.45</v>
      </c>
      <c r="M158" s="278">
        <v>1.8475900000000001</v>
      </c>
    </row>
    <row r="159" spans="1:13">
      <c r="A159" s="302">
        <v>150</v>
      </c>
      <c r="B159" s="278" t="s">
        <v>158</v>
      </c>
      <c r="C159" s="278">
        <v>81.599999999999994</v>
      </c>
      <c r="D159" s="280">
        <v>81.86666666666666</v>
      </c>
      <c r="E159" s="280">
        <v>79.73333333333332</v>
      </c>
      <c r="F159" s="280">
        <v>77.86666666666666</v>
      </c>
      <c r="G159" s="280">
        <v>75.73333333333332</v>
      </c>
      <c r="H159" s="280">
        <v>83.73333333333332</v>
      </c>
      <c r="I159" s="280">
        <v>85.866666666666674</v>
      </c>
      <c r="J159" s="280">
        <v>87.73333333333332</v>
      </c>
      <c r="K159" s="278">
        <v>84</v>
      </c>
      <c r="L159" s="278">
        <v>80</v>
      </c>
      <c r="M159" s="278">
        <v>1212.78403</v>
      </c>
    </row>
    <row r="160" spans="1:13">
      <c r="A160" s="302">
        <v>151</v>
      </c>
      <c r="B160" s="278" t="s">
        <v>157</v>
      </c>
      <c r="C160" s="278">
        <v>90.9</v>
      </c>
      <c r="D160" s="280">
        <v>91.533333333333346</v>
      </c>
      <c r="E160" s="280">
        <v>82.566666666666691</v>
      </c>
      <c r="F160" s="280">
        <v>74.233333333333348</v>
      </c>
      <c r="G160" s="280">
        <v>65.266666666666694</v>
      </c>
      <c r="H160" s="280">
        <v>99.866666666666688</v>
      </c>
      <c r="I160" s="280">
        <v>108.83333333333336</v>
      </c>
      <c r="J160" s="280">
        <v>117.16666666666669</v>
      </c>
      <c r="K160" s="278">
        <v>100.5</v>
      </c>
      <c r="L160" s="278">
        <v>83.2</v>
      </c>
      <c r="M160" s="278">
        <v>65.990560000000002</v>
      </c>
    </row>
    <row r="161" spans="1:13">
      <c r="A161" s="302">
        <v>152</v>
      </c>
      <c r="B161" s="278" t="s">
        <v>272</v>
      </c>
      <c r="C161" s="278">
        <v>2662.9</v>
      </c>
      <c r="D161" s="280">
        <v>2682.35</v>
      </c>
      <c r="E161" s="280">
        <v>2615.6</v>
      </c>
      <c r="F161" s="280">
        <v>2568.3000000000002</v>
      </c>
      <c r="G161" s="280">
        <v>2501.5500000000002</v>
      </c>
      <c r="H161" s="280">
        <v>2729.6499999999996</v>
      </c>
      <c r="I161" s="280">
        <v>2796.3999999999996</v>
      </c>
      <c r="J161" s="280">
        <v>2843.6999999999994</v>
      </c>
      <c r="K161" s="278">
        <v>2749.1</v>
      </c>
      <c r="L161" s="278">
        <v>2635.05</v>
      </c>
      <c r="M161" s="278">
        <v>0.77942999999999996</v>
      </c>
    </row>
    <row r="162" spans="1:13">
      <c r="A162" s="302">
        <v>153</v>
      </c>
      <c r="B162" s="278" t="s">
        <v>273</v>
      </c>
      <c r="C162" s="278">
        <v>1538.1</v>
      </c>
      <c r="D162" s="280">
        <v>1541.6000000000001</v>
      </c>
      <c r="E162" s="280">
        <v>1518.7500000000002</v>
      </c>
      <c r="F162" s="280">
        <v>1499.4</v>
      </c>
      <c r="G162" s="280">
        <v>1476.5500000000002</v>
      </c>
      <c r="H162" s="280">
        <v>1560.9500000000003</v>
      </c>
      <c r="I162" s="280">
        <v>1583.8000000000002</v>
      </c>
      <c r="J162" s="280">
        <v>1603.1500000000003</v>
      </c>
      <c r="K162" s="278">
        <v>1564.45</v>
      </c>
      <c r="L162" s="278">
        <v>1522.25</v>
      </c>
      <c r="M162" s="278">
        <v>2.3177500000000002</v>
      </c>
    </row>
    <row r="163" spans="1:13">
      <c r="A163" s="302">
        <v>154</v>
      </c>
      <c r="B163" s="278" t="s">
        <v>274</v>
      </c>
      <c r="C163" s="278">
        <v>221.1</v>
      </c>
      <c r="D163" s="280">
        <v>222.20000000000002</v>
      </c>
      <c r="E163" s="280">
        <v>216.40000000000003</v>
      </c>
      <c r="F163" s="280">
        <v>211.70000000000002</v>
      </c>
      <c r="G163" s="280">
        <v>205.90000000000003</v>
      </c>
      <c r="H163" s="280">
        <v>226.90000000000003</v>
      </c>
      <c r="I163" s="280">
        <v>232.70000000000005</v>
      </c>
      <c r="J163" s="280">
        <v>237.40000000000003</v>
      </c>
      <c r="K163" s="278">
        <v>228</v>
      </c>
      <c r="L163" s="278">
        <v>217.5</v>
      </c>
      <c r="M163" s="278">
        <v>5.0611100000000002</v>
      </c>
    </row>
    <row r="164" spans="1:13">
      <c r="A164" s="302">
        <v>155</v>
      </c>
      <c r="B164" s="278" t="s">
        <v>159</v>
      </c>
      <c r="C164" s="278">
        <v>20293.2</v>
      </c>
      <c r="D164" s="280">
        <v>20451.733333333334</v>
      </c>
      <c r="E164" s="280">
        <v>20006.616666666669</v>
      </c>
      <c r="F164" s="280">
        <v>19720.033333333336</v>
      </c>
      <c r="G164" s="280">
        <v>19274.916666666672</v>
      </c>
      <c r="H164" s="280">
        <v>20738.316666666666</v>
      </c>
      <c r="I164" s="280">
        <v>21183.433333333327</v>
      </c>
      <c r="J164" s="280">
        <v>21470.016666666663</v>
      </c>
      <c r="K164" s="278">
        <v>20896.849999999999</v>
      </c>
      <c r="L164" s="278">
        <v>20165.150000000001</v>
      </c>
      <c r="M164" s="278">
        <v>0.71187999999999996</v>
      </c>
    </row>
    <row r="165" spans="1:13">
      <c r="A165" s="302">
        <v>156</v>
      </c>
      <c r="B165" s="278" t="s">
        <v>161</v>
      </c>
      <c r="C165" s="278">
        <v>260.8</v>
      </c>
      <c r="D165" s="280">
        <v>260.9666666666667</v>
      </c>
      <c r="E165" s="280">
        <v>256.13333333333338</v>
      </c>
      <c r="F165" s="280">
        <v>251.4666666666667</v>
      </c>
      <c r="G165" s="280">
        <v>246.63333333333338</v>
      </c>
      <c r="H165" s="280">
        <v>265.63333333333338</v>
      </c>
      <c r="I165" s="280">
        <v>270.46666666666664</v>
      </c>
      <c r="J165" s="280">
        <v>275.13333333333338</v>
      </c>
      <c r="K165" s="278">
        <v>265.8</v>
      </c>
      <c r="L165" s="278">
        <v>256.3</v>
      </c>
      <c r="M165" s="278">
        <v>30.696629999999999</v>
      </c>
    </row>
    <row r="166" spans="1:13">
      <c r="A166" s="302">
        <v>157</v>
      </c>
      <c r="B166" s="278" t="s">
        <v>275</v>
      </c>
      <c r="C166" s="278">
        <v>4094.3</v>
      </c>
      <c r="D166" s="280">
        <v>4060.1166666666663</v>
      </c>
      <c r="E166" s="280">
        <v>4008.2333333333327</v>
      </c>
      <c r="F166" s="280">
        <v>3922.1666666666665</v>
      </c>
      <c r="G166" s="280">
        <v>3870.2833333333328</v>
      </c>
      <c r="H166" s="280">
        <v>4146.1833333333325</v>
      </c>
      <c r="I166" s="280">
        <v>4198.0666666666666</v>
      </c>
      <c r="J166" s="280">
        <v>4284.1333333333323</v>
      </c>
      <c r="K166" s="278">
        <v>4112</v>
      </c>
      <c r="L166" s="278">
        <v>3974.05</v>
      </c>
      <c r="M166" s="278">
        <v>0.91415000000000002</v>
      </c>
    </row>
    <row r="167" spans="1:13">
      <c r="A167" s="302">
        <v>158</v>
      </c>
      <c r="B167" s="278" t="s">
        <v>163</v>
      </c>
      <c r="C167" s="278">
        <v>1381.95</v>
      </c>
      <c r="D167" s="280">
        <v>1391.1666666666667</v>
      </c>
      <c r="E167" s="280">
        <v>1369.3833333333334</v>
      </c>
      <c r="F167" s="280">
        <v>1356.8166666666666</v>
      </c>
      <c r="G167" s="280">
        <v>1335.0333333333333</v>
      </c>
      <c r="H167" s="280">
        <v>1403.7333333333336</v>
      </c>
      <c r="I167" s="280">
        <v>1425.5166666666669</v>
      </c>
      <c r="J167" s="280">
        <v>1438.0833333333337</v>
      </c>
      <c r="K167" s="278">
        <v>1412.95</v>
      </c>
      <c r="L167" s="278">
        <v>1378.6</v>
      </c>
      <c r="M167" s="278">
        <v>9.2730499999999996</v>
      </c>
    </row>
    <row r="168" spans="1:13">
      <c r="A168" s="302">
        <v>159</v>
      </c>
      <c r="B168" s="278" t="s">
        <v>160</v>
      </c>
      <c r="C168" s="278">
        <v>1342.45</v>
      </c>
      <c r="D168" s="280">
        <v>1301.4833333333333</v>
      </c>
      <c r="E168" s="280">
        <v>1240.9666666666667</v>
      </c>
      <c r="F168" s="280">
        <v>1139.4833333333333</v>
      </c>
      <c r="G168" s="280">
        <v>1078.9666666666667</v>
      </c>
      <c r="H168" s="280">
        <v>1402.9666666666667</v>
      </c>
      <c r="I168" s="280">
        <v>1463.4833333333336</v>
      </c>
      <c r="J168" s="280">
        <v>1564.9666666666667</v>
      </c>
      <c r="K168" s="278">
        <v>1362</v>
      </c>
      <c r="L168" s="278">
        <v>1200</v>
      </c>
      <c r="M168" s="278">
        <v>50.719270000000002</v>
      </c>
    </row>
    <row r="169" spans="1:13">
      <c r="A169" s="302">
        <v>160</v>
      </c>
      <c r="B169" s="278" t="s">
        <v>162</v>
      </c>
      <c r="C169" s="278">
        <v>90</v>
      </c>
      <c r="D169" s="280">
        <v>89.366666666666674</v>
      </c>
      <c r="E169" s="280">
        <v>87.033333333333346</v>
      </c>
      <c r="F169" s="280">
        <v>84.066666666666677</v>
      </c>
      <c r="G169" s="280">
        <v>81.733333333333348</v>
      </c>
      <c r="H169" s="280">
        <v>92.333333333333343</v>
      </c>
      <c r="I169" s="280">
        <v>94.666666666666657</v>
      </c>
      <c r="J169" s="280">
        <v>97.63333333333334</v>
      </c>
      <c r="K169" s="278">
        <v>91.7</v>
      </c>
      <c r="L169" s="278">
        <v>86.4</v>
      </c>
      <c r="M169" s="278">
        <v>135.60829000000001</v>
      </c>
    </row>
    <row r="170" spans="1:13">
      <c r="A170" s="302">
        <v>161</v>
      </c>
      <c r="B170" s="278" t="s">
        <v>165</v>
      </c>
      <c r="C170" s="278">
        <v>179.35</v>
      </c>
      <c r="D170" s="280">
        <v>179</v>
      </c>
      <c r="E170" s="280">
        <v>174.7</v>
      </c>
      <c r="F170" s="280">
        <v>170.04999999999998</v>
      </c>
      <c r="G170" s="280">
        <v>165.74999999999997</v>
      </c>
      <c r="H170" s="280">
        <v>183.65</v>
      </c>
      <c r="I170" s="280">
        <v>187.95000000000002</v>
      </c>
      <c r="J170" s="280">
        <v>192.60000000000002</v>
      </c>
      <c r="K170" s="278">
        <v>183.3</v>
      </c>
      <c r="L170" s="278">
        <v>174.35</v>
      </c>
      <c r="M170" s="278">
        <v>230.12314000000001</v>
      </c>
    </row>
    <row r="171" spans="1:13">
      <c r="A171" s="302">
        <v>162</v>
      </c>
      <c r="B171" s="278" t="s">
        <v>276</v>
      </c>
      <c r="C171" s="278">
        <v>220.9</v>
      </c>
      <c r="D171" s="280">
        <v>221.96666666666667</v>
      </c>
      <c r="E171" s="280">
        <v>213.93333333333334</v>
      </c>
      <c r="F171" s="280">
        <v>206.96666666666667</v>
      </c>
      <c r="G171" s="280">
        <v>198.93333333333334</v>
      </c>
      <c r="H171" s="280">
        <v>228.93333333333334</v>
      </c>
      <c r="I171" s="280">
        <v>236.9666666666667</v>
      </c>
      <c r="J171" s="280">
        <v>243.93333333333334</v>
      </c>
      <c r="K171" s="278">
        <v>230</v>
      </c>
      <c r="L171" s="278">
        <v>215</v>
      </c>
      <c r="M171" s="278">
        <v>11.01525</v>
      </c>
    </row>
    <row r="172" spans="1:13">
      <c r="A172" s="302">
        <v>163</v>
      </c>
      <c r="B172" s="278" t="s">
        <v>277</v>
      </c>
      <c r="C172" s="278">
        <v>9929.2000000000007</v>
      </c>
      <c r="D172" s="280">
        <v>9959.0666666666675</v>
      </c>
      <c r="E172" s="280">
        <v>9820.133333333335</v>
      </c>
      <c r="F172" s="280">
        <v>9711.0666666666675</v>
      </c>
      <c r="G172" s="280">
        <v>9572.133333333335</v>
      </c>
      <c r="H172" s="280">
        <v>10068.133333333335</v>
      </c>
      <c r="I172" s="280">
        <v>10207.066666666666</v>
      </c>
      <c r="J172" s="280">
        <v>10316.133333333335</v>
      </c>
      <c r="K172" s="278">
        <v>10098</v>
      </c>
      <c r="L172" s="278">
        <v>9850</v>
      </c>
      <c r="M172" s="278">
        <v>0.15190000000000001</v>
      </c>
    </row>
    <row r="173" spans="1:13">
      <c r="A173" s="302">
        <v>164</v>
      </c>
      <c r="B173" s="278" t="s">
        <v>164</v>
      </c>
      <c r="C173" s="278">
        <v>37.1</v>
      </c>
      <c r="D173" s="280">
        <v>36.75</v>
      </c>
      <c r="E173" s="280">
        <v>35.9</v>
      </c>
      <c r="F173" s="280">
        <v>34.699999999999996</v>
      </c>
      <c r="G173" s="280">
        <v>33.849999999999994</v>
      </c>
      <c r="H173" s="280">
        <v>37.950000000000003</v>
      </c>
      <c r="I173" s="280">
        <v>38.799999999999997</v>
      </c>
      <c r="J173" s="280">
        <v>40.000000000000007</v>
      </c>
      <c r="K173" s="278">
        <v>37.6</v>
      </c>
      <c r="L173" s="278">
        <v>35.549999999999997</v>
      </c>
      <c r="M173" s="278">
        <v>574.53358000000003</v>
      </c>
    </row>
    <row r="174" spans="1:13">
      <c r="A174" s="302">
        <v>165</v>
      </c>
      <c r="B174" s="278" t="s">
        <v>278</v>
      </c>
      <c r="C174" s="278">
        <v>359.45</v>
      </c>
      <c r="D174" s="280">
        <v>352.68333333333339</v>
      </c>
      <c r="E174" s="280">
        <v>342.36666666666679</v>
      </c>
      <c r="F174" s="280">
        <v>325.28333333333342</v>
      </c>
      <c r="G174" s="280">
        <v>314.96666666666681</v>
      </c>
      <c r="H174" s="280">
        <v>369.76666666666677</v>
      </c>
      <c r="I174" s="280">
        <v>380.08333333333337</v>
      </c>
      <c r="J174" s="280">
        <v>397.16666666666674</v>
      </c>
      <c r="K174" s="278">
        <v>363</v>
      </c>
      <c r="L174" s="278">
        <v>335.6</v>
      </c>
      <c r="M174" s="278">
        <v>3.3177400000000001</v>
      </c>
    </row>
    <row r="175" spans="1:13">
      <c r="A175" s="302">
        <v>166</v>
      </c>
      <c r="B175" s="278" t="s">
        <v>168</v>
      </c>
      <c r="C175" s="278">
        <v>189.9</v>
      </c>
      <c r="D175" s="280">
        <v>187.16666666666666</v>
      </c>
      <c r="E175" s="280">
        <v>182.13333333333333</v>
      </c>
      <c r="F175" s="280">
        <v>174.36666666666667</v>
      </c>
      <c r="G175" s="280">
        <v>169.33333333333334</v>
      </c>
      <c r="H175" s="280">
        <v>194.93333333333331</v>
      </c>
      <c r="I175" s="280">
        <v>199.96666666666667</v>
      </c>
      <c r="J175" s="280">
        <v>207.73333333333329</v>
      </c>
      <c r="K175" s="278">
        <v>192.2</v>
      </c>
      <c r="L175" s="278">
        <v>179.4</v>
      </c>
      <c r="M175" s="278">
        <v>549.46952999999996</v>
      </c>
    </row>
    <row r="176" spans="1:13">
      <c r="A176" s="302">
        <v>167</v>
      </c>
      <c r="B176" s="278" t="s">
        <v>169</v>
      </c>
      <c r="C176" s="278">
        <v>114.55</v>
      </c>
      <c r="D176" s="280">
        <v>114.73333333333333</v>
      </c>
      <c r="E176" s="280">
        <v>112.06666666666666</v>
      </c>
      <c r="F176" s="280">
        <v>109.58333333333333</v>
      </c>
      <c r="G176" s="280">
        <v>106.91666666666666</v>
      </c>
      <c r="H176" s="280">
        <v>117.21666666666667</v>
      </c>
      <c r="I176" s="280">
        <v>119.88333333333333</v>
      </c>
      <c r="J176" s="280">
        <v>122.36666666666667</v>
      </c>
      <c r="K176" s="278">
        <v>117.4</v>
      </c>
      <c r="L176" s="278">
        <v>112.25</v>
      </c>
      <c r="M176" s="278">
        <v>89.559349999999995</v>
      </c>
    </row>
    <row r="177" spans="1:13">
      <c r="A177" s="302">
        <v>168</v>
      </c>
      <c r="B177" s="278" t="s">
        <v>279</v>
      </c>
      <c r="C177" s="278">
        <v>478.9</v>
      </c>
      <c r="D177" s="280">
        <v>478.91666666666669</v>
      </c>
      <c r="E177" s="280">
        <v>473.03333333333336</v>
      </c>
      <c r="F177" s="280">
        <v>467.16666666666669</v>
      </c>
      <c r="G177" s="280">
        <v>461.28333333333336</v>
      </c>
      <c r="H177" s="280">
        <v>484.78333333333336</v>
      </c>
      <c r="I177" s="280">
        <v>490.66666666666669</v>
      </c>
      <c r="J177" s="280">
        <v>496.53333333333336</v>
      </c>
      <c r="K177" s="278">
        <v>484.8</v>
      </c>
      <c r="L177" s="278">
        <v>473.05</v>
      </c>
      <c r="M177" s="278">
        <v>0.57911000000000001</v>
      </c>
    </row>
    <row r="178" spans="1:13">
      <c r="A178" s="302">
        <v>169</v>
      </c>
      <c r="B178" s="278" t="s">
        <v>170</v>
      </c>
      <c r="C178" s="278">
        <v>1717.9</v>
      </c>
      <c r="D178" s="280">
        <v>1726.6499999999999</v>
      </c>
      <c r="E178" s="280">
        <v>1704.2999999999997</v>
      </c>
      <c r="F178" s="280">
        <v>1690.6999999999998</v>
      </c>
      <c r="G178" s="280">
        <v>1668.3499999999997</v>
      </c>
      <c r="H178" s="280">
        <v>1740.2499999999998</v>
      </c>
      <c r="I178" s="280">
        <v>1762.5999999999997</v>
      </c>
      <c r="J178" s="280">
        <v>1776.1999999999998</v>
      </c>
      <c r="K178" s="278">
        <v>1749</v>
      </c>
      <c r="L178" s="278">
        <v>1713.05</v>
      </c>
      <c r="M178" s="278">
        <v>183.12705</v>
      </c>
    </row>
    <row r="179" spans="1:13">
      <c r="A179" s="302">
        <v>170</v>
      </c>
      <c r="B179" s="278" t="s">
        <v>280</v>
      </c>
      <c r="C179" s="278">
        <v>786.25</v>
      </c>
      <c r="D179" s="280">
        <v>784.76666666666677</v>
      </c>
      <c r="E179" s="280">
        <v>776.58333333333348</v>
      </c>
      <c r="F179" s="280">
        <v>766.91666666666674</v>
      </c>
      <c r="G179" s="280">
        <v>758.73333333333346</v>
      </c>
      <c r="H179" s="280">
        <v>794.43333333333351</v>
      </c>
      <c r="I179" s="280">
        <v>802.61666666666667</v>
      </c>
      <c r="J179" s="280">
        <v>812.28333333333353</v>
      </c>
      <c r="K179" s="278">
        <v>792.95</v>
      </c>
      <c r="L179" s="278">
        <v>775.1</v>
      </c>
      <c r="M179" s="278">
        <v>7.3519100000000002</v>
      </c>
    </row>
    <row r="180" spans="1:13">
      <c r="A180" s="302">
        <v>171</v>
      </c>
      <c r="B180" s="278" t="s">
        <v>175</v>
      </c>
      <c r="C180" s="278">
        <v>3615.15</v>
      </c>
      <c r="D180" s="280">
        <v>3607.3333333333335</v>
      </c>
      <c r="E180" s="280">
        <v>3569.8166666666671</v>
      </c>
      <c r="F180" s="280">
        <v>3524.4833333333336</v>
      </c>
      <c r="G180" s="280">
        <v>3486.9666666666672</v>
      </c>
      <c r="H180" s="280">
        <v>3652.666666666667</v>
      </c>
      <c r="I180" s="280">
        <v>3690.1833333333334</v>
      </c>
      <c r="J180" s="280">
        <v>3735.5166666666669</v>
      </c>
      <c r="K180" s="278">
        <v>3644.85</v>
      </c>
      <c r="L180" s="278">
        <v>3562</v>
      </c>
      <c r="M180" s="278">
        <v>1.78996</v>
      </c>
    </row>
    <row r="181" spans="1:13">
      <c r="A181" s="302">
        <v>172</v>
      </c>
      <c r="B181" s="278" t="s">
        <v>173</v>
      </c>
      <c r="C181" s="278">
        <v>22068.799999999999</v>
      </c>
      <c r="D181" s="280">
        <v>22192.3</v>
      </c>
      <c r="E181" s="280">
        <v>21765.5</v>
      </c>
      <c r="F181" s="280">
        <v>21462.2</v>
      </c>
      <c r="G181" s="280">
        <v>21035.4</v>
      </c>
      <c r="H181" s="280">
        <v>22495.599999999999</v>
      </c>
      <c r="I181" s="280">
        <v>22922.399999999994</v>
      </c>
      <c r="J181" s="280">
        <v>23225.699999999997</v>
      </c>
      <c r="K181" s="278">
        <v>22619.1</v>
      </c>
      <c r="L181" s="278">
        <v>21889</v>
      </c>
      <c r="M181" s="278">
        <v>0.47016000000000002</v>
      </c>
    </row>
    <row r="182" spans="1:13">
      <c r="A182" s="302">
        <v>173</v>
      </c>
      <c r="B182" s="278" t="s">
        <v>176</v>
      </c>
      <c r="C182" s="278">
        <v>690.45</v>
      </c>
      <c r="D182" s="280">
        <v>684.36666666666667</v>
      </c>
      <c r="E182" s="280">
        <v>674.08333333333337</v>
      </c>
      <c r="F182" s="280">
        <v>657.7166666666667</v>
      </c>
      <c r="G182" s="280">
        <v>647.43333333333339</v>
      </c>
      <c r="H182" s="280">
        <v>700.73333333333335</v>
      </c>
      <c r="I182" s="280">
        <v>711.01666666666665</v>
      </c>
      <c r="J182" s="280">
        <v>727.38333333333333</v>
      </c>
      <c r="K182" s="278">
        <v>694.65</v>
      </c>
      <c r="L182" s="278">
        <v>668</v>
      </c>
      <c r="M182" s="278">
        <v>40.512549999999997</v>
      </c>
    </row>
    <row r="183" spans="1:13">
      <c r="A183" s="302">
        <v>174</v>
      </c>
      <c r="B183" s="278" t="s">
        <v>174</v>
      </c>
      <c r="C183" s="278">
        <v>1110.0999999999999</v>
      </c>
      <c r="D183" s="280">
        <v>1106.7333333333333</v>
      </c>
      <c r="E183" s="280">
        <v>1087.0166666666667</v>
      </c>
      <c r="F183" s="280">
        <v>1063.9333333333334</v>
      </c>
      <c r="G183" s="280">
        <v>1044.2166666666667</v>
      </c>
      <c r="H183" s="280">
        <v>1129.8166666666666</v>
      </c>
      <c r="I183" s="280">
        <v>1149.5333333333333</v>
      </c>
      <c r="J183" s="280">
        <v>1172.6166666666666</v>
      </c>
      <c r="K183" s="278">
        <v>1126.45</v>
      </c>
      <c r="L183" s="278">
        <v>1083.6500000000001</v>
      </c>
      <c r="M183" s="278">
        <v>6.3834799999999996</v>
      </c>
    </row>
    <row r="184" spans="1:13">
      <c r="A184" s="302">
        <v>175</v>
      </c>
      <c r="B184" s="278" t="s">
        <v>172</v>
      </c>
      <c r="C184" s="278">
        <v>185.25</v>
      </c>
      <c r="D184" s="280">
        <v>184.15</v>
      </c>
      <c r="E184" s="280">
        <v>181.5</v>
      </c>
      <c r="F184" s="280">
        <v>177.75</v>
      </c>
      <c r="G184" s="280">
        <v>175.1</v>
      </c>
      <c r="H184" s="280">
        <v>187.9</v>
      </c>
      <c r="I184" s="280">
        <v>190.55000000000004</v>
      </c>
      <c r="J184" s="280">
        <v>194.3</v>
      </c>
      <c r="K184" s="278">
        <v>186.8</v>
      </c>
      <c r="L184" s="278">
        <v>180.4</v>
      </c>
      <c r="M184" s="278">
        <v>736.26946999999996</v>
      </c>
    </row>
    <row r="185" spans="1:13">
      <c r="A185" s="302">
        <v>176</v>
      </c>
      <c r="B185" s="278" t="s">
        <v>171</v>
      </c>
      <c r="C185" s="278">
        <v>30.85</v>
      </c>
      <c r="D185" s="280">
        <v>31</v>
      </c>
      <c r="E185" s="280">
        <v>30.35</v>
      </c>
      <c r="F185" s="280">
        <v>29.85</v>
      </c>
      <c r="G185" s="280">
        <v>29.200000000000003</v>
      </c>
      <c r="H185" s="280">
        <v>31.5</v>
      </c>
      <c r="I185" s="280">
        <v>32.15</v>
      </c>
      <c r="J185" s="280">
        <v>32.65</v>
      </c>
      <c r="K185" s="278">
        <v>31.65</v>
      </c>
      <c r="L185" s="278">
        <v>30.5</v>
      </c>
      <c r="M185" s="278">
        <v>327.7946</v>
      </c>
    </row>
    <row r="186" spans="1:13">
      <c r="A186" s="302">
        <v>177</v>
      </c>
      <c r="B186" s="278" t="s">
        <v>281</v>
      </c>
      <c r="C186" s="278">
        <v>118.1</v>
      </c>
      <c r="D186" s="280">
        <v>117.05</v>
      </c>
      <c r="E186" s="280">
        <v>113.39999999999999</v>
      </c>
      <c r="F186" s="280">
        <v>108.69999999999999</v>
      </c>
      <c r="G186" s="280">
        <v>105.04999999999998</v>
      </c>
      <c r="H186" s="280">
        <v>121.75</v>
      </c>
      <c r="I186" s="280">
        <v>125.4</v>
      </c>
      <c r="J186" s="280">
        <v>130.10000000000002</v>
      </c>
      <c r="K186" s="278">
        <v>120.7</v>
      </c>
      <c r="L186" s="278">
        <v>112.35</v>
      </c>
      <c r="M186" s="278">
        <v>35.359670000000001</v>
      </c>
    </row>
    <row r="187" spans="1:13">
      <c r="A187" s="302">
        <v>178</v>
      </c>
      <c r="B187" s="278" t="s">
        <v>178</v>
      </c>
      <c r="C187" s="278">
        <v>487.65</v>
      </c>
      <c r="D187" s="280">
        <v>485.7166666666667</v>
      </c>
      <c r="E187" s="280">
        <v>478.93333333333339</v>
      </c>
      <c r="F187" s="280">
        <v>470.2166666666667</v>
      </c>
      <c r="G187" s="280">
        <v>463.43333333333339</v>
      </c>
      <c r="H187" s="280">
        <v>494.43333333333339</v>
      </c>
      <c r="I187" s="280">
        <v>501.2166666666667</v>
      </c>
      <c r="J187" s="280">
        <v>509.93333333333339</v>
      </c>
      <c r="K187" s="278">
        <v>492.5</v>
      </c>
      <c r="L187" s="278">
        <v>477</v>
      </c>
      <c r="M187" s="278">
        <v>69.542019999999994</v>
      </c>
    </row>
    <row r="188" spans="1:13">
      <c r="A188" s="302">
        <v>179</v>
      </c>
      <c r="B188" s="278" t="s">
        <v>179</v>
      </c>
      <c r="C188" s="278">
        <v>413.7</v>
      </c>
      <c r="D188" s="280">
        <v>405.76666666666665</v>
      </c>
      <c r="E188" s="280">
        <v>394.73333333333329</v>
      </c>
      <c r="F188" s="280">
        <v>375.76666666666665</v>
      </c>
      <c r="G188" s="280">
        <v>364.73333333333329</v>
      </c>
      <c r="H188" s="280">
        <v>424.73333333333329</v>
      </c>
      <c r="I188" s="280">
        <v>435.76666666666659</v>
      </c>
      <c r="J188" s="280">
        <v>454.73333333333329</v>
      </c>
      <c r="K188" s="278">
        <v>416.8</v>
      </c>
      <c r="L188" s="278">
        <v>386.8</v>
      </c>
      <c r="M188" s="278">
        <v>44.360999999999997</v>
      </c>
    </row>
    <row r="189" spans="1:13">
      <c r="A189" s="302">
        <v>180</v>
      </c>
      <c r="B189" s="278" t="s">
        <v>282</v>
      </c>
      <c r="C189" s="278">
        <v>403.5</v>
      </c>
      <c r="D189" s="280">
        <v>403.83333333333331</v>
      </c>
      <c r="E189" s="280">
        <v>394.66666666666663</v>
      </c>
      <c r="F189" s="280">
        <v>385.83333333333331</v>
      </c>
      <c r="G189" s="280">
        <v>376.66666666666663</v>
      </c>
      <c r="H189" s="280">
        <v>412.66666666666663</v>
      </c>
      <c r="I189" s="280">
        <v>421.83333333333326</v>
      </c>
      <c r="J189" s="280">
        <v>430.66666666666663</v>
      </c>
      <c r="K189" s="278">
        <v>413</v>
      </c>
      <c r="L189" s="278">
        <v>395</v>
      </c>
      <c r="M189" s="278">
        <v>3.5553900000000001</v>
      </c>
    </row>
    <row r="190" spans="1:13">
      <c r="A190" s="302">
        <v>181</v>
      </c>
      <c r="B190" s="278" t="s">
        <v>192</v>
      </c>
      <c r="C190" s="278">
        <v>383.3</v>
      </c>
      <c r="D190" s="280">
        <v>383.73333333333335</v>
      </c>
      <c r="E190" s="280">
        <v>374.66666666666669</v>
      </c>
      <c r="F190" s="280">
        <v>366.03333333333336</v>
      </c>
      <c r="G190" s="280">
        <v>356.9666666666667</v>
      </c>
      <c r="H190" s="280">
        <v>392.36666666666667</v>
      </c>
      <c r="I190" s="280">
        <v>401.43333333333328</v>
      </c>
      <c r="J190" s="280">
        <v>410.06666666666666</v>
      </c>
      <c r="K190" s="278">
        <v>392.8</v>
      </c>
      <c r="L190" s="278">
        <v>375.1</v>
      </c>
      <c r="M190" s="278">
        <v>42.899819999999998</v>
      </c>
    </row>
    <row r="191" spans="1:13">
      <c r="A191" s="302">
        <v>182</v>
      </c>
      <c r="B191" s="278" t="s">
        <v>187</v>
      </c>
      <c r="C191" s="278">
        <v>2016.1</v>
      </c>
      <c r="D191" s="280">
        <v>2028.45</v>
      </c>
      <c r="E191" s="280">
        <v>1996.9</v>
      </c>
      <c r="F191" s="280">
        <v>1977.7</v>
      </c>
      <c r="G191" s="280">
        <v>1946.15</v>
      </c>
      <c r="H191" s="280">
        <v>2047.65</v>
      </c>
      <c r="I191" s="280">
        <v>2079.1999999999998</v>
      </c>
      <c r="J191" s="280">
        <v>2098.4</v>
      </c>
      <c r="K191" s="278">
        <v>2060</v>
      </c>
      <c r="L191" s="278">
        <v>2009.25</v>
      </c>
      <c r="M191" s="278">
        <v>30.44089</v>
      </c>
    </row>
    <row r="192" spans="1:13">
      <c r="A192" s="302">
        <v>183</v>
      </c>
      <c r="B192" s="278" t="s">
        <v>3465</v>
      </c>
      <c r="C192" s="278">
        <v>384</v>
      </c>
      <c r="D192" s="280">
        <v>383.66666666666669</v>
      </c>
      <c r="E192" s="280">
        <v>377.93333333333339</v>
      </c>
      <c r="F192" s="280">
        <v>371.86666666666673</v>
      </c>
      <c r="G192" s="280">
        <v>366.13333333333344</v>
      </c>
      <c r="H192" s="280">
        <v>389.73333333333335</v>
      </c>
      <c r="I192" s="280">
        <v>395.46666666666658</v>
      </c>
      <c r="J192" s="280">
        <v>401.5333333333333</v>
      </c>
      <c r="K192" s="278">
        <v>389.4</v>
      </c>
      <c r="L192" s="278">
        <v>377.6</v>
      </c>
      <c r="M192" s="278">
        <v>19.619420000000002</v>
      </c>
    </row>
    <row r="193" spans="1:13">
      <c r="A193" s="302">
        <v>184</v>
      </c>
      <c r="B193" s="278" t="s">
        <v>184</v>
      </c>
      <c r="C193" s="278">
        <v>42.25</v>
      </c>
      <c r="D193" s="280">
        <v>42.5</v>
      </c>
      <c r="E193" s="280">
        <v>41.45</v>
      </c>
      <c r="F193" s="280">
        <v>40.650000000000006</v>
      </c>
      <c r="G193" s="280">
        <v>39.600000000000009</v>
      </c>
      <c r="H193" s="280">
        <v>43.3</v>
      </c>
      <c r="I193" s="280">
        <v>44.349999999999994</v>
      </c>
      <c r="J193" s="280">
        <v>45.149999999999991</v>
      </c>
      <c r="K193" s="278">
        <v>43.55</v>
      </c>
      <c r="L193" s="278">
        <v>41.7</v>
      </c>
      <c r="M193" s="278">
        <v>44.996969999999997</v>
      </c>
    </row>
    <row r="194" spans="1:13">
      <c r="A194" s="302">
        <v>185</v>
      </c>
      <c r="B194" s="278" t="s">
        <v>183</v>
      </c>
      <c r="C194" s="278">
        <v>103.8</v>
      </c>
      <c r="D194" s="280">
        <v>103.91666666666667</v>
      </c>
      <c r="E194" s="280">
        <v>101.53333333333335</v>
      </c>
      <c r="F194" s="280">
        <v>99.26666666666668</v>
      </c>
      <c r="G194" s="280">
        <v>96.883333333333354</v>
      </c>
      <c r="H194" s="280">
        <v>106.18333333333334</v>
      </c>
      <c r="I194" s="280">
        <v>108.56666666666666</v>
      </c>
      <c r="J194" s="280">
        <v>110.83333333333333</v>
      </c>
      <c r="K194" s="278">
        <v>106.3</v>
      </c>
      <c r="L194" s="278">
        <v>101.65</v>
      </c>
      <c r="M194" s="278">
        <v>631.98649999999998</v>
      </c>
    </row>
    <row r="195" spans="1:13">
      <c r="A195" s="302">
        <v>186</v>
      </c>
      <c r="B195" s="278" t="s">
        <v>185</v>
      </c>
      <c r="C195" s="278">
        <v>44</v>
      </c>
      <c r="D195" s="280">
        <v>43.9</v>
      </c>
      <c r="E195" s="280">
        <v>43.199999999999996</v>
      </c>
      <c r="F195" s="280">
        <v>42.4</v>
      </c>
      <c r="G195" s="280">
        <v>41.699999999999996</v>
      </c>
      <c r="H195" s="280">
        <v>44.699999999999996</v>
      </c>
      <c r="I195" s="280">
        <v>45.4</v>
      </c>
      <c r="J195" s="280">
        <v>46.199999999999996</v>
      </c>
      <c r="K195" s="278">
        <v>44.6</v>
      </c>
      <c r="L195" s="278">
        <v>43.1</v>
      </c>
      <c r="M195" s="278">
        <v>359.40233999999998</v>
      </c>
    </row>
    <row r="196" spans="1:13">
      <c r="A196" s="302">
        <v>187</v>
      </c>
      <c r="B196" s="278" t="s">
        <v>186</v>
      </c>
      <c r="C196" s="278">
        <v>323.10000000000002</v>
      </c>
      <c r="D196" s="280">
        <v>323.83333333333331</v>
      </c>
      <c r="E196" s="280">
        <v>320.26666666666665</v>
      </c>
      <c r="F196" s="280">
        <v>317.43333333333334</v>
      </c>
      <c r="G196" s="280">
        <v>313.86666666666667</v>
      </c>
      <c r="H196" s="280">
        <v>326.66666666666663</v>
      </c>
      <c r="I196" s="280">
        <v>330.23333333333335</v>
      </c>
      <c r="J196" s="280">
        <v>333.06666666666661</v>
      </c>
      <c r="K196" s="278">
        <v>327.39999999999998</v>
      </c>
      <c r="L196" s="278">
        <v>321</v>
      </c>
      <c r="M196" s="278">
        <v>113.45728</v>
      </c>
    </row>
    <row r="197" spans="1:13">
      <c r="A197" s="302">
        <v>188</v>
      </c>
      <c r="B197" s="269" t="s">
        <v>188</v>
      </c>
      <c r="C197" s="269">
        <v>554.15</v>
      </c>
      <c r="D197" s="309">
        <v>557.26666666666665</v>
      </c>
      <c r="E197" s="309">
        <v>548.93333333333328</v>
      </c>
      <c r="F197" s="309">
        <v>543.71666666666658</v>
      </c>
      <c r="G197" s="309">
        <v>535.38333333333321</v>
      </c>
      <c r="H197" s="309">
        <v>562.48333333333335</v>
      </c>
      <c r="I197" s="309">
        <v>570.81666666666683</v>
      </c>
      <c r="J197" s="309">
        <v>576.03333333333342</v>
      </c>
      <c r="K197" s="269">
        <v>565.6</v>
      </c>
      <c r="L197" s="269">
        <v>552.04999999999995</v>
      </c>
      <c r="M197" s="269">
        <v>23.86985</v>
      </c>
    </row>
    <row r="198" spans="1:13">
      <c r="A198" s="302">
        <v>189</v>
      </c>
      <c r="B198" s="269" t="s">
        <v>283</v>
      </c>
      <c r="C198" s="269">
        <v>110.75</v>
      </c>
      <c r="D198" s="309">
        <v>114.85000000000001</v>
      </c>
      <c r="E198" s="309">
        <v>104.80000000000001</v>
      </c>
      <c r="F198" s="309">
        <v>98.850000000000009</v>
      </c>
      <c r="G198" s="309">
        <v>88.800000000000011</v>
      </c>
      <c r="H198" s="309">
        <v>120.80000000000001</v>
      </c>
      <c r="I198" s="309">
        <v>130.85</v>
      </c>
      <c r="J198" s="309">
        <v>136.80000000000001</v>
      </c>
      <c r="K198" s="269">
        <v>124.9</v>
      </c>
      <c r="L198" s="269">
        <v>108.9</v>
      </c>
      <c r="M198" s="269">
        <v>25.819459999999999</v>
      </c>
    </row>
    <row r="199" spans="1:13">
      <c r="A199" s="302">
        <v>190</v>
      </c>
      <c r="B199" s="269" t="s">
        <v>167</v>
      </c>
      <c r="C199" s="269">
        <v>632.6</v>
      </c>
      <c r="D199" s="309">
        <v>623.0333333333333</v>
      </c>
      <c r="E199" s="309">
        <v>609.56666666666661</v>
      </c>
      <c r="F199" s="309">
        <v>586.5333333333333</v>
      </c>
      <c r="G199" s="309">
        <v>573.06666666666661</v>
      </c>
      <c r="H199" s="309">
        <v>646.06666666666661</v>
      </c>
      <c r="I199" s="309">
        <v>659.5333333333333</v>
      </c>
      <c r="J199" s="309">
        <v>682.56666666666661</v>
      </c>
      <c r="K199" s="269">
        <v>636.5</v>
      </c>
      <c r="L199" s="269">
        <v>600</v>
      </c>
      <c r="M199" s="269">
        <v>5.7741800000000003</v>
      </c>
    </row>
    <row r="200" spans="1:13">
      <c r="A200" s="302">
        <v>191</v>
      </c>
      <c r="B200" s="269" t="s">
        <v>189</v>
      </c>
      <c r="C200" s="269">
        <v>977.6</v>
      </c>
      <c r="D200" s="309">
        <v>981.71666666666658</v>
      </c>
      <c r="E200" s="309">
        <v>969.43333333333317</v>
      </c>
      <c r="F200" s="309">
        <v>961.26666666666654</v>
      </c>
      <c r="G200" s="309">
        <v>948.98333333333312</v>
      </c>
      <c r="H200" s="309">
        <v>989.88333333333321</v>
      </c>
      <c r="I200" s="309">
        <v>1002.1666666666667</v>
      </c>
      <c r="J200" s="309">
        <v>1010.3333333333333</v>
      </c>
      <c r="K200" s="269">
        <v>994</v>
      </c>
      <c r="L200" s="269">
        <v>973.55</v>
      </c>
      <c r="M200" s="269">
        <v>22.148849999999999</v>
      </c>
    </row>
    <row r="201" spans="1:13">
      <c r="A201" s="302">
        <v>192</v>
      </c>
      <c r="B201" s="269" t="s">
        <v>190</v>
      </c>
      <c r="C201" s="269">
        <v>2500.1</v>
      </c>
      <c r="D201" s="309">
        <v>2496.3666666666668</v>
      </c>
      <c r="E201" s="309">
        <v>2463.7333333333336</v>
      </c>
      <c r="F201" s="309">
        <v>2427.3666666666668</v>
      </c>
      <c r="G201" s="309">
        <v>2394.7333333333336</v>
      </c>
      <c r="H201" s="309">
        <v>2532.7333333333336</v>
      </c>
      <c r="I201" s="309">
        <v>2565.3666666666668</v>
      </c>
      <c r="J201" s="309">
        <v>2601.7333333333336</v>
      </c>
      <c r="K201" s="269">
        <v>2529</v>
      </c>
      <c r="L201" s="269">
        <v>2460</v>
      </c>
      <c r="M201" s="269">
        <v>7.9413200000000002</v>
      </c>
    </row>
    <row r="202" spans="1:13">
      <c r="A202" s="302">
        <v>193</v>
      </c>
      <c r="B202" s="269" t="s">
        <v>191</v>
      </c>
      <c r="C202" s="269">
        <v>326.14999999999998</v>
      </c>
      <c r="D202" s="309">
        <v>327.46666666666664</v>
      </c>
      <c r="E202" s="309">
        <v>322.68333333333328</v>
      </c>
      <c r="F202" s="309">
        <v>319.21666666666664</v>
      </c>
      <c r="G202" s="309">
        <v>314.43333333333328</v>
      </c>
      <c r="H202" s="309">
        <v>330.93333333333328</v>
      </c>
      <c r="I202" s="309">
        <v>335.7166666666667</v>
      </c>
      <c r="J202" s="309">
        <v>339.18333333333328</v>
      </c>
      <c r="K202" s="269">
        <v>332.25</v>
      </c>
      <c r="L202" s="269">
        <v>324</v>
      </c>
      <c r="M202" s="269">
        <v>21.33942</v>
      </c>
    </row>
    <row r="203" spans="1:13">
      <c r="A203" s="302">
        <v>194</v>
      </c>
      <c r="B203" s="269" t="s">
        <v>197</v>
      </c>
      <c r="C203" s="269">
        <v>442.9</v>
      </c>
      <c r="D203" s="309">
        <v>445.01666666666665</v>
      </c>
      <c r="E203" s="309">
        <v>435.33333333333331</v>
      </c>
      <c r="F203" s="309">
        <v>427.76666666666665</v>
      </c>
      <c r="G203" s="309">
        <v>418.08333333333331</v>
      </c>
      <c r="H203" s="309">
        <v>452.58333333333331</v>
      </c>
      <c r="I203" s="309">
        <v>462.26666666666671</v>
      </c>
      <c r="J203" s="309">
        <v>469.83333333333331</v>
      </c>
      <c r="K203" s="269">
        <v>454.7</v>
      </c>
      <c r="L203" s="269">
        <v>437.45</v>
      </c>
      <c r="M203" s="269">
        <v>39.822699999999998</v>
      </c>
    </row>
    <row r="204" spans="1:13">
      <c r="A204" s="302">
        <v>195</v>
      </c>
      <c r="B204" s="269" t="s">
        <v>195</v>
      </c>
      <c r="C204" s="269">
        <v>3802.35</v>
      </c>
      <c r="D204" s="309">
        <v>3819.7000000000003</v>
      </c>
      <c r="E204" s="309">
        <v>3764.4000000000005</v>
      </c>
      <c r="F204" s="309">
        <v>3726.4500000000003</v>
      </c>
      <c r="G204" s="309">
        <v>3671.1500000000005</v>
      </c>
      <c r="H204" s="309">
        <v>3857.6500000000005</v>
      </c>
      <c r="I204" s="309">
        <v>3912.9500000000007</v>
      </c>
      <c r="J204" s="309">
        <v>3950.9000000000005</v>
      </c>
      <c r="K204" s="269">
        <v>3875</v>
      </c>
      <c r="L204" s="269">
        <v>3781.75</v>
      </c>
      <c r="M204" s="269">
        <v>3.9577100000000001</v>
      </c>
    </row>
    <row r="205" spans="1:13">
      <c r="A205" s="302">
        <v>196</v>
      </c>
      <c r="B205" s="269" t="s">
        <v>196</v>
      </c>
      <c r="C205" s="269">
        <v>33.299999999999997</v>
      </c>
      <c r="D205" s="309">
        <v>32.866666666666667</v>
      </c>
      <c r="E205" s="309">
        <v>32.233333333333334</v>
      </c>
      <c r="F205" s="309">
        <v>31.166666666666668</v>
      </c>
      <c r="G205" s="309">
        <v>30.533333333333335</v>
      </c>
      <c r="H205" s="309">
        <v>33.933333333333337</v>
      </c>
      <c r="I205" s="309">
        <v>34.566666666666677</v>
      </c>
      <c r="J205" s="309">
        <v>35.633333333333333</v>
      </c>
      <c r="K205" s="269">
        <v>33.5</v>
      </c>
      <c r="L205" s="269">
        <v>31.8</v>
      </c>
      <c r="M205" s="269">
        <v>62.285690000000002</v>
      </c>
    </row>
    <row r="206" spans="1:13">
      <c r="A206" s="302">
        <v>197</v>
      </c>
      <c r="B206" s="269" t="s">
        <v>193</v>
      </c>
      <c r="C206" s="269">
        <v>1049.0999999999999</v>
      </c>
      <c r="D206" s="309">
        <v>1044.0333333333335</v>
      </c>
      <c r="E206" s="309">
        <v>1026.866666666667</v>
      </c>
      <c r="F206" s="309">
        <v>1004.6333333333334</v>
      </c>
      <c r="G206" s="309">
        <v>987.46666666666692</v>
      </c>
      <c r="H206" s="309">
        <v>1066.2666666666671</v>
      </c>
      <c r="I206" s="309">
        <v>1083.4333333333336</v>
      </c>
      <c r="J206" s="309">
        <v>1105.6666666666672</v>
      </c>
      <c r="K206" s="269">
        <v>1061.2</v>
      </c>
      <c r="L206" s="269">
        <v>1021.8</v>
      </c>
      <c r="M206" s="269">
        <v>8.2243600000000008</v>
      </c>
    </row>
    <row r="207" spans="1:13">
      <c r="A207" s="302">
        <v>198</v>
      </c>
      <c r="B207" s="269" t="s">
        <v>143</v>
      </c>
      <c r="C207" s="269">
        <v>601.1</v>
      </c>
      <c r="D207" s="309">
        <v>603.68333333333339</v>
      </c>
      <c r="E207" s="309">
        <v>594.41666666666674</v>
      </c>
      <c r="F207" s="309">
        <v>587.73333333333335</v>
      </c>
      <c r="G207" s="309">
        <v>578.4666666666667</v>
      </c>
      <c r="H207" s="309">
        <v>610.36666666666679</v>
      </c>
      <c r="I207" s="309">
        <v>619.63333333333344</v>
      </c>
      <c r="J207" s="309">
        <v>626.31666666666683</v>
      </c>
      <c r="K207" s="269">
        <v>612.95000000000005</v>
      </c>
      <c r="L207" s="269">
        <v>597</v>
      </c>
      <c r="M207" s="269">
        <v>32.922750000000001</v>
      </c>
    </row>
    <row r="208" spans="1:13">
      <c r="A208" s="302">
        <v>199</v>
      </c>
      <c r="B208" s="269" t="s">
        <v>284</v>
      </c>
      <c r="C208" s="269">
        <v>174.2</v>
      </c>
      <c r="D208" s="309">
        <v>175.48333333333335</v>
      </c>
      <c r="E208" s="309">
        <v>172.26666666666671</v>
      </c>
      <c r="F208" s="309">
        <v>170.33333333333337</v>
      </c>
      <c r="G208" s="309">
        <v>167.11666666666673</v>
      </c>
      <c r="H208" s="309">
        <v>177.41666666666669</v>
      </c>
      <c r="I208" s="309">
        <v>180.63333333333333</v>
      </c>
      <c r="J208" s="309">
        <v>182.56666666666666</v>
      </c>
      <c r="K208" s="269">
        <v>178.7</v>
      </c>
      <c r="L208" s="269">
        <v>173.55</v>
      </c>
      <c r="M208" s="269">
        <v>2.6039500000000002</v>
      </c>
    </row>
    <row r="209" spans="1:13">
      <c r="A209" s="302">
        <v>200</v>
      </c>
      <c r="B209" s="269" t="s">
        <v>285</v>
      </c>
      <c r="C209" s="269">
        <v>198</v>
      </c>
      <c r="D209" s="309">
        <v>193</v>
      </c>
      <c r="E209" s="309">
        <v>188</v>
      </c>
      <c r="F209" s="309">
        <v>178</v>
      </c>
      <c r="G209" s="309">
        <v>173</v>
      </c>
      <c r="H209" s="309">
        <v>203</v>
      </c>
      <c r="I209" s="309">
        <v>208</v>
      </c>
      <c r="J209" s="309">
        <v>218</v>
      </c>
      <c r="K209" s="269">
        <v>198</v>
      </c>
      <c r="L209" s="269">
        <v>183</v>
      </c>
      <c r="M209" s="269">
        <v>7.4496799999999999</v>
      </c>
    </row>
    <row r="210" spans="1:13">
      <c r="A210" s="302">
        <v>201</v>
      </c>
      <c r="B210" s="269" t="s">
        <v>563</v>
      </c>
      <c r="C210" s="269">
        <v>695.1</v>
      </c>
      <c r="D210" s="309">
        <v>693.73333333333323</v>
      </c>
      <c r="E210" s="309">
        <v>680.46666666666647</v>
      </c>
      <c r="F210" s="309">
        <v>665.83333333333326</v>
      </c>
      <c r="G210" s="309">
        <v>652.56666666666649</v>
      </c>
      <c r="H210" s="309">
        <v>708.36666666666645</v>
      </c>
      <c r="I210" s="309">
        <v>721.6333333333331</v>
      </c>
      <c r="J210" s="309">
        <v>736.26666666666642</v>
      </c>
      <c r="K210" s="269">
        <v>707</v>
      </c>
      <c r="L210" s="269">
        <v>679.1</v>
      </c>
      <c r="M210" s="269">
        <v>1.31382</v>
      </c>
    </row>
    <row r="211" spans="1:13">
      <c r="A211" s="302">
        <v>202</v>
      </c>
      <c r="B211" s="269" t="s">
        <v>198</v>
      </c>
      <c r="C211" s="269">
        <v>111.25</v>
      </c>
      <c r="D211" s="309">
        <v>110.5</v>
      </c>
      <c r="E211" s="309">
        <v>108.75</v>
      </c>
      <c r="F211" s="309">
        <v>106.25</v>
      </c>
      <c r="G211" s="309">
        <v>104.5</v>
      </c>
      <c r="H211" s="309">
        <v>113</v>
      </c>
      <c r="I211" s="309">
        <v>114.75</v>
      </c>
      <c r="J211" s="309">
        <v>117.25</v>
      </c>
      <c r="K211" s="269">
        <v>112.25</v>
      </c>
      <c r="L211" s="269">
        <v>108</v>
      </c>
      <c r="M211" s="269">
        <v>266.67327999999998</v>
      </c>
    </row>
    <row r="212" spans="1:13">
      <c r="A212" s="302">
        <v>203</v>
      </c>
      <c r="B212" s="269" t="s">
        <v>120</v>
      </c>
      <c r="C212" s="269">
        <v>9.85</v>
      </c>
      <c r="D212" s="309">
        <v>9.7333333333333325</v>
      </c>
      <c r="E212" s="309">
        <v>9.3666666666666654</v>
      </c>
      <c r="F212" s="309">
        <v>8.8833333333333329</v>
      </c>
      <c r="G212" s="309">
        <v>8.5166666666666657</v>
      </c>
      <c r="H212" s="309">
        <v>10.216666666666665</v>
      </c>
      <c r="I212" s="309">
        <v>10.583333333333332</v>
      </c>
      <c r="J212" s="309">
        <v>11.066666666666665</v>
      </c>
      <c r="K212" s="269">
        <v>10.1</v>
      </c>
      <c r="L212" s="269">
        <v>9.25</v>
      </c>
      <c r="M212" s="269">
        <v>5952.6391999999996</v>
      </c>
    </row>
    <row r="213" spans="1:13">
      <c r="A213" s="302">
        <v>204</v>
      </c>
      <c r="B213" s="269" t="s">
        <v>199</v>
      </c>
      <c r="C213" s="269">
        <v>552.1</v>
      </c>
      <c r="D213" s="309">
        <v>547.00000000000011</v>
      </c>
      <c r="E213" s="309">
        <v>539.05000000000018</v>
      </c>
      <c r="F213" s="309">
        <v>526.00000000000011</v>
      </c>
      <c r="G213" s="309">
        <v>518.05000000000018</v>
      </c>
      <c r="H213" s="309">
        <v>560.05000000000018</v>
      </c>
      <c r="I213" s="309">
        <v>568.00000000000023</v>
      </c>
      <c r="J213" s="309">
        <v>581.05000000000018</v>
      </c>
      <c r="K213" s="269">
        <v>554.95000000000005</v>
      </c>
      <c r="L213" s="269">
        <v>533.95000000000005</v>
      </c>
      <c r="M213" s="269">
        <v>23.86551</v>
      </c>
    </row>
    <row r="214" spans="1:13">
      <c r="A214" s="302">
        <v>205</v>
      </c>
      <c r="B214" s="269" t="s">
        <v>569</v>
      </c>
      <c r="C214" s="269">
        <v>2045.4</v>
      </c>
      <c r="D214" s="309">
        <v>2044.1166666666666</v>
      </c>
      <c r="E214" s="309">
        <v>2021.2333333333331</v>
      </c>
      <c r="F214" s="309">
        <v>1997.0666666666666</v>
      </c>
      <c r="G214" s="309">
        <v>1974.1833333333332</v>
      </c>
      <c r="H214" s="309">
        <v>2068.2833333333328</v>
      </c>
      <c r="I214" s="309">
        <v>2091.166666666667</v>
      </c>
      <c r="J214" s="309">
        <v>2115.333333333333</v>
      </c>
      <c r="K214" s="269">
        <v>2067</v>
      </c>
      <c r="L214" s="269">
        <v>2019.95</v>
      </c>
      <c r="M214" s="269">
        <v>0.52512999999999999</v>
      </c>
    </row>
    <row r="215" spans="1:13">
      <c r="A215" s="302">
        <v>206</v>
      </c>
      <c r="B215" s="269" t="s">
        <v>200</v>
      </c>
      <c r="C215" s="309">
        <v>218.2</v>
      </c>
      <c r="D215" s="309">
        <v>218.5</v>
      </c>
      <c r="E215" s="309">
        <v>215</v>
      </c>
      <c r="F215" s="309">
        <v>211.8</v>
      </c>
      <c r="G215" s="309">
        <v>208.3</v>
      </c>
      <c r="H215" s="309">
        <v>221.7</v>
      </c>
      <c r="I215" s="309">
        <v>225.2</v>
      </c>
      <c r="J215" s="309">
        <v>228.39999999999998</v>
      </c>
      <c r="K215" s="309">
        <v>222</v>
      </c>
      <c r="L215" s="309">
        <v>215.3</v>
      </c>
      <c r="M215" s="309">
        <v>50.968559999999997</v>
      </c>
    </row>
    <row r="216" spans="1:13">
      <c r="A216" s="302">
        <v>207</v>
      </c>
      <c r="B216" s="269" t="s">
        <v>201</v>
      </c>
      <c r="C216" s="309">
        <v>27</v>
      </c>
      <c r="D216" s="309">
        <v>26.933333333333334</v>
      </c>
      <c r="E216" s="309">
        <v>26.616666666666667</v>
      </c>
      <c r="F216" s="309">
        <v>26.233333333333334</v>
      </c>
      <c r="G216" s="309">
        <v>25.916666666666668</v>
      </c>
      <c r="H216" s="309">
        <v>27.316666666666666</v>
      </c>
      <c r="I216" s="309">
        <v>27.633333333333336</v>
      </c>
      <c r="J216" s="309">
        <v>28.016666666666666</v>
      </c>
      <c r="K216" s="309">
        <v>27.25</v>
      </c>
      <c r="L216" s="309">
        <v>26.55</v>
      </c>
      <c r="M216" s="309">
        <v>96.621269999999996</v>
      </c>
    </row>
    <row r="217" spans="1:13">
      <c r="A217" s="302">
        <v>208</v>
      </c>
      <c r="B217" s="269" t="s">
        <v>202</v>
      </c>
      <c r="C217" s="309">
        <v>172.35</v>
      </c>
      <c r="D217" s="309">
        <v>172.51666666666665</v>
      </c>
      <c r="E217" s="309">
        <v>168.6333333333333</v>
      </c>
      <c r="F217" s="309">
        <v>164.91666666666666</v>
      </c>
      <c r="G217" s="309">
        <v>161.0333333333333</v>
      </c>
      <c r="H217" s="309">
        <v>176.23333333333329</v>
      </c>
      <c r="I217" s="309">
        <v>180.11666666666662</v>
      </c>
      <c r="J217" s="309">
        <v>183.83333333333329</v>
      </c>
      <c r="K217" s="309">
        <v>176.4</v>
      </c>
      <c r="L217" s="309">
        <v>168.8</v>
      </c>
      <c r="M217" s="309">
        <v>178.18870999999999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286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287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288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203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204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205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206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207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208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209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210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211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212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213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214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215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216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217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 xr:uid="{00000000-0004-0000-0200-000000000000}"/>
    <hyperlink ref="M5" location="Main!A1" display="Back to Main Page" xr:uid="{00000000-0004-0000-0200-000001000000}"/>
    <hyperlink ref="A166:M166" location="Future Intra!R1C1" display="157" xr:uid="{00000000-0004-0000-0200-000002000000}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09375" defaultRowHeight="13.2"/>
  <cols>
    <col min="1" max="1" width="7.33203125" style="11" customWidth="1"/>
    <col min="2" max="2" width="14.33203125" style="11" customWidth="1"/>
    <col min="3" max="3" width="12.6640625" style="11" customWidth="1"/>
    <col min="4" max="4" width="12.33203125" style="11" customWidth="1"/>
    <col min="5" max="6" width="9.6640625" style="11" customWidth="1"/>
    <col min="7" max="10" width="11.44140625" style="11" customWidth="1"/>
    <col min="11" max="11" width="10" style="11" customWidth="1"/>
    <col min="12" max="12" width="10.5546875" style="11" customWidth="1"/>
    <col min="13" max="13" width="11.88671875" style="11" customWidth="1"/>
    <col min="14" max="16384" width="9.109375" style="11"/>
  </cols>
  <sheetData>
    <row r="1" spans="1:15">
      <c r="A1" s="573"/>
      <c r="B1" s="573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289</v>
      </c>
    </row>
    <row r="6" spans="1:15">
      <c r="A6" s="271" t="s">
        <v>15</v>
      </c>
      <c r="K6" s="281">
        <f>Main!B10</f>
        <v>44008</v>
      </c>
    </row>
    <row r="7" spans="1:15">
      <c r="A7"/>
      <c r="C7" s="11" t="s">
        <v>290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70" t="s">
        <v>16</v>
      </c>
      <c r="B9" s="571" t="s">
        <v>18</v>
      </c>
      <c r="C9" s="569" t="s">
        <v>19</v>
      </c>
      <c r="D9" s="569" t="s">
        <v>20</v>
      </c>
      <c r="E9" s="569" t="s">
        <v>21</v>
      </c>
      <c r="F9" s="569"/>
      <c r="G9" s="569"/>
      <c r="H9" s="569" t="s">
        <v>22</v>
      </c>
      <c r="I9" s="569"/>
      <c r="J9" s="569"/>
      <c r="K9" s="275"/>
      <c r="L9" s="282"/>
      <c r="M9" s="283"/>
    </row>
    <row r="10" spans="1:15" ht="42.75" customHeight="1">
      <c r="A10" s="565"/>
      <c r="B10" s="567"/>
      <c r="C10" s="572" t="s">
        <v>23</v>
      </c>
      <c r="D10" s="572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218</v>
      </c>
    </row>
    <row r="11" spans="1:15" ht="12" customHeight="1">
      <c r="A11" s="269">
        <v>1</v>
      </c>
      <c r="B11" s="278" t="s">
        <v>291</v>
      </c>
      <c r="C11" s="279">
        <v>18540.45</v>
      </c>
      <c r="D11" s="280">
        <v>18447.899999999998</v>
      </c>
      <c r="E11" s="280">
        <v>18295.799999999996</v>
      </c>
      <c r="F11" s="280">
        <v>18051.149999999998</v>
      </c>
      <c r="G11" s="280">
        <v>17899.049999999996</v>
      </c>
      <c r="H11" s="280">
        <v>18692.549999999996</v>
      </c>
      <c r="I11" s="280">
        <v>18844.649999999994</v>
      </c>
      <c r="J11" s="280">
        <v>19089.299999999996</v>
      </c>
      <c r="K11" s="278">
        <v>18600</v>
      </c>
      <c r="L11" s="278">
        <v>18203.25</v>
      </c>
      <c r="M11" s="278">
        <v>3.6630000000000003E-2</v>
      </c>
    </row>
    <row r="12" spans="1:15" ht="12" customHeight="1">
      <c r="A12" s="269">
        <v>2</v>
      </c>
      <c r="B12" s="278" t="s">
        <v>803</v>
      </c>
      <c r="C12" s="279">
        <v>950.65</v>
      </c>
      <c r="D12" s="280">
        <v>945.01666666666677</v>
      </c>
      <c r="E12" s="280">
        <v>921.63333333333355</v>
      </c>
      <c r="F12" s="280">
        <v>892.61666666666679</v>
      </c>
      <c r="G12" s="280">
        <v>869.23333333333358</v>
      </c>
      <c r="H12" s="280">
        <v>974.03333333333353</v>
      </c>
      <c r="I12" s="280">
        <v>997.41666666666674</v>
      </c>
      <c r="J12" s="280">
        <v>1026.4333333333334</v>
      </c>
      <c r="K12" s="278">
        <v>968.4</v>
      </c>
      <c r="L12" s="278">
        <v>916</v>
      </c>
      <c r="M12" s="278">
        <v>6.2784000000000004</v>
      </c>
    </row>
    <row r="13" spans="1:15" ht="12" customHeight="1">
      <c r="A13" s="269">
        <v>3</v>
      </c>
      <c r="B13" s="278" t="s">
        <v>294</v>
      </c>
      <c r="C13" s="279">
        <v>1393.65</v>
      </c>
      <c r="D13" s="280">
        <v>1353.9</v>
      </c>
      <c r="E13" s="280">
        <v>1302.4000000000001</v>
      </c>
      <c r="F13" s="280">
        <v>1211.1500000000001</v>
      </c>
      <c r="G13" s="280">
        <v>1159.6500000000001</v>
      </c>
      <c r="H13" s="280">
        <v>1445.15</v>
      </c>
      <c r="I13" s="280">
        <v>1496.65</v>
      </c>
      <c r="J13" s="280">
        <v>1587.9</v>
      </c>
      <c r="K13" s="278">
        <v>1405.4</v>
      </c>
      <c r="L13" s="278">
        <v>1262.6500000000001</v>
      </c>
      <c r="M13" s="278">
        <v>2.6848700000000001</v>
      </c>
    </row>
    <row r="14" spans="1:15" ht="12" customHeight="1">
      <c r="A14" s="269">
        <v>4</v>
      </c>
      <c r="B14" s="278" t="s">
        <v>295</v>
      </c>
      <c r="C14" s="279">
        <v>16326.5</v>
      </c>
      <c r="D14" s="280">
        <v>16118.416666666666</v>
      </c>
      <c r="E14" s="280">
        <v>15736.833333333332</v>
      </c>
      <c r="F14" s="280">
        <v>15147.166666666666</v>
      </c>
      <c r="G14" s="280">
        <v>14765.583333333332</v>
      </c>
      <c r="H14" s="280">
        <v>16708.083333333332</v>
      </c>
      <c r="I14" s="280">
        <v>17089.666666666664</v>
      </c>
      <c r="J14" s="280">
        <v>17679.333333333332</v>
      </c>
      <c r="K14" s="278">
        <v>16500</v>
      </c>
      <c r="L14" s="278">
        <v>15528.75</v>
      </c>
      <c r="M14" s="278">
        <v>0.48808000000000001</v>
      </c>
    </row>
    <row r="15" spans="1:15" ht="12" customHeight="1">
      <c r="A15" s="269">
        <v>5</v>
      </c>
      <c r="B15" s="278" t="s">
        <v>227</v>
      </c>
      <c r="C15" s="279">
        <v>63.7</v>
      </c>
      <c r="D15" s="280">
        <v>63.383333333333333</v>
      </c>
      <c r="E15" s="280">
        <v>62.166666666666671</v>
      </c>
      <c r="F15" s="280">
        <v>60.63333333333334</v>
      </c>
      <c r="G15" s="280">
        <v>59.416666666666679</v>
      </c>
      <c r="H15" s="280">
        <v>64.916666666666657</v>
      </c>
      <c r="I15" s="280">
        <v>66.133333333333326</v>
      </c>
      <c r="J15" s="280">
        <v>67.666666666666657</v>
      </c>
      <c r="K15" s="278">
        <v>64.599999999999994</v>
      </c>
      <c r="L15" s="278">
        <v>61.85</v>
      </c>
      <c r="M15" s="278">
        <v>40.571660000000001</v>
      </c>
    </row>
    <row r="16" spans="1:15" ht="12" customHeight="1">
      <c r="A16" s="269">
        <v>6</v>
      </c>
      <c r="B16" s="278" t="s">
        <v>228</v>
      </c>
      <c r="C16" s="279">
        <v>129.9</v>
      </c>
      <c r="D16" s="280">
        <v>130.54999999999998</v>
      </c>
      <c r="E16" s="280">
        <v>128.34999999999997</v>
      </c>
      <c r="F16" s="280">
        <v>126.79999999999998</v>
      </c>
      <c r="G16" s="280">
        <v>124.59999999999997</v>
      </c>
      <c r="H16" s="280">
        <v>132.09999999999997</v>
      </c>
      <c r="I16" s="280">
        <v>134.29999999999995</v>
      </c>
      <c r="J16" s="280">
        <v>135.84999999999997</v>
      </c>
      <c r="K16" s="278">
        <v>132.75</v>
      </c>
      <c r="L16" s="278">
        <v>129</v>
      </c>
      <c r="M16" s="278">
        <v>20.982140000000001</v>
      </c>
    </row>
    <row r="17" spans="1:13" ht="12" customHeight="1">
      <c r="A17" s="269">
        <v>7</v>
      </c>
      <c r="B17" s="278" t="s">
        <v>38</v>
      </c>
      <c r="C17" s="279">
        <v>1251.0999999999999</v>
      </c>
      <c r="D17" s="280">
        <v>1259.3</v>
      </c>
      <c r="E17" s="280">
        <v>1236.8</v>
      </c>
      <c r="F17" s="280">
        <v>1222.5</v>
      </c>
      <c r="G17" s="280">
        <v>1200</v>
      </c>
      <c r="H17" s="280">
        <v>1273.5999999999999</v>
      </c>
      <c r="I17" s="280">
        <v>1296.0999999999999</v>
      </c>
      <c r="J17" s="280">
        <v>1310.3999999999999</v>
      </c>
      <c r="K17" s="278">
        <v>1281.8</v>
      </c>
      <c r="L17" s="278">
        <v>1245</v>
      </c>
      <c r="M17" s="278">
        <v>7.3362999999999996</v>
      </c>
    </row>
    <row r="18" spans="1:13" ht="12" customHeight="1">
      <c r="A18" s="269">
        <v>8</v>
      </c>
      <c r="B18" s="278" t="s">
        <v>296</v>
      </c>
      <c r="C18" s="279">
        <v>170.9</v>
      </c>
      <c r="D18" s="280">
        <v>167.93333333333337</v>
      </c>
      <c r="E18" s="280">
        <v>159.56666666666672</v>
      </c>
      <c r="F18" s="280">
        <v>148.23333333333335</v>
      </c>
      <c r="G18" s="280">
        <v>139.8666666666667</v>
      </c>
      <c r="H18" s="280">
        <v>179.26666666666674</v>
      </c>
      <c r="I18" s="280">
        <v>187.63333333333335</v>
      </c>
      <c r="J18" s="280">
        <v>198.96666666666675</v>
      </c>
      <c r="K18" s="278">
        <v>176.3</v>
      </c>
      <c r="L18" s="278">
        <v>156.6</v>
      </c>
      <c r="M18" s="278">
        <v>113.48724</v>
      </c>
    </row>
    <row r="19" spans="1:13" ht="12" customHeight="1">
      <c r="A19" s="269">
        <v>9</v>
      </c>
      <c r="B19" s="278" t="s">
        <v>297</v>
      </c>
      <c r="C19" s="279">
        <v>418.45</v>
      </c>
      <c r="D19" s="280">
        <v>418.45</v>
      </c>
      <c r="E19" s="280">
        <v>418.45</v>
      </c>
      <c r="F19" s="280">
        <v>418.45</v>
      </c>
      <c r="G19" s="280">
        <v>418.45</v>
      </c>
      <c r="H19" s="280">
        <v>418.45</v>
      </c>
      <c r="I19" s="280">
        <v>418.45</v>
      </c>
      <c r="J19" s="280">
        <v>418.45</v>
      </c>
      <c r="K19" s="278">
        <v>418.45</v>
      </c>
      <c r="L19" s="278">
        <v>418.45</v>
      </c>
      <c r="M19" s="278">
        <v>1.58392</v>
      </c>
    </row>
    <row r="20" spans="1:13" ht="12" customHeight="1">
      <c r="A20" s="269">
        <v>10</v>
      </c>
      <c r="B20" s="278" t="s">
        <v>41</v>
      </c>
      <c r="C20" s="279">
        <v>344</v>
      </c>
      <c r="D20" s="280">
        <v>345.90000000000003</v>
      </c>
      <c r="E20" s="280">
        <v>340.30000000000007</v>
      </c>
      <c r="F20" s="280">
        <v>336.6</v>
      </c>
      <c r="G20" s="280">
        <v>331.00000000000006</v>
      </c>
      <c r="H20" s="280">
        <v>349.60000000000008</v>
      </c>
      <c r="I20" s="280">
        <v>355.2000000000001</v>
      </c>
      <c r="J20" s="280">
        <v>358.90000000000009</v>
      </c>
      <c r="K20" s="278">
        <v>351.5</v>
      </c>
      <c r="L20" s="278">
        <v>342.2</v>
      </c>
      <c r="M20" s="278">
        <v>50.569629999999997</v>
      </c>
    </row>
    <row r="21" spans="1:13" ht="12" customHeight="1">
      <c r="A21" s="269">
        <v>11</v>
      </c>
      <c r="B21" s="278" t="s">
        <v>43</v>
      </c>
      <c r="C21" s="279">
        <v>36.75</v>
      </c>
      <c r="D21" s="280">
        <v>37.166666666666664</v>
      </c>
      <c r="E21" s="280">
        <v>36.083333333333329</v>
      </c>
      <c r="F21" s="280">
        <v>35.416666666666664</v>
      </c>
      <c r="G21" s="280">
        <v>34.333333333333329</v>
      </c>
      <c r="H21" s="280">
        <v>37.833333333333329</v>
      </c>
      <c r="I21" s="280">
        <v>38.916666666666657</v>
      </c>
      <c r="J21" s="280">
        <v>39.583333333333329</v>
      </c>
      <c r="K21" s="278">
        <v>38.25</v>
      </c>
      <c r="L21" s="278">
        <v>36.5</v>
      </c>
      <c r="M21" s="278">
        <v>159.74451999999999</v>
      </c>
    </row>
    <row r="22" spans="1:13" ht="12" customHeight="1">
      <c r="A22" s="269">
        <v>12</v>
      </c>
      <c r="B22" s="278" t="s">
        <v>298</v>
      </c>
      <c r="C22" s="279">
        <v>267.35000000000002</v>
      </c>
      <c r="D22" s="280">
        <v>261.5</v>
      </c>
      <c r="E22" s="280">
        <v>255.64999999999998</v>
      </c>
      <c r="F22" s="280">
        <v>243.95</v>
      </c>
      <c r="G22" s="280">
        <v>238.09999999999997</v>
      </c>
      <c r="H22" s="280">
        <v>273.2</v>
      </c>
      <c r="I22" s="280">
        <v>279.05</v>
      </c>
      <c r="J22" s="280">
        <v>290.75</v>
      </c>
      <c r="K22" s="278">
        <v>267.35000000000002</v>
      </c>
      <c r="L22" s="278">
        <v>249.8</v>
      </c>
      <c r="M22" s="278">
        <v>10.448790000000001</v>
      </c>
    </row>
    <row r="23" spans="1:13">
      <c r="A23" s="269">
        <v>13</v>
      </c>
      <c r="B23" s="278" t="s">
        <v>299</v>
      </c>
      <c r="C23" s="279">
        <v>173.9</v>
      </c>
      <c r="D23" s="280">
        <v>174.48333333333335</v>
      </c>
      <c r="E23" s="280">
        <v>171.9666666666667</v>
      </c>
      <c r="F23" s="280">
        <v>170.03333333333336</v>
      </c>
      <c r="G23" s="280">
        <v>167.51666666666671</v>
      </c>
      <c r="H23" s="280">
        <v>176.41666666666669</v>
      </c>
      <c r="I23" s="280">
        <v>178.93333333333334</v>
      </c>
      <c r="J23" s="280">
        <v>180.86666666666667</v>
      </c>
      <c r="K23" s="278">
        <v>177</v>
      </c>
      <c r="L23" s="278">
        <v>172.55</v>
      </c>
      <c r="M23" s="278">
        <v>1.04844</v>
      </c>
    </row>
    <row r="24" spans="1:13">
      <c r="A24" s="269">
        <v>14</v>
      </c>
      <c r="B24" s="278" t="s">
        <v>300</v>
      </c>
      <c r="C24" s="279">
        <v>188.65</v>
      </c>
      <c r="D24" s="280">
        <v>189.65</v>
      </c>
      <c r="E24" s="280">
        <v>186.10000000000002</v>
      </c>
      <c r="F24" s="280">
        <v>183.55</v>
      </c>
      <c r="G24" s="280">
        <v>180.00000000000003</v>
      </c>
      <c r="H24" s="280">
        <v>192.20000000000002</v>
      </c>
      <c r="I24" s="280">
        <v>195.75000000000003</v>
      </c>
      <c r="J24" s="280">
        <v>198.3</v>
      </c>
      <c r="K24" s="278">
        <v>193.2</v>
      </c>
      <c r="L24" s="278">
        <v>187.1</v>
      </c>
      <c r="M24" s="278">
        <v>1.96319</v>
      </c>
    </row>
    <row r="25" spans="1:13">
      <c r="A25" s="269">
        <v>15</v>
      </c>
      <c r="B25" s="278" t="s">
        <v>833</v>
      </c>
      <c r="C25" s="279">
        <v>1511.2</v>
      </c>
      <c r="D25" s="280">
        <v>1528.0666666666666</v>
      </c>
      <c r="E25" s="280">
        <v>1486.1333333333332</v>
      </c>
      <c r="F25" s="280">
        <v>1461.0666666666666</v>
      </c>
      <c r="G25" s="280">
        <v>1419.1333333333332</v>
      </c>
      <c r="H25" s="280">
        <v>1553.1333333333332</v>
      </c>
      <c r="I25" s="280">
        <v>1595.0666666666666</v>
      </c>
      <c r="J25" s="280">
        <v>1620.1333333333332</v>
      </c>
      <c r="K25" s="278">
        <v>1570</v>
      </c>
      <c r="L25" s="278">
        <v>1503</v>
      </c>
      <c r="M25" s="278">
        <v>0.51341000000000003</v>
      </c>
    </row>
    <row r="26" spans="1:13">
      <c r="A26" s="269">
        <v>16</v>
      </c>
      <c r="B26" s="278" t="s">
        <v>292</v>
      </c>
      <c r="C26" s="279">
        <v>1629.8</v>
      </c>
      <c r="D26" s="280">
        <v>1618.6833333333334</v>
      </c>
      <c r="E26" s="280">
        <v>1605.1666666666667</v>
      </c>
      <c r="F26" s="280">
        <v>1580.5333333333333</v>
      </c>
      <c r="G26" s="280">
        <v>1567.0166666666667</v>
      </c>
      <c r="H26" s="280">
        <v>1643.3166666666668</v>
      </c>
      <c r="I26" s="280">
        <v>1656.8333333333333</v>
      </c>
      <c r="J26" s="280">
        <v>1681.4666666666669</v>
      </c>
      <c r="K26" s="278">
        <v>1632.2</v>
      </c>
      <c r="L26" s="278">
        <v>1594.05</v>
      </c>
      <c r="M26" s="278">
        <v>0.30469000000000002</v>
      </c>
    </row>
    <row r="27" spans="1:13">
      <c r="A27" s="269">
        <v>17</v>
      </c>
      <c r="B27" s="278" t="s">
        <v>229</v>
      </c>
      <c r="C27" s="279">
        <v>1443.85</v>
      </c>
      <c r="D27" s="280">
        <v>1447.8333333333333</v>
      </c>
      <c r="E27" s="280">
        <v>1431.0166666666664</v>
      </c>
      <c r="F27" s="280">
        <v>1418.1833333333332</v>
      </c>
      <c r="G27" s="280">
        <v>1401.3666666666663</v>
      </c>
      <c r="H27" s="280">
        <v>1460.6666666666665</v>
      </c>
      <c r="I27" s="280">
        <v>1477.4833333333336</v>
      </c>
      <c r="J27" s="280">
        <v>1490.3166666666666</v>
      </c>
      <c r="K27" s="278">
        <v>1464.65</v>
      </c>
      <c r="L27" s="278">
        <v>1435</v>
      </c>
      <c r="M27" s="278">
        <v>0.50912999999999997</v>
      </c>
    </row>
    <row r="28" spans="1:13">
      <c r="A28" s="269">
        <v>18</v>
      </c>
      <c r="B28" s="278" t="s">
        <v>301</v>
      </c>
      <c r="C28" s="279">
        <v>1861.75</v>
      </c>
      <c r="D28" s="280">
        <v>1864.5833333333333</v>
      </c>
      <c r="E28" s="280">
        <v>1837.1666666666665</v>
      </c>
      <c r="F28" s="280">
        <v>1812.5833333333333</v>
      </c>
      <c r="G28" s="280">
        <v>1785.1666666666665</v>
      </c>
      <c r="H28" s="280">
        <v>1889.1666666666665</v>
      </c>
      <c r="I28" s="280">
        <v>1916.583333333333</v>
      </c>
      <c r="J28" s="280">
        <v>1941.1666666666665</v>
      </c>
      <c r="K28" s="278">
        <v>1892</v>
      </c>
      <c r="L28" s="278">
        <v>1840</v>
      </c>
      <c r="M28" s="278">
        <v>0.13441</v>
      </c>
    </row>
    <row r="29" spans="1:13">
      <c r="A29" s="269">
        <v>19</v>
      </c>
      <c r="B29" s="278" t="s">
        <v>230</v>
      </c>
      <c r="C29" s="279">
        <v>2350.6999999999998</v>
      </c>
      <c r="D29" s="280">
        <v>2341.65</v>
      </c>
      <c r="E29" s="280">
        <v>2326.3000000000002</v>
      </c>
      <c r="F29" s="280">
        <v>2301.9</v>
      </c>
      <c r="G29" s="280">
        <v>2286.5500000000002</v>
      </c>
      <c r="H29" s="280">
        <v>2366.0500000000002</v>
      </c>
      <c r="I29" s="280">
        <v>2381.3999999999996</v>
      </c>
      <c r="J29" s="280">
        <v>2405.8000000000002</v>
      </c>
      <c r="K29" s="278">
        <v>2357</v>
      </c>
      <c r="L29" s="278">
        <v>2317.25</v>
      </c>
      <c r="M29" s="278">
        <v>1.50285</v>
      </c>
    </row>
    <row r="30" spans="1:13">
      <c r="A30" s="269">
        <v>20</v>
      </c>
      <c r="B30" s="278" t="s">
        <v>303</v>
      </c>
      <c r="C30" s="279">
        <v>80.5</v>
      </c>
      <c r="D30" s="280">
        <v>81.05</v>
      </c>
      <c r="E30" s="280">
        <v>79.449999999999989</v>
      </c>
      <c r="F30" s="280">
        <v>78.399999999999991</v>
      </c>
      <c r="G30" s="280">
        <v>76.799999999999983</v>
      </c>
      <c r="H30" s="280">
        <v>82.1</v>
      </c>
      <c r="I30" s="280">
        <v>83.699999999999989</v>
      </c>
      <c r="J30" s="280">
        <v>84.75</v>
      </c>
      <c r="K30" s="278">
        <v>82.65</v>
      </c>
      <c r="L30" s="278">
        <v>80</v>
      </c>
      <c r="M30" s="278">
        <v>0.99712000000000001</v>
      </c>
    </row>
    <row r="31" spans="1:13">
      <c r="A31" s="269">
        <v>21</v>
      </c>
      <c r="B31" s="278" t="s">
        <v>45</v>
      </c>
      <c r="C31" s="279">
        <v>640.25</v>
      </c>
      <c r="D31" s="280">
        <v>644.38333333333333</v>
      </c>
      <c r="E31" s="280">
        <v>630.86666666666667</v>
      </c>
      <c r="F31" s="280">
        <v>621.48333333333335</v>
      </c>
      <c r="G31" s="280">
        <v>607.9666666666667</v>
      </c>
      <c r="H31" s="280">
        <v>653.76666666666665</v>
      </c>
      <c r="I31" s="280">
        <v>667.2833333333333</v>
      </c>
      <c r="J31" s="280">
        <v>676.66666666666663</v>
      </c>
      <c r="K31" s="278">
        <v>657.9</v>
      </c>
      <c r="L31" s="278">
        <v>635</v>
      </c>
      <c r="M31" s="278">
        <v>12.572089999999999</v>
      </c>
    </row>
    <row r="32" spans="1:13">
      <c r="A32" s="269">
        <v>22</v>
      </c>
      <c r="B32" s="278" t="s">
        <v>304</v>
      </c>
      <c r="C32" s="279">
        <v>1577.1</v>
      </c>
      <c r="D32" s="280">
        <v>1571.1333333333332</v>
      </c>
      <c r="E32" s="280">
        <v>1537.2666666666664</v>
      </c>
      <c r="F32" s="280">
        <v>1497.4333333333332</v>
      </c>
      <c r="G32" s="280">
        <v>1463.5666666666664</v>
      </c>
      <c r="H32" s="280">
        <v>1610.9666666666665</v>
      </c>
      <c r="I32" s="280">
        <v>1644.8333333333333</v>
      </c>
      <c r="J32" s="280">
        <v>1684.6666666666665</v>
      </c>
      <c r="K32" s="278">
        <v>1605</v>
      </c>
      <c r="L32" s="278">
        <v>1531.3</v>
      </c>
      <c r="M32" s="278">
        <v>0.43575000000000003</v>
      </c>
    </row>
    <row r="33" spans="1:13">
      <c r="A33" s="269">
        <v>23</v>
      </c>
      <c r="B33" s="278" t="s">
        <v>46</v>
      </c>
      <c r="C33" s="279">
        <v>186.25</v>
      </c>
      <c r="D33" s="280">
        <v>187.65</v>
      </c>
      <c r="E33" s="280">
        <v>183.95000000000002</v>
      </c>
      <c r="F33" s="280">
        <v>181.65</v>
      </c>
      <c r="G33" s="280">
        <v>177.95000000000002</v>
      </c>
      <c r="H33" s="280">
        <v>189.95000000000002</v>
      </c>
      <c r="I33" s="280">
        <v>193.65</v>
      </c>
      <c r="J33" s="280">
        <v>195.95000000000002</v>
      </c>
      <c r="K33" s="278">
        <v>191.35</v>
      </c>
      <c r="L33" s="278">
        <v>185.35</v>
      </c>
      <c r="M33" s="278">
        <v>44.791409999999999</v>
      </c>
    </row>
    <row r="34" spans="1:13">
      <c r="A34" s="269">
        <v>24</v>
      </c>
      <c r="B34" s="278" t="s">
        <v>293</v>
      </c>
      <c r="C34" s="279">
        <v>1596.45</v>
      </c>
      <c r="D34" s="280">
        <v>1595.5</v>
      </c>
      <c r="E34" s="280">
        <v>1571</v>
      </c>
      <c r="F34" s="280">
        <v>1545.55</v>
      </c>
      <c r="G34" s="280">
        <v>1521.05</v>
      </c>
      <c r="H34" s="280">
        <v>1620.95</v>
      </c>
      <c r="I34" s="280">
        <v>1645.45</v>
      </c>
      <c r="J34" s="280">
        <v>1670.9</v>
      </c>
      <c r="K34" s="278">
        <v>1620</v>
      </c>
      <c r="L34" s="278">
        <v>1570.05</v>
      </c>
      <c r="M34" s="278">
        <v>0.44630999999999998</v>
      </c>
    </row>
    <row r="35" spans="1:13">
      <c r="A35" s="269">
        <v>25</v>
      </c>
      <c r="B35" s="278" t="s">
        <v>302</v>
      </c>
      <c r="C35" s="279">
        <v>914.25</v>
      </c>
      <c r="D35" s="280">
        <v>905.88333333333333</v>
      </c>
      <c r="E35" s="280">
        <v>891.86666666666667</v>
      </c>
      <c r="F35" s="280">
        <v>869.48333333333335</v>
      </c>
      <c r="G35" s="280">
        <v>855.4666666666667</v>
      </c>
      <c r="H35" s="280">
        <v>928.26666666666665</v>
      </c>
      <c r="I35" s="280">
        <v>942.2833333333333</v>
      </c>
      <c r="J35" s="280">
        <v>964.66666666666663</v>
      </c>
      <c r="K35" s="278">
        <v>919.9</v>
      </c>
      <c r="L35" s="278">
        <v>883.5</v>
      </c>
      <c r="M35" s="278">
        <v>1.5682799999999999</v>
      </c>
    </row>
    <row r="36" spans="1:13">
      <c r="A36" s="269">
        <v>26</v>
      </c>
      <c r="B36" s="278" t="s">
        <v>47</v>
      </c>
      <c r="C36" s="279">
        <v>1437.5</v>
      </c>
      <c r="D36" s="280">
        <v>1429</v>
      </c>
      <c r="E36" s="280">
        <v>1414</v>
      </c>
      <c r="F36" s="280">
        <v>1390.5</v>
      </c>
      <c r="G36" s="280">
        <v>1375.5</v>
      </c>
      <c r="H36" s="280">
        <v>1452.5</v>
      </c>
      <c r="I36" s="280">
        <v>1467.5</v>
      </c>
      <c r="J36" s="280">
        <v>1491</v>
      </c>
      <c r="K36" s="278">
        <v>1444</v>
      </c>
      <c r="L36" s="278">
        <v>1405.5</v>
      </c>
      <c r="M36" s="278">
        <v>8.7230100000000004</v>
      </c>
    </row>
    <row r="37" spans="1:13">
      <c r="A37" s="269">
        <v>27</v>
      </c>
      <c r="B37" s="278" t="s">
        <v>48</v>
      </c>
      <c r="C37" s="279">
        <v>112.3</v>
      </c>
      <c r="D37" s="280">
        <v>110.96666666666665</v>
      </c>
      <c r="E37" s="280">
        <v>108.58333333333331</v>
      </c>
      <c r="F37" s="280">
        <v>104.86666666666666</v>
      </c>
      <c r="G37" s="280">
        <v>102.48333333333332</v>
      </c>
      <c r="H37" s="280">
        <v>114.68333333333331</v>
      </c>
      <c r="I37" s="280">
        <v>117.06666666666666</v>
      </c>
      <c r="J37" s="280">
        <v>120.7833333333333</v>
      </c>
      <c r="K37" s="278">
        <v>113.35</v>
      </c>
      <c r="L37" s="278">
        <v>107.25</v>
      </c>
      <c r="M37" s="278">
        <v>130.09943999999999</v>
      </c>
    </row>
    <row r="38" spans="1:13">
      <c r="A38" s="269">
        <v>28</v>
      </c>
      <c r="B38" s="278" t="s">
        <v>305</v>
      </c>
      <c r="C38" s="279">
        <v>179.25</v>
      </c>
      <c r="D38" s="280">
        <v>180.5333333333333</v>
      </c>
      <c r="E38" s="280">
        <v>176.6666666666666</v>
      </c>
      <c r="F38" s="280">
        <v>174.08333333333329</v>
      </c>
      <c r="G38" s="280">
        <v>170.21666666666658</v>
      </c>
      <c r="H38" s="280">
        <v>183.11666666666662</v>
      </c>
      <c r="I38" s="280">
        <v>186.98333333333329</v>
      </c>
      <c r="J38" s="280">
        <v>189.56666666666663</v>
      </c>
      <c r="K38" s="278">
        <v>184.4</v>
      </c>
      <c r="L38" s="278">
        <v>177.95</v>
      </c>
      <c r="M38" s="278">
        <v>0.43435000000000001</v>
      </c>
    </row>
    <row r="39" spans="1:13">
      <c r="A39" s="269">
        <v>29</v>
      </c>
      <c r="B39" s="278" t="s">
        <v>938</v>
      </c>
      <c r="C39" s="279">
        <v>187.35</v>
      </c>
      <c r="D39" s="280">
        <v>188.75</v>
      </c>
      <c r="E39" s="280">
        <v>183.75</v>
      </c>
      <c r="F39" s="280">
        <v>180.15</v>
      </c>
      <c r="G39" s="280">
        <v>175.15</v>
      </c>
      <c r="H39" s="280">
        <v>192.35</v>
      </c>
      <c r="I39" s="280">
        <v>197.35</v>
      </c>
      <c r="J39" s="280">
        <v>200.95</v>
      </c>
      <c r="K39" s="278">
        <v>193.75</v>
      </c>
      <c r="L39" s="278">
        <v>185.15</v>
      </c>
      <c r="M39" s="278">
        <v>0.57537000000000005</v>
      </c>
    </row>
    <row r="40" spans="1:13">
      <c r="A40" s="269">
        <v>30</v>
      </c>
      <c r="B40" s="278" t="s">
        <v>306</v>
      </c>
      <c r="C40" s="279">
        <v>63.9</v>
      </c>
      <c r="D40" s="280">
        <v>63.54999999999999</v>
      </c>
      <c r="E40" s="280">
        <v>61.799999999999983</v>
      </c>
      <c r="F40" s="280">
        <v>59.699999999999996</v>
      </c>
      <c r="G40" s="280">
        <v>57.949999999999989</v>
      </c>
      <c r="H40" s="280">
        <v>65.649999999999977</v>
      </c>
      <c r="I40" s="280">
        <v>67.399999999999991</v>
      </c>
      <c r="J40" s="280">
        <v>69.499999999999972</v>
      </c>
      <c r="K40" s="278">
        <v>65.3</v>
      </c>
      <c r="L40" s="278">
        <v>61.45</v>
      </c>
      <c r="M40" s="278">
        <v>18.62275</v>
      </c>
    </row>
    <row r="41" spans="1:13">
      <c r="A41" s="269">
        <v>31</v>
      </c>
      <c r="B41" s="278" t="s">
        <v>49</v>
      </c>
      <c r="C41" s="279">
        <v>53.45</v>
      </c>
      <c r="D41" s="280">
        <v>53.583333333333336</v>
      </c>
      <c r="E41" s="280">
        <v>52.366666666666674</v>
      </c>
      <c r="F41" s="280">
        <v>51.283333333333339</v>
      </c>
      <c r="G41" s="280">
        <v>50.066666666666677</v>
      </c>
      <c r="H41" s="280">
        <v>54.666666666666671</v>
      </c>
      <c r="I41" s="280">
        <v>55.883333333333326</v>
      </c>
      <c r="J41" s="280">
        <v>56.966666666666669</v>
      </c>
      <c r="K41" s="278">
        <v>54.8</v>
      </c>
      <c r="L41" s="278">
        <v>52.5</v>
      </c>
      <c r="M41" s="278">
        <v>471.96652999999998</v>
      </c>
    </row>
    <row r="42" spans="1:13">
      <c r="A42" s="269">
        <v>32</v>
      </c>
      <c r="B42" s="278" t="s">
        <v>51</v>
      </c>
      <c r="C42" s="279">
        <v>1689</v>
      </c>
      <c r="D42" s="280">
        <v>1706.3833333333332</v>
      </c>
      <c r="E42" s="280">
        <v>1665.7666666666664</v>
      </c>
      <c r="F42" s="280">
        <v>1642.5333333333333</v>
      </c>
      <c r="G42" s="280">
        <v>1601.9166666666665</v>
      </c>
      <c r="H42" s="280">
        <v>1729.6166666666663</v>
      </c>
      <c r="I42" s="280">
        <v>1770.2333333333331</v>
      </c>
      <c r="J42" s="280">
        <v>1793.4666666666662</v>
      </c>
      <c r="K42" s="278">
        <v>1747</v>
      </c>
      <c r="L42" s="278">
        <v>1683.15</v>
      </c>
      <c r="M42" s="278">
        <v>40.549860000000002</v>
      </c>
    </row>
    <row r="43" spans="1:13">
      <c r="A43" s="269">
        <v>33</v>
      </c>
      <c r="B43" s="278" t="s">
        <v>307</v>
      </c>
      <c r="C43" s="279">
        <v>125.3</v>
      </c>
      <c r="D43" s="280">
        <v>124.31666666666666</v>
      </c>
      <c r="E43" s="280">
        <v>121.03333333333333</v>
      </c>
      <c r="F43" s="280">
        <v>116.76666666666667</v>
      </c>
      <c r="G43" s="280">
        <v>113.48333333333333</v>
      </c>
      <c r="H43" s="280">
        <v>128.58333333333331</v>
      </c>
      <c r="I43" s="280">
        <v>131.86666666666667</v>
      </c>
      <c r="J43" s="280">
        <v>136.13333333333333</v>
      </c>
      <c r="K43" s="278">
        <v>127.6</v>
      </c>
      <c r="L43" s="278">
        <v>120.05</v>
      </c>
      <c r="M43" s="278">
        <v>6.0633499999999998</v>
      </c>
    </row>
    <row r="44" spans="1:13">
      <c r="A44" s="269">
        <v>34</v>
      </c>
      <c r="B44" s="278" t="s">
        <v>309</v>
      </c>
      <c r="C44" s="279">
        <v>962.85</v>
      </c>
      <c r="D44" s="280">
        <v>952.94999999999993</v>
      </c>
      <c r="E44" s="280">
        <v>935.89999999999986</v>
      </c>
      <c r="F44" s="280">
        <v>908.94999999999993</v>
      </c>
      <c r="G44" s="280">
        <v>891.89999999999986</v>
      </c>
      <c r="H44" s="280">
        <v>979.89999999999986</v>
      </c>
      <c r="I44" s="280">
        <v>996.94999999999982</v>
      </c>
      <c r="J44" s="280">
        <v>1023.8999999999999</v>
      </c>
      <c r="K44" s="278">
        <v>970</v>
      </c>
      <c r="L44" s="278">
        <v>926</v>
      </c>
      <c r="M44" s="278">
        <v>3.00528</v>
      </c>
    </row>
    <row r="45" spans="1:13">
      <c r="A45" s="269">
        <v>35</v>
      </c>
      <c r="B45" s="278" t="s">
        <v>308</v>
      </c>
      <c r="C45" s="279">
        <v>3354.45</v>
      </c>
      <c r="D45" s="280">
        <v>3341.4833333333336</v>
      </c>
      <c r="E45" s="280">
        <v>3292.9666666666672</v>
      </c>
      <c r="F45" s="280">
        <v>3231.4833333333336</v>
      </c>
      <c r="G45" s="280">
        <v>3182.9666666666672</v>
      </c>
      <c r="H45" s="280">
        <v>3402.9666666666672</v>
      </c>
      <c r="I45" s="280">
        <v>3451.4833333333336</v>
      </c>
      <c r="J45" s="280">
        <v>3512.9666666666672</v>
      </c>
      <c r="K45" s="278">
        <v>3390</v>
      </c>
      <c r="L45" s="278">
        <v>3280</v>
      </c>
      <c r="M45" s="278">
        <v>0.37605</v>
      </c>
    </row>
    <row r="46" spans="1:13">
      <c r="A46" s="269">
        <v>36</v>
      </c>
      <c r="B46" s="278" t="s">
        <v>310</v>
      </c>
      <c r="C46" s="279">
        <v>4501.8999999999996</v>
      </c>
      <c r="D46" s="280">
        <v>4518.6500000000005</v>
      </c>
      <c r="E46" s="280">
        <v>4472.3000000000011</v>
      </c>
      <c r="F46" s="280">
        <v>4442.7000000000007</v>
      </c>
      <c r="G46" s="280">
        <v>4396.3500000000013</v>
      </c>
      <c r="H46" s="280">
        <v>4548.2500000000009</v>
      </c>
      <c r="I46" s="280">
        <v>4594.6000000000013</v>
      </c>
      <c r="J46" s="280">
        <v>4624.2000000000007</v>
      </c>
      <c r="K46" s="278">
        <v>4565</v>
      </c>
      <c r="L46" s="278">
        <v>4489.05</v>
      </c>
      <c r="M46" s="278">
        <v>0.10209</v>
      </c>
    </row>
    <row r="47" spans="1:13">
      <c r="A47" s="269">
        <v>37</v>
      </c>
      <c r="B47" s="278" t="s">
        <v>226</v>
      </c>
      <c r="C47" s="279">
        <v>590.79999999999995</v>
      </c>
      <c r="D47" s="280">
        <v>572.41666666666663</v>
      </c>
      <c r="E47" s="280">
        <v>554.0333333333333</v>
      </c>
      <c r="F47" s="280">
        <v>517.26666666666665</v>
      </c>
      <c r="G47" s="280">
        <v>498.88333333333333</v>
      </c>
      <c r="H47" s="280">
        <v>609.18333333333328</v>
      </c>
      <c r="I47" s="280">
        <v>627.56666666666672</v>
      </c>
      <c r="J47" s="280">
        <v>664.33333333333326</v>
      </c>
      <c r="K47" s="278">
        <v>590.79999999999995</v>
      </c>
      <c r="L47" s="278">
        <v>535.65</v>
      </c>
      <c r="M47" s="278">
        <v>15.141769999999999</v>
      </c>
    </row>
    <row r="48" spans="1:13">
      <c r="A48" s="269">
        <v>38</v>
      </c>
      <c r="B48" s="278" t="s">
        <v>53</v>
      </c>
      <c r="C48" s="279">
        <v>789.85</v>
      </c>
      <c r="D48" s="280">
        <v>794.7833333333333</v>
      </c>
      <c r="E48" s="280">
        <v>781.56666666666661</v>
      </c>
      <c r="F48" s="280">
        <v>773.2833333333333</v>
      </c>
      <c r="G48" s="280">
        <v>760.06666666666661</v>
      </c>
      <c r="H48" s="280">
        <v>803.06666666666661</v>
      </c>
      <c r="I48" s="280">
        <v>816.2833333333333</v>
      </c>
      <c r="J48" s="280">
        <v>824.56666666666661</v>
      </c>
      <c r="K48" s="278">
        <v>808</v>
      </c>
      <c r="L48" s="278">
        <v>786.5</v>
      </c>
      <c r="M48" s="278">
        <v>34.991100000000003</v>
      </c>
    </row>
    <row r="49" spans="1:13">
      <c r="A49" s="269">
        <v>39</v>
      </c>
      <c r="B49" s="278" t="s">
        <v>311</v>
      </c>
      <c r="C49" s="279">
        <v>481.75</v>
      </c>
      <c r="D49" s="280">
        <v>484.18333333333339</v>
      </c>
      <c r="E49" s="280">
        <v>475.6666666666668</v>
      </c>
      <c r="F49" s="280">
        <v>469.58333333333343</v>
      </c>
      <c r="G49" s="280">
        <v>461.06666666666683</v>
      </c>
      <c r="H49" s="280">
        <v>490.26666666666677</v>
      </c>
      <c r="I49" s="280">
        <v>498.78333333333342</v>
      </c>
      <c r="J49" s="280">
        <v>504.86666666666673</v>
      </c>
      <c r="K49" s="278">
        <v>492.7</v>
      </c>
      <c r="L49" s="278">
        <v>478.1</v>
      </c>
      <c r="M49" s="278">
        <v>9.8095999999999997</v>
      </c>
    </row>
    <row r="50" spans="1:13">
      <c r="A50" s="269">
        <v>40</v>
      </c>
      <c r="B50" s="278" t="s">
        <v>55</v>
      </c>
      <c r="C50" s="279">
        <v>421.7</v>
      </c>
      <c r="D50" s="280">
        <v>420.25</v>
      </c>
      <c r="E50" s="280">
        <v>411.8</v>
      </c>
      <c r="F50" s="280">
        <v>401.90000000000003</v>
      </c>
      <c r="G50" s="280">
        <v>393.45000000000005</v>
      </c>
      <c r="H50" s="280">
        <v>430.15</v>
      </c>
      <c r="I50" s="280">
        <v>438.6</v>
      </c>
      <c r="J50" s="280">
        <v>448.49999999999994</v>
      </c>
      <c r="K50" s="278">
        <v>428.7</v>
      </c>
      <c r="L50" s="278">
        <v>410.35</v>
      </c>
      <c r="M50" s="278">
        <v>498.54503999999997</v>
      </c>
    </row>
    <row r="51" spans="1:13">
      <c r="A51" s="269">
        <v>41</v>
      </c>
      <c r="B51" s="278" t="s">
        <v>56</v>
      </c>
      <c r="C51" s="279">
        <v>2820.45</v>
      </c>
      <c r="D51" s="280">
        <v>2827.7166666666667</v>
      </c>
      <c r="E51" s="280">
        <v>2765.4333333333334</v>
      </c>
      <c r="F51" s="280">
        <v>2710.4166666666665</v>
      </c>
      <c r="G51" s="280">
        <v>2648.1333333333332</v>
      </c>
      <c r="H51" s="280">
        <v>2882.7333333333336</v>
      </c>
      <c r="I51" s="280">
        <v>2945.0166666666673</v>
      </c>
      <c r="J51" s="280">
        <v>3000.0333333333338</v>
      </c>
      <c r="K51" s="278">
        <v>2890</v>
      </c>
      <c r="L51" s="278">
        <v>2772.7</v>
      </c>
      <c r="M51" s="278">
        <v>13.419230000000001</v>
      </c>
    </row>
    <row r="52" spans="1:13">
      <c r="A52" s="269">
        <v>42</v>
      </c>
      <c r="B52" s="278" t="s">
        <v>315</v>
      </c>
      <c r="C52" s="279">
        <v>150.69999999999999</v>
      </c>
      <c r="D52" s="280">
        <v>150.96666666666667</v>
      </c>
      <c r="E52" s="280">
        <v>147.98333333333335</v>
      </c>
      <c r="F52" s="280">
        <v>145.26666666666668</v>
      </c>
      <c r="G52" s="280">
        <v>142.28333333333336</v>
      </c>
      <c r="H52" s="280">
        <v>153.68333333333334</v>
      </c>
      <c r="I52" s="280">
        <v>156.66666666666663</v>
      </c>
      <c r="J52" s="280">
        <v>159.38333333333333</v>
      </c>
      <c r="K52" s="278">
        <v>153.94999999999999</v>
      </c>
      <c r="L52" s="278">
        <v>148.25</v>
      </c>
      <c r="M52" s="278">
        <v>5.9358500000000003</v>
      </c>
    </row>
    <row r="53" spans="1:13">
      <c r="A53" s="269">
        <v>43</v>
      </c>
      <c r="B53" s="278" t="s">
        <v>316</v>
      </c>
      <c r="C53" s="279">
        <v>405.05</v>
      </c>
      <c r="D53" s="280">
        <v>406.51666666666665</v>
      </c>
      <c r="E53" s="280">
        <v>400.5333333333333</v>
      </c>
      <c r="F53" s="280">
        <v>396.01666666666665</v>
      </c>
      <c r="G53" s="280">
        <v>390.0333333333333</v>
      </c>
      <c r="H53" s="280">
        <v>411.0333333333333</v>
      </c>
      <c r="I53" s="280">
        <v>417.01666666666665</v>
      </c>
      <c r="J53" s="280">
        <v>421.5333333333333</v>
      </c>
      <c r="K53" s="278">
        <v>412.5</v>
      </c>
      <c r="L53" s="278">
        <v>402</v>
      </c>
      <c r="M53" s="278">
        <v>1.4216800000000001</v>
      </c>
    </row>
    <row r="54" spans="1:13">
      <c r="A54" s="269">
        <v>44</v>
      </c>
      <c r="B54" s="278" t="s">
        <v>58</v>
      </c>
      <c r="C54" s="279">
        <v>6021.15</v>
      </c>
      <c r="D54" s="280">
        <v>6022.1333333333341</v>
      </c>
      <c r="E54" s="280">
        <v>5919.2666666666682</v>
      </c>
      <c r="F54" s="280">
        <v>5817.3833333333341</v>
      </c>
      <c r="G54" s="280">
        <v>5714.5166666666682</v>
      </c>
      <c r="H54" s="280">
        <v>6124.0166666666682</v>
      </c>
      <c r="I54" s="280">
        <v>6226.883333333335</v>
      </c>
      <c r="J54" s="280">
        <v>6328.7666666666682</v>
      </c>
      <c r="K54" s="278">
        <v>6125</v>
      </c>
      <c r="L54" s="278">
        <v>5920.25</v>
      </c>
      <c r="M54" s="278">
        <v>19.003160000000001</v>
      </c>
    </row>
    <row r="55" spans="1:13">
      <c r="A55" s="269">
        <v>45</v>
      </c>
      <c r="B55" s="278" t="s">
        <v>232</v>
      </c>
      <c r="C55" s="279">
        <v>2682.7</v>
      </c>
      <c r="D55" s="280">
        <v>2740.9</v>
      </c>
      <c r="E55" s="280">
        <v>2591.8000000000002</v>
      </c>
      <c r="F55" s="280">
        <v>2500.9</v>
      </c>
      <c r="G55" s="280">
        <v>2351.8000000000002</v>
      </c>
      <c r="H55" s="280">
        <v>2831.8</v>
      </c>
      <c r="I55" s="280">
        <v>2980.8999999999996</v>
      </c>
      <c r="J55" s="280">
        <v>3071.8</v>
      </c>
      <c r="K55" s="278">
        <v>2890</v>
      </c>
      <c r="L55" s="278">
        <v>2650</v>
      </c>
      <c r="M55" s="278">
        <v>1.1562300000000001</v>
      </c>
    </row>
    <row r="56" spans="1:13">
      <c r="A56" s="269">
        <v>46</v>
      </c>
      <c r="B56" s="278" t="s">
        <v>59</v>
      </c>
      <c r="C56" s="279">
        <v>3005.35</v>
      </c>
      <c r="D56" s="280">
        <v>2967.4500000000003</v>
      </c>
      <c r="E56" s="280">
        <v>2888.9000000000005</v>
      </c>
      <c r="F56" s="280">
        <v>2772.4500000000003</v>
      </c>
      <c r="G56" s="280">
        <v>2693.9000000000005</v>
      </c>
      <c r="H56" s="280">
        <v>3083.9000000000005</v>
      </c>
      <c r="I56" s="280">
        <v>3162.4500000000007</v>
      </c>
      <c r="J56" s="280">
        <v>3278.9000000000005</v>
      </c>
      <c r="K56" s="278">
        <v>3046</v>
      </c>
      <c r="L56" s="278">
        <v>2851</v>
      </c>
      <c r="M56" s="278">
        <v>159.82155</v>
      </c>
    </row>
    <row r="57" spans="1:13">
      <c r="A57" s="269">
        <v>47</v>
      </c>
      <c r="B57" s="278" t="s">
        <v>60</v>
      </c>
      <c r="C57" s="279">
        <v>1236.95</v>
      </c>
      <c r="D57" s="280">
        <v>1234.3333333333333</v>
      </c>
      <c r="E57" s="280">
        <v>1218.6166666666666</v>
      </c>
      <c r="F57" s="280">
        <v>1200.2833333333333</v>
      </c>
      <c r="G57" s="280">
        <v>1184.5666666666666</v>
      </c>
      <c r="H57" s="280">
        <v>1252.6666666666665</v>
      </c>
      <c r="I57" s="280">
        <v>1268.3833333333332</v>
      </c>
      <c r="J57" s="280">
        <v>1286.7166666666665</v>
      </c>
      <c r="K57" s="278">
        <v>1250.05</v>
      </c>
      <c r="L57" s="278">
        <v>1216</v>
      </c>
      <c r="M57" s="278">
        <v>9.5165500000000005</v>
      </c>
    </row>
    <row r="58" spans="1:13">
      <c r="A58" s="269">
        <v>48</v>
      </c>
      <c r="B58" s="278" t="s">
        <v>317</v>
      </c>
      <c r="C58" s="279">
        <v>113.9</v>
      </c>
      <c r="D58" s="280">
        <v>113.83333333333333</v>
      </c>
      <c r="E58" s="280">
        <v>111.66666666666666</v>
      </c>
      <c r="F58" s="280">
        <v>109.43333333333332</v>
      </c>
      <c r="G58" s="280">
        <v>107.26666666666665</v>
      </c>
      <c r="H58" s="280">
        <v>116.06666666666666</v>
      </c>
      <c r="I58" s="280">
        <v>118.23333333333332</v>
      </c>
      <c r="J58" s="280">
        <v>120.46666666666667</v>
      </c>
      <c r="K58" s="278">
        <v>116</v>
      </c>
      <c r="L58" s="278">
        <v>111.6</v>
      </c>
      <c r="M58" s="278">
        <v>3.0408200000000001</v>
      </c>
    </row>
    <row r="59" spans="1:13">
      <c r="A59" s="269">
        <v>49</v>
      </c>
      <c r="B59" s="278" t="s">
        <v>318</v>
      </c>
      <c r="C59" s="279">
        <v>128.1</v>
      </c>
      <c r="D59" s="280">
        <v>128.95000000000002</v>
      </c>
      <c r="E59" s="280">
        <v>126.30000000000004</v>
      </c>
      <c r="F59" s="280">
        <v>124.50000000000003</v>
      </c>
      <c r="G59" s="280">
        <v>121.85000000000005</v>
      </c>
      <c r="H59" s="280">
        <v>130.75000000000003</v>
      </c>
      <c r="I59" s="280">
        <v>133.4</v>
      </c>
      <c r="J59" s="280">
        <v>135.20000000000002</v>
      </c>
      <c r="K59" s="278">
        <v>131.6</v>
      </c>
      <c r="L59" s="278">
        <v>127.15</v>
      </c>
      <c r="M59" s="278">
        <v>24.232869999999998</v>
      </c>
    </row>
    <row r="60" spans="1:13" ht="12" customHeight="1">
      <c r="A60" s="269">
        <v>50</v>
      </c>
      <c r="B60" s="278" t="s">
        <v>233</v>
      </c>
      <c r="C60" s="279">
        <v>335.4</v>
      </c>
      <c r="D60" s="280">
        <v>332.59999999999997</v>
      </c>
      <c r="E60" s="280">
        <v>321.84999999999991</v>
      </c>
      <c r="F60" s="280">
        <v>308.29999999999995</v>
      </c>
      <c r="G60" s="280">
        <v>297.5499999999999</v>
      </c>
      <c r="H60" s="280">
        <v>346.14999999999992</v>
      </c>
      <c r="I60" s="280">
        <v>356.90000000000003</v>
      </c>
      <c r="J60" s="280">
        <v>370.44999999999993</v>
      </c>
      <c r="K60" s="278">
        <v>343.35</v>
      </c>
      <c r="L60" s="278">
        <v>319.05</v>
      </c>
      <c r="M60" s="278">
        <v>286.97242999999997</v>
      </c>
    </row>
    <row r="61" spans="1:13">
      <c r="A61" s="269">
        <v>51</v>
      </c>
      <c r="B61" s="278" t="s">
        <v>61</v>
      </c>
      <c r="C61" s="279">
        <v>52</v>
      </c>
      <c r="D61" s="280">
        <v>51.699999999999996</v>
      </c>
      <c r="E61" s="280">
        <v>50.399999999999991</v>
      </c>
      <c r="F61" s="280">
        <v>48.8</v>
      </c>
      <c r="G61" s="280">
        <v>47.499999999999993</v>
      </c>
      <c r="H61" s="280">
        <v>53.29999999999999</v>
      </c>
      <c r="I61" s="280">
        <v>54.599999999999987</v>
      </c>
      <c r="J61" s="280">
        <v>56.199999999999989</v>
      </c>
      <c r="K61" s="278">
        <v>53</v>
      </c>
      <c r="L61" s="278">
        <v>50.1</v>
      </c>
      <c r="M61" s="278">
        <v>633.34346000000005</v>
      </c>
    </row>
    <row r="62" spans="1:13">
      <c r="A62" s="269">
        <v>52</v>
      </c>
      <c r="B62" s="278" t="s">
        <v>62</v>
      </c>
      <c r="C62" s="279">
        <v>50.25</v>
      </c>
      <c r="D62" s="280">
        <v>52.35</v>
      </c>
      <c r="E62" s="280">
        <v>46.2</v>
      </c>
      <c r="F62" s="280">
        <v>42.15</v>
      </c>
      <c r="G62" s="280">
        <v>36</v>
      </c>
      <c r="H62" s="280">
        <v>56.400000000000006</v>
      </c>
      <c r="I62" s="280">
        <v>62.55</v>
      </c>
      <c r="J62" s="280">
        <v>66.600000000000009</v>
      </c>
      <c r="K62" s="278">
        <v>58.5</v>
      </c>
      <c r="L62" s="278">
        <v>48.3</v>
      </c>
      <c r="M62" s="278">
        <v>296.00468999999998</v>
      </c>
    </row>
    <row r="63" spans="1:13">
      <c r="A63" s="269">
        <v>53</v>
      </c>
      <c r="B63" s="278" t="s">
        <v>312</v>
      </c>
      <c r="C63" s="279">
        <v>1173.5999999999999</v>
      </c>
      <c r="D63" s="280">
        <v>1171.95</v>
      </c>
      <c r="E63" s="280">
        <v>1161.6500000000001</v>
      </c>
      <c r="F63" s="280">
        <v>1149.7</v>
      </c>
      <c r="G63" s="280">
        <v>1139.4000000000001</v>
      </c>
      <c r="H63" s="280">
        <v>1183.9000000000001</v>
      </c>
      <c r="I63" s="280">
        <v>1194.1999999999998</v>
      </c>
      <c r="J63" s="280">
        <v>1206.1500000000001</v>
      </c>
      <c r="K63" s="278">
        <v>1182.25</v>
      </c>
      <c r="L63" s="278">
        <v>1160</v>
      </c>
      <c r="M63" s="278">
        <v>0.42076000000000002</v>
      </c>
    </row>
    <row r="64" spans="1:13">
      <c r="A64" s="269">
        <v>54</v>
      </c>
      <c r="B64" s="278" t="s">
        <v>63</v>
      </c>
      <c r="C64" s="279">
        <v>1319.05</v>
      </c>
      <c r="D64" s="280">
        <v>1323.6833333333334</v>
      </c>
      <c r="E64" s="280">
        <v>1307.3666666666668</v>
      </c>
      <c r="F64" s="280">
        <v>1295.6833333333334</v>
      </c>
      <c r="G64" s="280">
        <v>1279.3666666666668</v>
      </c>
      <c r="H64" s="280">
        <v>1335.3666666666668</v>
      </c>
      <c r="I64" s="280">
        <v>1351.6833333333334</v>
      </c>
      <c r="J64" s="280">
        <v>1363.3666666666668</v>
      </c>
      <c r="K64" s="278">
        <v>1340</v>
      </c>
      <c r="L64" s="278">
        <v>1312</v>
      </c>
      <c r="M64" s="278">
        <v>6.04495</v>
      </c>
    </row>
    <row r="65" spans="1:13">
      <c r="A65" s="269">
        <v>55</v>
      </c>
      <c r="B65" s="278" t="s">
        <v>320</v>
      </c>
      <c r="C65" s="279">
        <v>5952.95</v>
      </c>
      <c r="D65" s="280">
        <v>5922.2166666666672</v>
      </c>
      <c r="E65" s="280">
        <v>5859.4333333333343</v>
      </c>
      <c r="F65" s="280">
        <v>5765.916666666667</v>
      </c>
      <c r="G65" s="280">
        <v>5703.1333333333341</v>
      </c>
      <c r="H65" s="280">
        <v>6015.7333333333345</v>
      </c>
      <c r="I65" s="280">
        <v>6078.5166666666673</v>
      </c>
      <c r="J65" s="280">
        <v>6172.0333333333347</v>
      </c>
      <c r="K65" s="278">
        <v>5985</v>
      </c>
      <c r="L65" s="278">
        <v>5828.7</v>
      </c>
      <c r="M65" s="278">
        <v>0.22861999999999999</v>
      </c>
    </row>
    <row r="66" spans="1:13">
      <c r="A66" s="269">
        <v>56</v>
      </c>
      <c r="B66" s="278" t="s">
        <v>234</v>
      </c>
      <c r="C66" s="279">
        <v>1052.0999999999999</v>
      </c>
      <c r="D66" s="280">
        <v>1054.0833333333333</v>
      </c>
      <c r="E66" s="280">
        <v>1023.3666666666666</v>
      </c>
      <c r="F66" s="280">
        <v>994.63333333333321</v>
      </c>
      <c r="G66" s="280">
        <v>963.91666666666652</v>
      </c>
      <c r="H66" s="280">
        <v>1082.8166666666666</v>
      </c>
      <c r="I66" s="280">
        <v>1113.5333333333333</v>
      </c>
      <c r="J66" s="280">
        <v>1142.2666666666667</v>
      </c>
      <c r="K66" s="278">
        <v>1084.8</v>
      </c>
      <c r="L66" s="278">
        <v>1025.3499999999999</v>
      </c>
      <c r="M66" s="278">
        <v>0.76390000000000002</v>
      </c>
    </row>
    <row r="67" spans="1:13">
      <c r="A67" s="269">
        <v>57</v>
      </c>
      <c r="B67" s="278" t="s">
        <v>321</v>
      </c>
      <c r="C67" s="279">
        <v>297.55</v>
      </c>
      <c r="D67" s="280">
        <v>288.81666666666666</v>
      </c>
      <c r="E67" s="280">
        <v>265.73333333333335</v>
      </c>
      <c r="F67" s="280">
        <v>233.91666666666669</v>
      </c>
      <c r="G67" s="280">
        <v>210.83333333333337</v>
      </c>
      <c r="H67" s="280">
        <v>320.63333333333333</v>
      </c>
      <c r="I67" s="280">
        <v>343.7166666666667</v>
      </c>
      <c r="J67" s="280">
        <v>375.5333333333333</v>
      </c>
      <c r="K67" s="278">
        <v>311.89999999999998</v>
      </c>
      <c r="L67" s="278">
        <v>257</v>
      </c>
      <c r="M67" s="278">
        <v>10.2316</v>
      </c>
    </row>
    <row r="68" spans="1:13">
      <c r="A68" s="269">
        <v>58</v>
      </c>
      <c r="B68" s="278" t="s">
        <v>65</v>
      </c>
      <c r="C68" s="279">
        <v>83.7</v>
      </c>
      <c r="D68" s="280">
        <v>83.216666666666669</v>
      </c>
      <c r="E68" s="280">
        <v>81.483333333333334</v>
      </c>
      <c r="F68" s="280">
        <v>79.266666666666666</v>
      </c>
      <c r="G68" s="280">
        <v>77.533333333333331</v>
      </c>
      <c r="H68" s="280">
        <v>85.433333333333337</v>
      </c>
      <c r="I68" s="280">
        <v>87.166666666666686</v>
      </c>
      <c r="J68" s="280">
        <v>89.38333333333334</v>
      </c>
      <c r="K68" s="278">
        <v>84.95</v>
      </c>
      <c r="L68" s="278">
        <v>81</v>
      </c>
      <c r="M68" s="278">
        <v>202.6242</v>
      </c>
    </row>
    <row r="69" spans="1:13">
      <c r="A69" s="269">
        <v>59</v>
      </c>
      <c r="B69" s="278" t="s">
        <v>313</v>
      </c>
      <c r="C69" s="279">
        <v>642.95000000000005</v>
      </c>
      <c r="D69" s="280">
        <v>642.26666666666677</v>
      </c>
      <c r="E69" s="280">
        <v>635.68333333333351</v>
      </c>
      <c r="F69" s="280">
        <v>628.41666666666674</v>
      </c>
      <c r="G69" s="280">
        <v>621.83333333333348</v>
      </c>
      <c r="H69" s="280">
        <v>649.53333333333353</v>
      </c>
      <c r="I69" s="280">
        <v>656.11666666666679</v>
      </c>
      <c r="J69" s="280">
        <v>663.38333333333355</v>
      </c>
      <c r="K69" s="278">
        <v>648.85</v>
      </c>
      <c r="L69" s="278">
        <v>635</v>
      </c>
      <c r="M69" s="278">
        <v>5.1530199999999997</v>
      </c>
    </row>
    <row r="70" spans="1:13">
      <c r="A70" s="269">
        <v>60</v>
      </c>
      <c r="B70" s="278" t="s">
        <v>66</v>
      </c>
      <c r="C70" s="279">
        <v>520.20000000000005</v>
      </c>
      <c r="D70" s="280">
        <v>527.15</v>
      </c>
      <c r="E70" s="280">
        <v>510.4</v>
      </c>
      <c r="F70" s="280">
        <v>500.6</v>
      </c>
      <c r="G70" s="280">
        <v>483.85</v>
      </c>
      <c r="H70" s="280">
        <v>536.94999999999993</v>
      </c>
      <c r="I70" s="280">
        <v>553.69999999999993</v>
      </c>
      <c r="J70" s="280">
        <v>563.49999999999989</v>
      </c>
      <c r="K70" s="278">
        <v>543.9</v>
      </c>
      <c r="L70" s="278">
        <v>517.35</v>
      </c>
      <c r="M70" s="278">
        <v>23.867280000000001</v>
      </c>
    </row>
    <row r="71" spans="1:13">
      <c r="A71" s="269">
        <v>61</v>
      </c>
      <c r="B71" s="278" t="s">
        <v>67</v>
      </c>
      <c r="C71" s="279">
        <v>357.45</v>
      </c>
      <c r="D71" s="280">
        <v>356.86666666666662</v>
      </c>
      <c r="E71" s="280">
        <v>348.73333333333323</v>
      </c>
      <c r="F71" s="280">
        <v>340.01666666666659</v>
      </c>
      <c r="G71" s="280">
        <v>331.88333333333321</v>
      </c>
      <c r="H71" s="280">
        <v>365.58333333333326</v>
      </c>
      <c r="I71" s="280">
        <v>373.71666666666658</v>
      </c>
      <c r="J71" s="280">
        <v>382.43333333333328</v>
      </c>
      <c r="K71" s="278">
        <v>365</v>
      </c>
      <c r="L71" s="278">
        <v>348.15</v>
      </c>
      <c r="M71" s="278">
        <v>17.261340000000001</v>
      </c>
    </row>
    <row r="72" spans="1:13">
      <c r="A72" s="269">
        <v>62</v>
      </c>
      <c r="B72" s="278" t="s">
        <v>69</v>
      </c>
      <c r="C72" s="279">
        <v>559</v>
      </c>
      <c r="D72" s="280">
        <v>557.56666666666672</v>
      </c>
      <c r="E72" s="280">
        <v>551.43333333333339</v>
      </c>
      <c r="F72" s="280">
        <v>543.86666666666667</v>
      </c>
      <c r="G72" s="280">
        <v>537.73333333333335</v>
      </c>
      <c r="H72" s="280">
        <v>565.13333333333344</v>
      </c>
      <c r="I72" s="280">
        <v>571.26666666666688</v>
      </c>
      <c r="J72" s="280">
        <v>578.83333333333348</v>
      </c>
      <c r="K72" s="278">
        <v>563.70000000000005</v>
      </c>
      <c r="L72" s="278">
        <v>550</v>
      </c>
      <c r="M72" s="278">
        <v>155.89317</v>
      </c>
    </row>
    <row r="73" spans="1:13">
      <c r="A73" s="269">
        <v>63</v>
      </c>
      <c r="B73" s="278" t="s">
        <v>70</v>
      </c>
      <c r="C73" s="279">
        <v>37.85</v>
      </c>
      <c r="D73" s="280">
        <v>37.299999999999997</v>
      </c>
      <c r="E73" s="280">
        <v>36.099999999999994</v>
      </c>
      <c r="F73" s="280">
        <v>34.349999999999994</v>
      </c>
      <c r="G73" s="280">
        <v>33.149999999999991</v>
      </c>
      <c r="H73" s="280">
        <v>39.049999999999997</v>
      </c>
      <c r="I73" s="280">
        <v>40.25</v>
      </c>
      <c r="J73" s="280">
        <v>42</v>
      </c>
      <c r="K73" s="278">
        <v>38.5</v>
      </c>
      <c r="L73" s="278">
        <v>35.549999999999997</v>
      </c>
      <c r="M73" s="278">
        <v>1445.70254</v>
      </c>
    </row>
    <row r="74" spans="1:13">
      <c r="A74" s="269">
        <v>64</v>
      </c>
      <c r="B74" s="278" t="s">
        <v>71</v>
      </c>
      <c r="C74" s="279">
        <v>404.3</v>
      </c>
      <c r="D74" s="280">
        <v>399.7166666666667</v>
      </c>
      <c r="E74" s="280">
        <v>393.03333333333342</v>
      </c>
      <c r="F74" s="280">
        <v>381.76666666666671</v>
      </c>
      <c r="G74" s="280">
        <v>375.08333333333343</v>
      </c>
      <c r="H74" s="280">
        <v>410.98333333333341</v>
      </c>
      <c r="I74" s="280">
        <v>417.66666666666669</v>
      </c>
      <c r="J74" s="280">
        <v>428.93333333333339</v>
      </c>
      <c r="K74" s="278">
        <v>406.4</v>
      </c>
      <c r="L74" s="278">
        <v>388.45</v>
      </c>
      <c r="M74" s="278">
        <v>64.399060000000006</v>
      </c>
    </row>
    <row r="75" spans="1:13">
      <c r="A75" s="269">
        <v>65</v>
      </c>
      <c r="B75" s="278" t="s">
        <v>322</v>
      </c>
      <c r="C75" s="279">
        <v>599.79999999999995</v>
      </c>
      <c r="D75" s="280">
        <v>608.6</v>
      </c>
      <c r="E75" s="280">
        <v>577.20000000000005</v>
      </c>
      <c r="F75" s="280">
        <v>554.6</v>
      </c>
      <c r="G75" s="280">
        <v>523.20000000000005</v>
      </c>
      <c r="H75" s="280">
        <v>631.20000000000005</v>
      </c>
      <c r="I75" s="280">
        <v>662.59999999999991</v>
      </c>
      <c r="J75" s="280">
        <v>685.2</v>
      </c>
      <c r="K75" s="278">
        <v>640</v>
      </c>
      <c r="L75" s="278">
        <v>586</v>
      </c>
      <c r="M75" s="278">
        <v>2.0513699999999999</v>
      </c>
    </row>
    <row r="76" spans="1:13" s="16" customFormat="1">
      <c r="A76" s="269">
        <v>66</v>
      </c>
      <c r="B76" s="278" t="s">
        <v>324</v>
      </c>
      <c r="C76" s="279">
        <v>99.1</v>
      </c>
      <c r="D76" s="280">
        <v>99.283333333333346</v>
      </c>
      <c r="E76" s="280">
        <v>97.866666666666688</v>
      </c>
      <c r="F76" s="280">
        <v>96.63333333333334</v>
      </c>
      <c r="G76" s="280">
        <v>95.216666666666683</v>
      </c>
      <c r="H76" s="280">
        <v>100.51666666666669</v>
      </c>
      <c r="I76" s="280">
        <v>101.93333333333335</v>
      </c>
      <c r="J76" s="280">
        <v>103.1666666666667</v>
      </c>
      <c r="K76" s="278">
        <v>100.7</v>
      </c>
      <c r="L76" s="278">
        <v>98.05</v>
      </c>
      <c r="M76" s="278">
        <v>1.7668299999999999</v>
      </c>
    </row>
    <row r="77" spans="1:13" s="16" customFormat="1">
      <c r="A77" s="269">
        <v>67</v>
      </c>
      <c r="B77" s="278" t="s">
        <v>325</v>
      </c>
      <c r="C77" s="279">
        <v>1995.25</v>
      </c>
      <c r="D77" s="280">
        <v>2004.8333333333333</v>
      </c>
      <c r="E77" s="280">
        <v>1979.4166666666665</v>
      </c>
      <c r="F77" s="280">
        <v>1963.5833333333333</v>
      </c>
      <c r="G77" s="280">
        <v>1938.1666666666665</v>
      </c>
      <c r="H77" s="280">
        <v>2020.6666666666665</v>
      </c>
      <c r="I77" s="280">
        <v>2046.083333333333</v>
      </c>
      <c r="J77" s="280">
        <v>2061.9166666666665</v>
      </c>
      <c r="K77" s="278">
        <v>2030.25</v>
      </c>
      <c r="L77" s="278">
        <v>1989</v>
      </c>
      <c r="M77" s="278">
        <v>0.14707999999999999</v>
      </c>
    </row>
    <row r="78" spans="1:13" s="16" customFormat="1">
      <c r="A78" s="269">
        <v>68</v>
      </c>
      <c r="B78" s="278" t="s">
        <v>326</v>
      </c>
      <c r="C78" s="279">
        <v>504.8</v>
      </c>
      <c r="D78" s="280">
        <v>506.76666666666671</v>
      </c>
      <c r="E78" s="280">
        <v>498.63333333333344</v>
      </c>
      <c r="F78" s="280">
        <v>492.46666666666675</v>
      </c>
      <c r="G78" s="280">
        <v>484.33333333333348</v>
      </c>
      <c r="H78" s="280">
        <v>512.93333333333339</v>
      </c>
      <c r="I78" s="280">
        <v>521.06666666666672</v>
      </c>
      <c r="J78" s="280">
        <v>527.23333333333335</v>
      </c>
      <c r="K78" s="278">
        <v>514.9</v>
      </c>
      <c r="L78" s="278">
        <v>500.6</v>
      </c>
      <c r="M78" s="278">
        <v>2.4330799999999999</v>
      </c>
    </row>
    <row r="79" spans="1:13" s="16" customFormat="1">
      <c r="A79" s="269">
        <v>69</v>
      </c>
      <c r="B79" s="278" t="s">
        <v>327</v>
      </c>
      <c r="C79" s="279">
        <v>77.150000000000006</v>
      </c>
      <c r="D79" s="280">
        <v>77.350000000000009</v>
      </c>
      <c r="E79" s="280">
        <v>75.800000000000011</v>
      </c>
      <c r="F79" s="280">
        <v>74.45</v>
      </c>
      <c r="G79" s="280">
        <v>72.900000000000006</v>
      </c>
      <c r="H79" s="280">
        <v>78.700000000000017</v>
      </c>
      <c r="I79" s="280">
        <v>80.25</v>
      </c>
      <c r="J79" s="280">
        <v>81.600000000000023</v>
      </c>
      <c r="K79" s="278">
        <v>78.900000000000006</v>
      </c>
      <c r="L79" s="278">
        <v>76</v>
      </c>
      <c r="M79" s="278">
        <v>23.158249999999999</v>
      </c>
    </row>
    <row r="80" spans="1:13" s="16" customFormat="1">
      <c r="A80" s="269">
        <v>70</v>
      </c>
      <c r="B80" s="278" t="s">
        <v>72</v>
      </c>
      <c r="C80" s="279">
        <v>11447.05</v>
      </c>
      <c r="D80" s="280">
        <v>11395.033333333333</v>
      </c>
      <c r="E80" s="280">
        <v>11282.016666666666</v>
      </c>
      <c r="F80" s="280">
        <v>11116.983333333334</v>
      </c>
      <c r="G80" s="280">
        <v>11003.966666666667</v>
      </c>
      <c r="H80" s="280">
        <v>11560.066666666666</v>
      </c>
      <c r="I80" s="280">
        <v>11673.083333333332</v>
      </c>
      <c r="J80" s="280">
        <v>11838.116666666665</v>
      </c>
      <c r="K80" s="278">
        <v>11508.05</v>
      </c>
      <c r="L80" s="278">
        <v>11230</v>
      </c>
      <c r="M80" s="278">
        <v>0.35402</v>
      </c>
    </row>
    <row r="81" spans="1:13" s="16" customFormat="1">
      <c r="A81" s="269">
        <v>71</v>
      </c>
      <c r="B81" s="278" t="s">
        <v>74</v>
      </c>
      <c r="C81" s="279">
        <v>370.25</v>
      </c>
      <c r="D81" s="280">
        <v>373.95</v>
      </c>
      <c r="E81" s="280">
        <v>363.59999999999997</v>
      </c>
      <c r="F81" s="280">
        <v>356.95</v>
      </c>
      <c r="G81" s="280">
        <v>346.59999999999997</v>
      </c>
      <c r="H81" s="280">
        <v>380.59999999999997</v>
      </c>
      <c r="I81" s="280">
        <v>390.95</v>
      </c>
      <c r="J81" s="280">
        <v>397.59999999999997</v>
      </c>
      <c r="K81" s="278">
        <v>384.3</v>
      </c>
      <c r="L81" s="278">
        <v>367.3</v>
      </c>
      <c r="M81" s="278">
        <v>66.971519999999998</v>
      </c>
    </row>
    <row r="82" spans="1:13" s="16" customFormat="1">
      <c r="A82" s="269">
        <v>72</v>
      </c>
      <c r="B82" s="278" t="s">
        <v>328</v>
      </c>
      <c r="C82" s="279">
        <v>143</v>
      </c>
      <c r="D82" s="280">
        <v>142</v>
      </c>
      <c r="E82" s="280">
        <v>138</v>
      </c>
      <c r="F82" s="280">
        <v>133</v>
      </c>
      <c r="G82" s="280">
        <v>129</v>
      </c>
      <c r="H82" s="280">
        <v>147</v>
      </c>
      <c r="I82" s="280">
        <v>151</v>
      </c>
      <c r="J82" s="280">
        <v>156</v>
      </c>
      <c r="K82" s="278">
        <v>146</v>
      </c>
      <c r="L82" s="278">
        <v>137</v>
      </c>
      <c r="M82" s="278">
        <v>1.7042999999999999</v>
      </c>
    </row>
    <row r="83" spans="1:13" s="16" customFormat="1">
      <c r="A83" s="269">
        <v>73</v>
      </c>
      <c r="B83" s="278" t="s">
        <v>75</v>
      </c>
      <c r="C83" s="279">
        <v>3450.4</v>
      </c>
      <c r="D83" s="280">
        <v>3448.2666666666664</v>
      </c>
      <c r="E83" s="280">
        <v>3422.1333333333328</v>
      </c>
      <c r="F83" s="280">
        <v>3393.8666666666663</v>
      </c>
      <c r="G83" s="280">
        <v>3367.7333333333327</v>
      </c>
      <c r="H83" s="280">
        <v>3476.5333333333328</v>
      </c>
      <c r="I83" s="280">
        <v>3502.6666666666661</v>
      </c>
      <c r="J83" s="280">
        <v>3530.9333333333329</v>
      </c>
      <c r="K83" s="278">
        <v>3474.4</v>
      </c>
      <c r="L83" s="278">
        <v>3420</v>
      </c>
      <c r="M83" s="278">
        <v>5.4648899999999996</v>
      </c>
    </row>
    <row r="84" spans="1:13" s="16" customFormat="1">
      <c r="A84" s="269">
        <v>74</v>
      </c>
      <c r="B84" s="278" t="s">
        <v>314</v>
      </c>
      <c r="C84" s="279">
        <v>459.85</v>
      </c>
      <c r="D84" s="280">
        <v>454.58333333333331</v>
      </c>
      <c r="E84" s="280">
        <v>446.26666666666665</v>
      </c>
      <c r="F84" s="280">
        <v>432.68333333333334</v>
      </c>
      <c r="G84" s="280">
        <v>424.36666666666667</v>
      </c>
      <c r="H84" s="280">
        <v>468.16666666666663</v>
      </c>
      <c r="I84" s="280">
        <v>476.48333333333335</v>
      </c>
      <c r="J84" s="280">
        <v>490.06666666666661</v>
      </c>
      <c r="K84" s="278">
        <v>462.9</v>
      </c>
      <c r="L84" s="278">
        <v>441</v>
      </c>
      <c r="M84" s="278">
        <v>2.4455100000000001</v>
      </c>
    </row>
    <row r="85" spans="1:13" s="16" customFormat="1">
      <c r="A85" s="269">
        <v>75</v>
      </c>
      <c r="B85" s="278" t="s">
        <v>323</v>
      </c>
      <c r="C85" s="279">
        <v>88</v>
      </c>
      <c r="D85" s="280">
        <v>87.433333333333337</v>
      </c>
      <c r="E85" s="280">
        <v>86.066666666666677</v>
      </c>
      <c r="F85" s="280">
        <v>84.13333333333334</v>
      </c>
      <c r="G85" s="280">
        <v>82.76666666666668</v>
      </c>
      <c r="H85" s="280">
        <v>89.366666666666674</v>
      </c>
      <c r="I85" s="280">
        <v>90.733333333333348</v>
      </c>
      <c r="J85" s="280">
        <v>92.666666666666671</v>
      </c>
      <c r="K85" s="278">
        <v>88.8</v>
      </c>
      <c r="L85" s="278">
        <v>85.5</v>
      </c>
      <c r="M85" s="278">
        <v>7.1578200000000001</v>
      </c>
    </row>
    <row r="86" spans="1:13" s="16" customFormat="1">
      <c r="A86" s="269">
        <v>76</v>
      </c>
      <c r="B86" s="278" t="s">
        <v>76</v>
      </c>
      <c r="C86" s="279">
        <v>363.35</v>
      </c>
      <c r="D86" s="280">
        <v>363.51666666666665</v>
      </c>
      <c r="E86" s="280">
        <v>359.83333333333331</v>
      </c>
      <c r="F86" s="280">
        <v>356.31666666666666</v>
      </c>
      <c r="G86" s="280">
        <v>352.63333333333333</v>
      </c>
      <c r="H86" s="280">
        <v>367.0333333333333</v>
      </c>
      <c r="I86" s="280">
        <v>370.7166666666667</v>
      </c>
      <c r="J86" s="280">
        <v>374.23333333333329</v>
      </c>
      <c r="K86" s="278">
        <v>367.2</v>
      </c>
      <c r="L86" s="278">
        <v>360</v>
      </c>
      <c r="M86" s="278">
        <v>17.014340000000001</v>
      </c>
    </row>
    <row r="87" spans="1:13" s="16" customFormat="1">
      <c r="A87" s="269">
        <v>77</v>
      </c>
      <c r="B87" s="278" t="s">
        <v>77</v>
      </c>
      <c r="C87" s="279">
        <v>104.8</v>
      </c>
      <c r="D87" s="280">
        <v>104.38333333333333</v>
      </c>
      <c r="E87" s="280">
        <v>102.41666666666666</v>
      </c>
      <c r="F87" s="280">
        <v>100.03333333333333</v>
      </c>
      <c r="G87" s="280">
        <v>98.066666666666663</v>
      </c>
      <c r="H87" s="280">
        <v>106.76666666666665</v>
      </c>
      <c r="I87" s="280">
        <v>108.73333333333332</v>
      </c>
      <c r="J87" s="280">
        <v>111.11666666666665</v>
      </c>
      <c r="K87" s="278">
        <v>106.35</v>
      </c>
      <c r="L87" s="278">
        <v>102</v>
      </c>
      <c r="M87" s="278">
        <v>364.62853000000001</v>
      </c>
    </row>
    <row r="88" spans="1:13" s="16" customFormat="1">
      <c r="A88" s="269">
        <v>78</v>
      </c>
      <c r="B88" s="278" t="s">
        <v>332</v>
      </c>
      <c r="C88" s="279">
        <v>361.5</v>
      </c>
      <c r="D88" s="280">
        <v>362.31666666666666</v>
      </c>
      <c r="E88" s="280">
        <v>355.73333333333335</v>
      </c>
      <c r="F88" s="280">
        <v>349.9666666666667</v>
      </c>
      <c r="G88" s="280">
        <v>343.38333333333338</v>
      </c>
      <c r="H88" s="280">
        <v>368.08333333333331</v>
      </c>
      <c r="I88" s="280">
        <v>374.66666666666669</v>
      </c>
      <c r="J88" s="280">
        <v>380.43333333333328</v>
      </c>
      <c r="K88" s="278">
        <v>368.9</v>
      </c>
      <c r="L88" s="278">
        <v>356.55</v>
      </c>
      <c r="M88" s="278">
        <v>4.2014100000000001</v>
      </c>
    </row>
    <row r="89" spans="1:13" s="16" customFormat="1">
      <c r="A89" s="269">
        <v>79</v>
      </c>
      <c r="B89" s="278" t="s">
        <v>333</v>
      </c>
      <c r="C89" s="279">
        <v>321.95</v>
      </c>
      <c r="D89" s="280">
        <v>327.66666666666663</v>
      </c>
      <c r="E89" s="280">
        <v>311.68333333333328</v>
      </c>
      <c r="F89" s="280">
        <v>301.41666666666663</v>
      </c>
      <c r="G89" s="280">
        <v>285.43333333333328</v>
      </c>
      <c r="H89" s="280">
        <v>337.93333333333328</v>
      </c>
      <c r="I89" s="280">
        <v>353.91666666666663</v>
      </c>
      <c r="J89" s="280">
        <v>364.18333333333328</v>
      </c>
      <c r="K89" s="278">
        <v>343.65</v>
      </c>
      <c r="L89" s="278">
        <v>317.39999999999998</v>
      </c>
      <c r="M89" s="278">
        <v>7.8355899999999998</v>
      </c>
    </row>
    <row r="90" spans="1:13" s="16" customFormat="1">
      <c r="A90" s="269">
        <v>80</v>
      </c>
      <c r="B90" s="278" t="s">
        <v>335</v>
      </c>
      <c r="C90" s="279">
        <v>268.05</v>
      </c>
      <c r="D90" s="280">
        <v>265.61666666666667</v>
      </c>
      <c r="E90" s="280">
        <v>260.43333333333334</v>
      </c>
      <c r="F90" s="280">
        <v>252.81666666666666</v>
      </c>
      <c r="G90" s="280">
        <v>247.63333333333333</v>
      </c>
      <c r="H90" s="280">
        <v>273.23333333333335</v>
      </c>
      <c r="I90" s="280">
        <v>278.41666666666674</v>
      </c>
      <c r="J90" s="280">
        <v>286.03333333333336</v>
      </c>
      <c r="K90" s="278">
        <v>270.8</v>
      </c>
      <c r="L90" s="278">
        <v>258</v>
      </c>
      <c r="M90" s="278">
        <v>0.81406999999999996</v>
      </c>
    </row>
    <row r="91" spans="1:13" s="16" customFormat="1">
      <c r="A91" s="269">
        <v>81</v>
      </c>
      <c r="B91" s="278" t="s">
        <v>329</v>
      </c>
      <c r="C91" s="279">
        <v>422.3</v>
      </c>
      <c r="D91" s="280">
        <v>418.5</v>
      </c>
      <c r="E91" s="280">
        <v>412</v>
      </c>
      <c r="F91" s="280">
        <v>401.7</v>
      </c>
      <c r="G91" s="280">
        <v>395.2</v>
      </c>
      <c r="H91" s="280">
        <v>428.8</v>
      </c>
      <c r="I91" s="280">
        <v>435.3</v>
      </c>
      <c r="J91" s="280">
        <v>445.6</v>
      </c>
      <c r="K91" s="278">
        <v>425</v>
      </c>
      <c r="L91" s="278">
        <v>408.2</v>
      </c>
      <c r="M91" s="278">
        <v>0.40794000000000002</v>
      </c>
    </row>
    <row r="92" spans="1:13" s="16" customFormat="1">
      <c r="A92" s="269">
        <v>82</v>
      </c>
      <c r="B92" s="278" t="s">
        <v>78</v>
      </c>
      <c r="C92" s="279">
        <v>129.05000000000001</v>
      </c>
      <c r="D92" s="280">
        <v>127.73333333333335</v>
      </c>
      <c r="E92" s="280">
        <v>125.9666666666667</v>
      </c>
      <c r="F92" s="280">
        <v>122.88333333333335</v>
      </c>
      <c r="G92" s="280">
        <v>121.1166666666667</v>
      </c>
      <c r="H92" s="280">
        <v>130.81666666666669</v>
      </c>
      <c r="I92" s="280">
        <v>132.58333333333334</v>
      </c>
      <c r="J92" s="280">
        <v>135.66666666666669</v>
      </c>
      <c r="K92" s="278">
        <v>129.5</v>
      </c>
      <c r="L92" s="278">
        <v>124.65</v>
      </c>
      <c r="M92" s="278">
        <v>15.57887</v>
      </c>
    </row>
    <row r="93" spans="1:13" s="16" customFormat="1">
      <c r="A93" s="269">
        <v>83</v>
      </c>
      <c r="B93" s="278" t="s">
        <v>330</v>
      </c>
      <c r="C93" s="279">
        <v>244.05</v>
      </c>
      <c r="D93" s="280">
        <v>244.91666666666666</v>
      </c>
      <c r="E93" s="280">
        <v>238.13333333333333</v>
      </c>
      <c r="F93" s="280">
        <v>232.21666666666667</v>
      </c>
      <c r="G93" s="280">
        <v>225.43333333333334</v>
      </c>
      <c r="H93" s="280">
        <v>250.83333333333331</v>
      </c>
      <c r="I93" s="280">
        <v>257.61666666666667</v>
      </c>
      <c r="J93" s="280">
        <v>263.5333333333333</v>
      </c>
      <c r="K93" s="278">
        <v>251.7</v>
      </c>
      <c r="L93" s="278">
        <v>239</v>
      </c>
      <c r="M93" s="278">
        <v>6.5870199999999999</v>
      </c>
    </row>
    <row r="94" spans="1:13" s="16" customFormat="1">
      <c r="A94" s="269">
        <v>84</v>
      </c>
      <c r="B94" s="278" t="s">
        <v>338</v>
      </c>
      <c r="C94" s="279">
        <v>280.39999999999998</v>
      </c>
      <c r="D94" s="280">
        <v>278.89999999999998</v>
      </c>
      <c r="E94" s="280">
        <v>271.59999999999997</v>
      </c>
      <c r="F94" s="280">
        <v>262.8</v>
      </c>
      <c r="G94" s="280">
        <v>255.5</v>
      </c>
      <c r="H94" s="280">
        <v>287.69999999999993</v>
      </c>
      <c r="I94" s="280">
        <v>294.99999999999989</v>
      </c>
      <c r="J94" s="280">
        <v>303.7999999999999</v>
      </c>
      <c r="K94" s="278">
        <v>286.2</v>
      </c>
      <c r="L94" s="278">
        <v>270.10000000000002</v>
      </c>
      <c r="M94" s="278">
        <v>8.5301299999999998</v>
      </c>
    </row>
    <row r="95" spans="1:13" s="16" customFormat="1">
      <c r="A95" s="269">
        <v>85</v>
      </c>
      <c r="B95" s="278" t="s">
        <v>336</v>
      </c>
      <c r="C95" s="279">
        <v>918.1</v>
      </c>
      <c r="D95" s="280">
        <v>918.5</v>
      </c>
      <c r="E95" s="280">
        <v>909.75</v>
      </c>
      <c r="F95" s="280">
        <v>901.4</v>
      </c>
      <c r="G95" s="280">
        <v>892.65</v>
      </c>
      <c r="H95" s="280">
        <v>926.85</v>
      </c>
      <c r="I95" s="280">
        <v>935.6</v>
      </c>
      <c r="J95" s="280">
        <v>943.95</v>
      </c>
      <c r="K95" s="278">
        <v>927.25</v>
      </c>
      <c r="L95" s="278">
        <v>910.15</v>
      </c>
      <c r="M95" s="278">
        <v>1.0447900000000001</v>
      </c>
    </row>
    <row r="96" spans="1:13" s="16" customFormat="1">
      <c r="A96" s="269">
        <v>86</v>
      </c>
      <c r="B96" s="278" t="s">
        <v>337</v>
      </c>
      <c r="C96" s="279">
        <v>17.25</v>
      </c>
      <c r="D96" s="280">
        <v>17.333333333333332</v>
      </c>
      <c r="E96" s="280">
        <v>16.766666666666666</v>
      </c>
      <c r="F96" s="280">
        <v>16.283333333333335</v>
      </c>
      <c r="G96" s="280">
        <v>15.716666666666669</v>
      </c>
      <c r="H96" s="280">
        <v>17.816666666666663</v>
      </c>
      <c r="I96" s="280">
        <v>18.383333333333333</v>
      </c>
      <c r="J96" s="280">
        <v>18.86666666666666</v>
      </c>
      <c r="K96" s="278">
        <v>17.899999999999999</v>
      </c>
      <c r="L96" s="278">
        <v>16.850000000000001</v>
      </c>
      <c r="M96" s="278">
        <v>25.266220000000001</v>
      </c>
    </row>
    <row r="97" spans="1:13" s="16" customFormat="1">
      <c r="A97" s="269">
        <v>87</v>
      </c>
      <c r="B97" s="278" t="s">
        <v>339</v>
      </c>
      <c r="C97" s="279">
        <v>117.15</v>
      </c>
      <c r="D97" s="280">
        <v>117.10000000000001</v>
      </c>
      <c r="E97" s="280">
        <v>115.25000000000001</v>
      </c>
      <c r="F97" s="280">
        <v>113.35000000000001</v>
      </c>
      <c r="G97" s="280">
        <v>111.50000000000001</v>
      </c>
      <c r="H97" s="280">
        <v>119.00000000000001</v>
      </c>
      <c r="I97" s="280">
        <v>120.85000000000001</v>
      </c>
      <c r="J97" s="280">
        <v>122.75000000000001</v>
      </c>
      <c r="K97" s="278">
        <v>118.95</v>
      </c>
      <c r="L97" s="278">
        <v>115.2</v>
      </c>
      <c r="M97" s="278">
        <v>1.9131100000000001</v>
      </c>
    </row>
    <row r="98" spans="1:13" s="16" customFormat="1">
      <c r="A98" s="269">
        <v>88</v>
      </c>
      <c r="B98" s="278" t="s">
        <v>340</v>
      </c>
      <c r="C98" s="279">
        <v>2202.4499999999998</v>
      </c>
      <c r="D98" s="280">
        <v>2208.7166666666667</v>
      </c>
      <c r="E98" s="280">
        <v>2189.4333333333334</v>
      </c>
      <c r="F98" s="280">
        <v>2176.4166666666665</v>
      </c>
      <c r="G98" s="280">
        <v>2157.1333333333332</v>
      </c>
      <c r="H98" s="280">
        <v>2221.7333333333336</v>
      </c>
      <c r="I98" s="280">
        <v>2241.0166666666673</v>
      </c>
      <c r="J98" s="280">
        <v>2254.0333333333338</v>
      </c>
      <c r="K98" s="278">
        <v>2228</v>
      </c>
      <c r="L98" s="278">
        <v>2195.6999999999998</v>
      </c>
      <c r="M98" s="278">
        <v>4.2500000000000003E-2</v>
      </c>
    </row>
    <row r="99" spans="1:13" s="16" customFormat="1">
      <c r="A99" s="269">
        <v>89</v>
      </c>
      <c r="B99" s="278" t="s">
        <v>81</v>
      </c>
      <c r="C99" s="279">
        <v>613.20000000000005</v>
      </c>
      <c r="D99" s="280">
        <v>610.91666666666663</v>
      </c>
      <c r="E99" s="280">
        <v>603.83333333333326</v>
      </c>
      <c r="F99" s="280">
        <v>594.46666666666658</v>
      </c>
      <c r="G99" s="280">
        <v>587.38333333333321</v>
      </c>
      <c r="H99" s="280">
        <v>620.2833333333333</v>
      </c>
      <c r="I99" s="280">
        <v>627.36666666666656</v>
      </c>
      <c r="J99" s="280">
        <v>636.73333333333335</v>
      </c>
      <c r="K99" s="278">
        <v>618</v>
      </c>
      <c r="L99" s="278">
        <v>601.54999999999995</v>
      </c>
      <c r="M99" s="278">
        <v>2.5458500000000002</v>
      </c>
    </row>
    <row r="100" spans="1:13" s="16" customFormat="1">
      <c r="A100" s="269">
        <v>90</v>
      </c>
      <c r="B100" s="278" t="s">
        <v>334</v>
      </c>
      <c r="C100" s="279">
        <v>157</v>
      </c>
      <c r="D100" s="280">
        <v>155.5</v>
      </c>
      <c r="E100" s="280">
        <v>151.55000000000001</v>
      </c>
      <c r="F100" s="280">
        <v>146.10000000000002</v>
      </c>
      <c r="G100" s="280">
        <v>142.15000000000003</v>
      </c>
      <c r="H100" s="280">
        <v>160.94999999999999</v>
      </c>
      <c r="I100" s="280">
        <v>164.89999999999998</v>
      </c>
      <c r="J100" s="280">
        <v>170.34999999999997</v>
      </c>
      <c r="K100" s="278">
        <v>159.44999999999999</v>
      </c>
      <c r="L100" s="278">
        <v>150.05000000000001</v>
      </c>
      <c r="M100" s="278">
        <v>1.6601999999999999</v>
      </c>
    </row>
    <row r="101" spans="1:13">
      <c r="A101" s="269">
        <v>91</v>
      </c>
      <c r="B101" s="278" t="s">
        <v>341</v>
      </c>
      <c r="C101" s="279">
        <v>136.25</v>
      </c>
      <c r="D101" s="280">
        <v>135.81666666666666</v>
      </c>
      <c r="E101" s="280">
        <v>132.93333333333334</v>
      </c>
      <c r="F101" s="280">
        <v>129.61666666666667</v>
      </c>
      <c r="G101" s="280">
        <v>126.73333333333335</v>
      </c>
      <c r="H101" s="280">
        <v>139.13333333333333</v>
      </c>
      <c r="I101" s="280">
        <v>142.01666666666665</v>
      </c>
      <c r="J101" s="280">
        <v>145.33333333333331</v>
      </c>
      <c r="K101" s="278">
        <v>138.69999999999999</v>
      </c>
      <c r="L101" s="278">
        <v>132.5</v>
      </c>
      <c r="M101" s="278">
        <v>1.08887</v>
      </c>
    </row>
    <row r="102" spans="1:13">
      <c r="A102" s="269">
        <v>92</v>
      </c>
      <c r="B102" s="278" t="s">
        <v>342</v>
      </c>
      <c r="C102" s="279">
        <v>144.94999999999999</v>
      </c>
      <c r="D102" s="280">
        <v>144.65</v>
      </c>
      <c r="E102" s="280">
        <v>142.30000000000001</v>
      </c>
      <c r="F102" s="280">
        <v>139.65</v>
      </c>
      <c r="G102" s="280">
        <v>137.30000000000001</v>
      </c>
      <c r="H102" s="280">
        <v>147.30000000000001</v>
      </c>
      <c r="I102" s="280">
        <v>149.64999999999998</v>
      </c>
      <c r="J102" s="280">
        <v>152.30000000000001</v>
      </c>
      <c r="K102" s="278">
        <v>147</v>
      </c>
      <c r="L102" s="278">
        <v>142</v>
      </c>
      <c r="M102" s="278">
        <v>6.8793600000000001</v>
      </c>
    </row>
    <row r="103" spans="1:13">
      <c r="A103" s="269">
        <v>93</v>
      </c>
      <c r="B103" s="278" t="s">
        <v>343</v>
      </c>
      <c r="C103" s="279">
        <v>83.1</v>
      </c>
      <c r="D103" s="280">
        <v>83.850000000000009</v>
      </c>
      <c r="E103" s="280">
        <v>81.300000000000011</v>
      </c>
      <c r="F103" s="280">
        <v>79.5</v>
      </c>
      <c r="G103" s="280">
        <v>76.95</v>
      </c>
      <c r="H103" s="280">
        <v>85.65000000000002</v>
      </c>
      <c r="I103" s="280">
        <v>88.2</v>
      </c>
      <c r="J103" s="280">
        <v>90.000000000000028</v>
      </c>
      <c r="K103" s="278">
        <v>86.4</v>
      </c>
      <c r="L103" s="278">
        <v>82.05</v>
      </c>
      <c r="M103" s="278">
        <v>19.96181</v>
      </c>
    </row>
    <row r="104" spans="1:13">
      <c r="A104" s="269">
        <v>94</v>
      </c>
      <c r="B104" s="278" t="s">
        <v>82</v>
      </c>
      <c r="C104" s="279">
        <v>205.95</v>
      </c>
      <c r="D104" s="280">
        <v>201.48333333333335</v>
      </c>
      <c r="E104" s="280">
        <v>194.56666666666669</v>
      </c>
      <c r="F104" s="280">
        <v>183.18333333333334</v>
      </c>
      <c r="G104" s="280">
        <v>176.26666666666668</v>
      </c>
      <c r="H104" s="280">
        <v>212.8666666666667</v>
      </c>
      <c r="I104" s="280">
        <v>219.78333333333333</v>
      </c>
      <c r="J104" s="280">
        <v>231.16666666666671</v>
      </c>
      <c r="K104" s="278">
        <v>208.4</v>
      </c>
      <c r="L104" s="278">
        <v>190.1</v>
      </c>
      <c r="M104" s="278">
        <v>223.36542</v>
      </c>
    </row>
    <row r="105" spans="1:13">
      <c r="A105" s="269">
        <v>95</v>
      </c>
      <c r="B105" s="278" t="s">
        <v>344</v>
      </c>
      <c r="C105" s="279">
        <v>312.60000000000002</v>
      </c>
      <c r="D105" s="280">
        <v>309.26666666666665</v>
      </c>
      <c r="E105" s="280">
        <v>303.58333333333331</v>
      </c>
      <c r="F105" s="280">
        <v>294.56666666666666</v>
      </c>
      <c r="G105" s="280">
        <v>288.88333333333333</v>
      </c>
      <c r="H105" s="280">
        <v>318.2833333333333</v>
      </c>
      <c r="I105" s="280">
        <v>323.9666666666667</v>
      </c>
      <c r="J105" s="280">
        <v>332.98333333333329</v>
      </c>
      <c r="K105" s="278">
        <v>314.95</v>
      </c>
      <c r="L105" s="278">
        <v>300.25</v>
      </c>
      <c r="M105" s="278">
        <v>0.40439999999999998</v>
      </c>
    </row>
    <row r="106" spans="1:13">
      <c r="A106" s="269">
        <v>96</v>
      </c>
      <c r="B106" s="278" t="s">
        <v>83</v>
      </c>
      <c r="C106" s="279">
        <v>634.9</v>
      </c>
      <c r="D106" s="280">
        <v>635.35</v>
      </c>
      <c r="E106" s="280">
        <v>628.70000000000005</v>
      </c>
      <c r="F106" s="280">
        <v>622.5</v>
      </c>
      <c r="G106" s="280">
        <v>615.85</v>
      </c>
      <c r="H106" s="280">
        <v>641.55000000000007</v>
      </c>
      <c r="I106" s="280">
        <v>648.19999999999993</v>
      </c>
      <c r="J106" s="280">
        <v>654.40000000000009</v>
      </c>
      <c r="K106" s="278">
        <v>642</v>
      </c>
      <c r="L106" s="278">
        <v>629.15</v>
      </c>
      <c r="M106" s="278">
        <v>58.164119999999997</v>
      </c>
    </row>
    <row r="107" spans="1:13">
      <c r="A107" s="269">
        <v>97</v>
      </c>
      <c r="B107" s="278" t="s">
        <v>84</v>
      </c>
      <c r="C107" s="279">
        <v>140.4</v>
      </c>
      <c r="D107" s="280">
        <v>140.79999999999998</v>
      </c>
      <c r="E107" s="280">
        <v>137.94999999999996</v>
      </c>
      <c r="F107" s="280">
        <v>135.49999999999997</v>
      </c>
      <c r="G107" s="280">
        <v>132.64999999999995</v>
      </c>
      <c r="H107" s="280">
        <v>143.24999999999997</v>
      </c>
      <c r="I107" s="280">
        <v>146.1</v>
      </c>
      <c r="J107" s="280">
        <v>148.54999999999998</v>
      </c>
      <c r="K107" s="278">
        <v>143.65</v>
      </c>
      <c r="L107" s="278">
        <v>138.35</v>
      </c>
      <c r="M107" s="278">
        <v>335.46613000000002</v>
      </c>
    </row>
    <row r="108" spans="1:13">
      <c r="A108" s="269">
        <v>98</v>
      </c>
      <c r="B108" s="286" t="s">
        <v>345</v>
      </c>
      <c r="C108" s="279">
        <v>303.39999999999998</v>
      </c>
      <c r="D108" s="280">
        <v>305.86666666666667</v>
      </c>
      <c r="E108" s="280">
        <v>297.63333333333333</v>
      </c>
      <c r="F108" s="280">
        <v>291.86666666666667</v>
      </c>
      <c r="G108" s="280">
        <v>283.63333333333333</v>
      </c>
      <c r="H108" s="280">
        <v>311.63333333333333</v>
      </c>
      <c r="I108" s="280">
        <v>319.86666666666667</v>
      </c>
      <c r="J108" s="280">
        <v>325.63333333333333</v>
      </c>
      <c r="K108" s="278">
        <v>314.10000000000002</v>
      </c>
      <c r="L108" s="278">
        <v>300.10000000000002</v>
      </c>
      <c r="M108" s="278">
        <v>9.1807099999999995</v>
      </c>
    </row>
    <row r="109" spans="1:13">
      <c r="A109" s="269">
        <v>99</v>
      </c>
      <c r="B109" s="278" t="s">
        <v>85</v>
      </c>
      <c r="C109" s="279">
        <v>1397.6</v>
      </c>
      <c r="D109" s="280">
        <v>1402.45</v>
      </c>
      <c r="E109" s="280">
        <v>1383.9</v>
      </c>
      <c r="F109" s="280">
        <v>1370.2</v>
      </c>
      <c r="G109" s="280">
        <v>1351.65</v>
      </c>
      <c r="H109" s="280">
        <v>1416.15</v>
      </c>
      <c r="I109" s="280">
        <v>1434.6999999999998</v>
      </c>
      <c r="J109" s="280">
        <v>1448.4</v>
      </c>
      <c r="K109" s="278">
        <v>1421</v>
      </c>
      <c r="L109" s="278">
        <v>1388.75</v>
      </c>
      <c r="M109" s="278">
        <v>7.5024600000000001</v>
      </c>
    </row>
    <row r="110" spans="1:13">
      <c r="A110" s="269">
        <v>100</v>
      </c>
      <c r="B110" s="278" t="s">
        <v>86</v>
      </c>
      <c r="C110" s="279">
        <v>426.2</v>
      </c>
      <c r="D110" s="280">
        <v>422.16666666666669</v>
      </c>
      <c r="E110" s="280">
        <v>414.58333333333337</v>
      </c>
      <c r="F110" s="280">
        <v>402.9666666666667</v>
      </c>
      <c r="G110" s="280">
        <v>395.38333333333338</v>
      </c>
      <c r="H110" s="280">
        <v>433.78333333333336</v>
      </c>
      <c r="I110" s="280">
        <v>441.36666666666673</v>
      </c>
      <c r="J110" s="280">
        <v>452.98333333333335</v>
      </c>
      <c r="K110" s="278">
        <v>429.75</v>
      </c>
      <c r="L110" s="278">
        <v>410.55</v>
      </c>
      <c r="M110" s="278">
        <v>23.072939999999999</v>
      </c>
    </row>
    <row r="111" spans="1:13">
      <c r="A111" s="269">
        <v>101</v>
      </c>
      <c r="B111" s="278" t="s">
        <v>236</v>
      </c>
      <c r="C111" s="279">
        <v>751.1</v>
      </c>
      <c r="D111" s="280">
        <v>744.75</v>
      </c>
      <c r="E111" s="280">
        <v>729.5</v>
      </c>
      <c r="F111" s="280">
        <v>707.9</v>
      </c>
      <c r="G111" s="280">
        <v>692.65</v>
      </c>
      <c r="H111" s="280">
        <v>766.35</v>
      </c>
      <c r="I111" s="280">
        <v>781.6</v>
      </c>
      <c r="J111" s="280">
        <v>803.2</v>
      </c>
      <c r="K111" s="278">
        <v>760</v>
      </c>
      <c r="L111" s="278">
        <v>723.15</v>
      </c>
      <c r="M111" s="278">
        <v>4.3662900000000002</v>
      </c>
    </row>
    <row r="112" spans="1:13">
      <c r="A112" s="269">
        <v>102</v>
      </c>
      <c r="B112" s="278" t="s">
        <v>346</v>
      </c>
      <c r="C112" s="279">
        <v>530.95000000000005</v>
      </c>
      <c r="D112" s="280">
        <v>527.61666666666667</v>
      </c>
      <c r="E112" s="280">
        <v>515.23333333333335</v>
      </c>
      <c r="F112" s="280">
        <v>499.51666666666665</v>
      </c>
      <c r="G112" s="280">
        <v>487.13333333333333</v>
      </c>
      <c r="H112" s="280">
        <v>543.33333333333337</v>
      </c>
      <c r="I112" s="280">
        <v>555.71666666666681</v>
      </c>
      <c r="J112" s="280">
        <v>571.43333333333339</v>
      </c>
      <c r="K112" s="278">
        <v>540</v>
      </c>
      <c r="L112" s="278">
        <v>511.9</v>
      </c>
      <c r="M112" s="278">
        <v>0.76380000000000003</v>
      </c>
    </row>
    <row r="113" spans="1:13">
      <c r="A113" s="269">
        <v>103</v>
      </c>
      <c r="B113" s="278" t="s">
        <v>331</v>
      </c>
      <c r="C113" s="279">
        <v>1599.75</v>
      </c>
      <c r="D113" s="280">
        <v>1564.4666666666665</v>
      </c>
      <c r="E113" s="280">
        <v>1520.333333333333</v>
      </c>
      <c r="F113" s="280">
        <v>1440.9166666666665</v>
      </c>
      <c r="G113" s="280">
        <v>1396.7833333333331</v>
      </c>
      <c r="H113" s="280">
        <v>1643.883333333333</v>
      </c>
      <c r="I113" s="280">
        <v>1688.0166666666667</v>
      </c>
      <c r="J113" s="280">
        <v>1767.4333333333329</v>
      </c>
      <c r="K113" s="278">
        <v>1608.6</v>
      </c>
      <c r="L113" s="278">
        <v>1485.05</v>
      </c>
      <c r="M113" s="278">
        <v>0.66596999999999995</v>
      </c>
    </row>
    <row r="114" spans="1:13">
      <c r="A114" s="269">
        <v>104</v>
      </c>
      <c r="B114" s="278" t="s">
        <v>237</v>
      </c>
      <c r="C114" s="279">
        <v>230.8</v>
      </c>
      <c r="D114" s="280">
        <v>230.28333333333333</v>
      </c>
      <c r="E114" s="280">
        <v>224.81666666666666</v>
      </c>
      <c r="F114" s="280">
        <v>218.83333333333334</v>
      </c>
      <c r="G114" s="280">
        <v>213.36666666666667</v>
      </c>
      <c r="H114" s="280">
        <v>236.26666666666665</v>
      </c>
      <c r="I114" s="280">
        <v>241.73333333333329</v>
      </c>
      <c r="J114" s="280">
        <v>247.71666666666664</v>
      </c>
      <c r="K114" s="278">
        <v>235.75</v>
      </c>
      <c r="L114" s="278">
        <v>224.3</v>
      </c>
      <c r="M114" s="278">
        <v>11.563319999999999</v>
      </c>
    </row>
    <row r="115" spans="1:13">
      <c r="A115" s="269">
        <v>105</v>
      </c>
      <c r="B115" s="278" t="s">
        <v>235</v>
      </c>
      <c r="C115" s="279">
        <v>122.8</v>
      </c>
      <c r="D115" s="280">
        <v>122.28333333333332</v>
      </c>
      <c r="E115" s="280">
        <v>118.71666666666664</v>
      </c>
      <c r="F115" s="280">
        <v>114.63333333333333</v>
      </c>
      <c r="G115" s="280">
        <v>111.06666666666665</v>
      </c>
      <c r="H115" s="280">
        <v>126.36666666666663</v>
      </c>
      <c r="I115" s="280">
        <v>129.93333333333334</v>
      </c>
      <c r="J115" s="280">
        <v>134.01666666666662</v>
      </c>
      <c r="K115" s="278">
        <v>125.85</v>
      </c>
      <c r="L115" s="278">
        <v>118.2</v>
      </c>
      <c r="M115" s="278">
        <v>51.280700000000003</v>
      </c>
    </row>
    <row r="116" spans="1:13">
      <c r="A116" s="269">
        <v>106</v>
      </c>
      <c r="B116" s="278" t="s">
        <v>87</v>
      </c>
      <c r="C116" s="279">
        <v>403.7</v>
      </c>
      <c r="D116" s="280">
        <v>402.55</v>
      </c>
      <c r="E116" s="280">
        <v>396.25</v>
      </c>
      <c r="F116" s="280">
        <v>388.8</v>
      </c>
      <c r="G116" s="280">
        <v>382.5</v>
      </c>
      <c r="H116" s="280">
        <v>410</v>
      </c>
      <c r="I116" s="280">
        <v>416.30000000000007</v>
      </c>
      <c r="J116" s="280">
        <v>423.75</v>
      </c>
      <c r="K116" s="278">
        <v>408.85</v>
      </c>
      <c r="L116" s="278">
        <v>395.1</v>
      </c>
      <c r="M116" s="278">
        <v>11.89573</v>
      </c>
    </row>
    <row r="117" spans="1:13">
      <c r="A117" s="269">
        <v>107</v>
      </c>
      <c r="B117" s="278" t="s">
        <v>347</v>
      </c>
      <c r="C117" s="279">
        <v>277.64999999999998</v>
      </c>
      <c r="D117" s="280">
        <v>269.88333333333333</v>
      </c>
      <c r="E117" s="280">
        <v>259.76666666666665</v>
      </c>
      <c r="F117" s="280">
        <v>241.88333333333333</v>
      </c>
      <c r="G117" s="280">
        <v>231.76666666666665</v>
      </c>
      <c r="H117" s="280">
        <v>287.76666666666665</v>
      </c>
      <c r="I117" s="280">
        <v>297.88333333333333</v>
      </c>
      <c r="J117" s="280">
        <v>315.76666666666665</v>
      </c>
      <c r="K117" s="278">
        <v>280</v>
      </c>
      <c r="L117" s="278">
        <v>252</v>
      </c>
      <c r="M117" s="278">
        <v>36.542670000000001</v>
      </c>
    </row>
    <row r="118" spans="1:13">
      <c r="A118" s="269">
        <v>108</v>
      </c>
      <c r="B118" s="278" t="s">
        <v>88</v>
      </c>
      <c r="C118" s="279">
        <v>459.15</v>
      </c>
      <c r="D118" s="280">
        <v>459.2166666666667</v>
      </c>
      <c r="E118" s="280">
        <v>452.68333333333339</v>
      </c>
      <c r="F118" s="280">
        <v>446.2166666666667</v>
      </c>
      <c r="G118" s="280">
        <v>439.68333333333339</v>
      </c>
      <c r="H118" s="280">
        <v>465.68333333333339</v>
      </c>
      <c r="I118" s="280">
        <v>472.2166666666667</v>
      </c>
      <c r="J118" s="280">
        <v>478.68333333333339</v>
      </c>
      <c r="K118" s="278">
        <v>465.75</v>
      </c>
      <c r="L118" s="278">
        <v>452.75</v>
      </c>
      <c r="M118" s="278">
        <v>38.462159999999997</v>
      </c>
    </row>
    <row r="119" spans="1:13">
      <c r="A119" s="269">
        <v>109</v>
      </c>
      <c r="B119" s="278" t="s">
        <v>238</v>
      </c>
      <c r="C119" s="279">
        <v>708.95</v>
      </c>
      <c r="D119" s="280">
        <v>699.75</v>
      </c>
      <c r="E119" s="280">
        <v>679.5</v>
      </c>
      <c r="F119" s="280">
        <v>650.04999999999995</v>
      </c>
      <c r="G119" s="280">
        <v>629.79999999999995</v>
      </c>
      <c r="H119" s="280">
        <v>729.2</v>
      </c>
      <c r="I119" s="280">
        <v>749.45</v>
      </c>
      <c r="J119" s="280">
        <v>778.90000000000009</v>
      </c>
      <c r="K119" s="278">
        <v>720</v>
      </c>
      <c r="L119" s="278">
        <v>670.3</v>
      </c>
      <c r="M119" s="278">
        <v>3.1192199999999999</v>
      </c>
    </row>
    <row r="120" spans="1:13">
      <c r="A120" s="269">
        <v>110</v>
      </c>
      <c r="B120" s="278" t="s">
        <v>348</v>
      </c>
      <c r="C120" s="279">
        <v>76.099999999999994</v>
      </c>
      <c r="D120" s="280">
        <v>75.95</v>
      </c>
      <c r="E120" s="280">
        <v>75.150000000000006</v>
      </c>
      <c r="F120" s="280">
        <v>74.2</v>
      </c>
      <c r="G120" s="280">
        <v>73.400000000000006</v>
      </c>
      <c r="H120" s="280">
        <v>76.900000000000006</v>
      </c>
      <c r="I120" s="280">
        <v>77.699999999999989</v>
      </c>
      <c r="J120" s="280">
        <v>78.650000000000006</v>
      </c>
      <c r="K120" s="278">
        <v>76.75</v>
      </c>
      <c r="L120" s="278">
        <v>75</v>
      </c>
      <c r="M120" s="278">
        <v>3.1463700000000001</v>
      </c>
    </row>
    <row r="121" spans="1:13">
      <c r="A121" s="269">
        <v>111</v>
      </c>
      <c r="B121" s="278" t="s">
        <v>355</v>
      </c>
      <c r="C121" s="279">
        <v>285.8</v>
      </c>
      <c r="D121" s="280">
        <v>286.26666666666665</v>
      </c>
      <c r="E121" s="280">
        <v>281.5333333333333</v>
      </c>
      <c r="F121" s="280">
        <v>277.26666666666665</v>
      </c>
      <c r="G121" s="280">
        <v>272.5333333333333</v>
      </c>
      <c r="H121" s="280">
        <v>290.5333333333333</v>
      </c>
      <c r="I121" s="280">
        <v>295.26666666666665</v>
      </c>
      <c r="J121" s="280">
        <v>299.5333333333333</v>
      </c>
      <c r="K121" s="278">
        <v>291</v>
      </c>
      <c r="L121" s="278">
        <v>282</v>
      </c>
      <c r="M121" s="278">
        <v>3.2801200000000001</v>
      </c>
    </row>
    <row r="122" spans="1:13">
      <c r="A122" s="269">
        <v>112</v>
      </c>
      <c r="B122" s="278" t="s">
        <v>356</v>
      </c>
      <c r="C122" s="279">
        <v>131.55000000000001</v>
      </c>
      <c r="D122" s="280">
        <v>126.93333333333334</v>
      </c>
      <c r="E122" s="280">
        <v>122.11666666666667</v>
      </c>
      <c r="F122" s="280">
        <v>112.68333333333334</v>
      </c>
      <c r="G122" s="280">
        <v>107.86666666666667</v>
      </c>
      <c r="H122" s="280">
        <v>136.36666666666667</v>
      </c>
      <c r="I122" s="280">
        <v>141.18333333333334</v>
      </c>
      <c r="J122" s="280">
        <v>150.61666666666667</v>
      </c>
      <c r="K122" s="278">
        <v>131.75</v>
      </c>
      <c r="L122" s="278">
        <v>117.5</v>
      </c>
      <c r="M122" s="278">
        <v>21.09873</v>
      </c>
    </row>
    <row r="123" spans="1:13">
      <c r="A123" s="269">
        <v>113</v>
      </c>
      <c r="B123" s="278" t="s">
        <v>349</v>
      </c>
      <c r="C123" s="279">
        <v>81.650000000000006</v>
      </c>
      <c r="D123" s="280">
        <v>80.8</v>
      </c>
      <c r="E123" s="280">
        <v>78.949999999999989</v>
      </c>
      <c r="F123" s="280">
        <v>76.249999999999986</v>
      </c>
      <c r="G123" s="280">
        <v>74.399999999999977</v>
      </c>
      <c r="H123" s="280">
        <v>83.5</v>
      </c>
      <c r="I123" s="280">
        <v>85.35</v>
      </c>
      <c r="J123" s="280">
        <v>88.050000000000011</v>
      </c>
      <c r="K123" s="278">
        <v>82.65</v>
      </c>
      <c r="L123" s="278">
        <v>78.099999999999994</v>
      </c>
      <c r="M123" s="278">
        <v>29.760370000000002</v>
      </c>
    </row>
    <row r="124" spans="1:13">
      <c r="A124" s="269">
        <v>114</v>
      </c>
      <c r="B124" s="278" t="s">
        <v>350</v>
      </c>
      <c r="C124" s="279">
        <v>329.3</v>
      </c>
      <c r="D124" s="280">
        <v>327.4666666666667</v>
      </c>
      <c r="E124" s="280">
        <v>322.83333333333337</v>
      </c>
      <c r="F124" s="280">
        <v>316.36666666666667</v>
      </c>
      <c r="G124" s="280">
        <v>311.73333333333335</v>
      </c>
      <c r="H124" s="280">
        <v>333.93333333333339</v>
      </c>
      <c r="I124" s="280">
        <v>338.56666666666672</v>
      </c>
      <c r="J124" s="280">
        <v>345.03333333333342</v>
      </c>
      <c r="K124" s="278">
        <v>332.1</v>
      </c>
      <c r="L124" s="278">
        <v>321</v>
      </c>
      <c r="M124" s="278">
        <v>1.6675</v>
      </c>
    </row>
    <row r="125" spans="1:13">
      <c r="A125" s="269">
        <v>115</v>
      </c>
      <c r="B125" s="278" t="s">
        <v>351</v>
      </c>
      <c r="C125" s="279">
        <v>503.3</v>
      </c>
      <c r="D125" s="280">
        <v>500.45</v>
      </c>
      <c r="E125" s="280">
        <v>493.4</v>
      </c>
      <c r="F125" s="280">
        <v>483.5</v>
      </c>
      <c r="G125" s="280">
        <v>476.45</v>
      </c>
      <c r="H125" s="280">
        <v>510.34999999999997</v>
      </c>
      <c r="I125" s="280">
        <v>517.40000000000009</v>
      </c>
      <c r="J125" s="280">
        <v>527.29999999999995</v>
      </c>
      <c r="K125" s="278">
        <v>507.5</v>
      </c>
      <c r="L125" s="278">
        <v>490.55</v>
      </c>
      <c r="M125" s="278">
        <v>7.1118800000000002</v>
      </c>
    </row>
    <row r="126" spans="1:13">
      <c r="A126" s="269">
        <v>116</v>
      </c>
      <c r="B126" s="278" t="s">
        <v>352</v>
      </c>
      <c r="C126" s="279">
        <v>93.7</v>
      </c>
      <c r="D126" s="280">
        <v>93.416666666666671</v>
      </c>
      <c r="E126" s="280">
        <v>90.833333333333343</v>
      </c>
      <c r="F126" s="280">
        <v>87.966666666666669</v>
      </c>
      <c r="G126" s="280">
        <v>85.38333333333334</v>
      </c>
      <c r="H126" s="280">
        <v>96.283333333333346</v>
      </c>
      <c r="I126" s="280">
        <v>98.866666666666688</v>
      </c>
      <c r="J126" s="280">
        <v>101.73333333333335</v>
      </c>
      <c r="K126" s="278">
        <v>96</v>
      </c>
      <c r="L126" s="278">
        <v>90.55</v>
      </c>
      <c r="M126" s="278">
        <v>12.85909</v>
      </c>
    </row>
    <row r="127" spans="1:13">
      <c r="A127" s="269">
        <v>117</v>
      </c>
      <c r="B127" s="278" t="s">
        <v>354</v>
      </c>
      <c r="C127" s="279">
        <v>15.95</v>
      </c>
      <c r="D127" s="280">
        <v>15.816666666666668</v>
      </c>
      <c r="E127" s="280">
        <v>15.333333333333336</v>
      </c>
      <c r="F127" s="280">
        <v>14.716666666666667</v>
      </c>
      <c r="G127" s="280">
        <v>14.233333333333334</v>
      </c>
      <c r="H127" s="280">
        <v>16.433333333333337</v>
      </c>
      <c r="I127" s="280">
        <v>16.916666666666668</v>
      </c>
      <c r="J127" s="280">
        <v>17.533333333333339</v>
      </c>
      <c r="K127" s="278">
        <v>16.3</v>
      </c>
      <c r="L127" s="278">
        <v>15.2</v>
      </c>
      <c r="M127" s="278">
        <v>15.10304</v>
      </c>
    </row>
    <row r="128" spans="1:13">
      <c r="A128" s="269">
        <v>118</v>
      </c>
      <c r="B128" s="278" t="s">
        <v>90</v>
      </c>
      <c r="C128" s="279">
        <v>9</v>
      </c>
      <c r="D128" s="280">
        <v>9.1333333333333329</v>
      </c>
      <c r="E128" s="280">
        <v>8.8666666666666654</v>
      </c>
      <c r="F128" s="280">
        <v>8.7333333333333325</v>
      </c>
      <c r="G128" s="280">
        <v>8.466666666666665</v>
      </c>
      <c r="H128" s="280">
        <v>9.2666666666666657</v>
      </c>
      <c r="I128" s="280">
        <v>9.5333333333333314</v>
      </c>
      <c r="J128" s="280">
        <v>9.6666666666666661</v>
      </c>
      <c r="K128" s="278">
        <v>9.4</v>
      </c>
      <c r="L128" s="278">
        <v>9</v>
      </c>
      <c r="M128" s="278">
        <v>176.35704999999999</v>
      </c>
    </row>
    <row r="129" spans="1:13">
      <c r="A129" s="269">
        <v>119</v>
      </c>
      <c r="B129" s="278" t="s">
        <v>91</v>
      </c>
      <c r="C129" s="279">
        <v>2330.4499999999998</v>
      </c>
      <c r="D129" s="280">
        <v>2344.6</v>
      </c>
      <c r="E129" s="280">
        <v>2311.1999999999998</v>
      </c>
      <c r="F129" s="280">
        <v>2291.9499999999998</v>
      </c>
      <c r="G129" s="280">
        <v>2258.5499999999997</v>
      </c>
      <c r="H129" s="280">
        <v>2363.85</v>
      </c>
      <c r="I129" s="280">
        <v>2397.2500000000005</v>
      </c>
      <c r="J129" s="280">
        <v>2416.5</v>
      </c>
      <c r="K129" s="278">
        <v>2378</v>
      </c>
      <c r="L129" s="278">
        <v>2325.35</v>
      </c>
      <c r="M129" s="278">
        <v>3.1633499999999999</v>
      </c>
    </row>
    <row r="130" spans="1:13">
      <c r="A130" s="269">
        <v>120</v>
      </c>
      <c r="B130" s="278" t="s">
        <v>357</v>
      </c>
      <c r="C130" s="279">
        <v>5693.65</v>
      </c>
      <c r="D130" s="280">
        <v>5668.3</v>
      </c>
      <c r="E130" s="280">
        <v>5557.6</v>
      </c>
      <c r="F130" s="280">
        <v>5421.55</v>
      </c>
      <c r="G130" s="280">
        <v>5310.85</v>
      </c>
      <c r="H130" s="280">
        <v>5804.35</v>
      </c>
      <c r="I130" s="280">
        <v>5915.0499999999993</v>
      </c>
      <c r="J130" s="280">
        <v>6051.1</v>
      </c>
      <c r="K130" s="278">
        <v>5779</v>
      </c>
      <c r="L130" s="278">
        <v>5532.25</v>
      </c>
      <c r="M130" s="278">
        <v>0.30895</v>
      </c>
    </row>
    <row r="131" spans="1:13">
      <c r="A131" s="269">
        <v>121</v>
      </c>
      <c r="B131" s="278" t="s">
        <v>93</v>
      </c>
      <c r="C131" s="279">
        <v>157.25</v>
      </c>
      <c r="D131" s="280">
        <v>158.4</v>
      </c>
      <c r="E131" s="280">
        <v>155.4</v>
      </c>
      <c r="F131" s="280">
        <v>153.55000000000001</v>
      </c>
      <c r="G131" s="280">
        <v>150.55000000000001</v>
      </c>
      <c r="H131" s="280">
        <v>160.25</v>
      </c>
      <c r="I131" s="280">
        <v>163.25</v>
      </c>
      <c r="J131" s="280">
        <v>165.1</v>
      </c>
      <c r="K131" s="278">
        <v>161.4</v>
      </c>
      <c r="L131" s="278">
        <v>156.55000000000001</v>
      </c>
      <c r="M131" s="278">
        <v>106.15967999999999</v>
      </c>
    </row>
    <row r="132" spans="1:13">
      <c r="A132" s="269">
        <v>122</v>
      </c>
      <c r="B132" s="278" t="s">
        <v>231</v>
      </c>
      <c r="C132" s="279">
        <v>2305.5500000000002</v>
      </c>
      <c r="D132" s="280">
        <v>2317.4500000000003</v>
      </c>
      <c r="E132" s="280">
        <v>2286.2000000000007</v>
      </c>
      <c r="F132" s="280">
        <v>2266.8500000000004</v>
      </c>
      <c r="G132" s="280">
        <v>2235.6000000000008</v>
      </c>
      <c r="H132" s="280">
        <v>2336.8000000000006</v>
      </c>
      <c r="I132" s="280">
        <v>2368.0499999999997</v>
      </c>
      <c r="J132" s="280">
        <v>2387.4000000000005</v>
      </c>
      <c r="K132" s="278">
        <v>2348.6999999999998</v>
      </c>
      <c r="L132" s="278">
        <v>2298.1</v>
      </c>
      <c r="M132" s="278">
        <v>4.8335600000000003</v>
      </c>
    </row>
    <row r="133" spans="1:13">
      <c r="A133" s="269">
        <v>123</v>
      </c>
      <c r="B133" s="278" t="s">
        <v>94</v>
      </c>
      <c r="C133" s="279">
        <v>4006.6</v>
      </c>
      <c r="D133" s="280">
        <v>4008.0500000000006</v>
      </c>
      <c r="E133" s="280">
        <v>3975.1000000000013</v>
      </c>
      <c r="F133" s="280">
        <v>3943.6000000000008</v>
      </c>
      <c r="G133" s="280">
        <v>3910.6500000000015</v>
      </c>
      <c r="H133" s="280">
        <v>4039.5500000000011</v>
      </c>
      <c r="I133" s="280">
        <v>4072.5000000000009</v>
      </c>
      <c r="J133" s="280">
        <v>4104.0000000000009</v>
      </c>
      <c r="K133" s="278">
        <v>4041</v>
      </c>
      <c r="L133" s="278">
        <v>3976.55</v>
      </c>
      <c r="M133" s="278">
        <v>7.5388200000000003</v>
      </c>
    </row>
    <row r="134" spans="1:13">
      <c r="A134" s="269">
        <v>124</v>
      </c>
      <c r="B134" s="278" t="s">
        <v>1264</v>
      </c>
      <c r="C134" s="279">
        <v>439.75</v>
      </c>
      <c r="D134" s="280">
        <v>441.91666666666669</v>
      </c>
      <c r="E134" s="280">
        <v>434.83333333333337</v>
      </c>
      <c r="F134" s="280">
        <v>429.91666666666669</v>
      </c>
      <c r="G134" s="280">
        <v>422.83333333333337</v>
      </c>
      <c r="H134" s="280">
        <v>446.83333333333337</v>
      </c>
      <c r="I134" s="280">
        <v>453.91666666666674</v>
      </c>
      <c r="J134" s="280">
        <v>458.83333333333337</v>
      </c>
      <c r="K134" s="278">
        <v>449</v>
      </c>
      <c r="L134" s="278">
        <v>437</v>
      </c>
      <c r="M134" s="278">
        <v>0.33184000000000002</v>
      </c>
    </row>
    <row r="135" spans="1:13">
      <c r="A135" s="269">
        <v>125</v>
      </c>
      <c r="B135" s="278" t="s">
        <v>239</v>
      </c>
      <c r="C135" s="279">
        <v>54.3</v>
      </c>
      <c r="D135" s="280">
        <v>53.616666666666667</v>
      </c>
      <c r="E135" s="280">
        <v>52.933333333333337</v>
      </c>
      <c r="F135" s="280">
        <v>51.56666666666667</v>
      </c>
      <c r="G135" s="280">
        <v>50.88333333333334</v>
      </c>
      <c r="H135" s="280">
        <v>54.983333333333334</v>
      </c>
      <c r="I135" s="280">
        <v>55.666666666666657</v>
      </c>
      <c r="J135" s="280">
        <v>57.033333333333331</v>
      </c>
      <c r="K135" s="278">
        <v>54.3</v>
      </c>
      <c r="L135" s="278">
        <v>52.25</v>
      </c>
      <c r="M135" s="278">
        <v>32.027389999999997</v>
      </c>
    </row>
    <row r="136" spans="1:13">
      <c r="A136" s="269">
        <v>126</v>
      </c>
      <c r="B136" s="278" t="s">
        <v>95</v>
      </c>
      <c r="C136" s="279">
        <v>18090.7</v>
      </c>
      <c r="D136" s="280">
        <v>18128.55</v>
      </c>
      <c r="E136" s="280">
        <v>17882.149999999998</v>
      </c>
      <c r="F136" s="280">
        <v>17673.599999999999</v>
      </c>
      <c r="G136" s="280">
        <v>17427.199999999997</v>
      </c>
      <c r="H136" s="280">
        <v>18337.099999999999</v>
      </c>
      <c r="I136" s="280">
        <v>18583.5</v>
      </c>
      <c r="J136" s="280">
        <v>18792.05</v>
      </c>
      <c r="K136" s="278">
        <v>18374.95</v>
      </c>
      <c r="L136" s="278">
        <v>17920</v>
      </c>
      <c r="M136" s="278">
        <v>2.7682899999999999</v>
      </c>
    </row>
    <row r="137" spans="1:13">
      <c r="A137" s="269">
        <v>127</v>
      </c>
      <c r="B137" s="278" t="s">
        <v>359</v>
      </c>
      <c r="C137" s="279">
        <v>271.45</v>
      </c>
      <c r="D137" s="280">
        <v>270.8</v>
      </c>
      <c r="E137" s="280">
        <v>263.65000000000003</v>
      </c>
      <c r="F137" s="280">
        <v>255.85000000000002</v>
      </c>
      <c r="G137" s="280">
        <v>248.70000000000005</v>
      </c>
      <c r="H137" s="280">
        <v>278.60000000000002</v>
      </c>
      <c r="I137" s="280">
        <v>285.75</v>
      </c>
      <c r="J137" s="280">
        <v>293.55</v>
      </c>
      <c r="K137" s="278">
        <v>277.95</v>
      </c>
      <c r="L137" s="278">
        <v>263</v>
      </c>
      <c r="M137" s="278">
        <v>4.8166399999999996</v>
      </c>
    </row>
    <row r="138" spans="1:13">
      <c r="A138" s="269">
        <v>128</v>
      </c>
      <c r="B138" s="278" t="s">
        <v>360</v>
      </c>
      <c r="C138" s="279">
        <v>66.8</v>
      </c>
      <c r="D138" s="280">
        <v>67.266666666666666</v>
      </c>
      <c r="E138" s="280">
        <v>66.033333333333331</v>
      </c>
      <c r="F138" s="280">
        <v>65.266666666666666</v>
      </c>
      <c r="G138" s="280">
        <v>64.033333333333331</v>
      </c>
      <c r="H138" s="280">
        <v>68.033333333333331</v>
      </c>
      <c r="I138" s="280">
        <v>69.266666666666652</v>
      </c>
      <c r="J138" s="280">
        <v>70.033333333333331</v>
      </c>
      <c r="K138" s="278">
        <v>68.5</v>
      </c>
      <c r="L138" s="278">
        <v>66.5</v>
      </c>
      <c r="M138" s="278">
        <v>6.7816400000000003</v>
      </c>
    </row>
    <row r="139" spans="1:13">
      <c r="A139" s="269">
        <v>129</v>
      </c>
      <c r="B139" s="278" t="s">
        <v>361</v>
      </c>
      <c r="C139" s="279">
        <v>154.15</v>
      </c>
      <c r="D139" s="280">
        <v>154.28333333333333</v>
      </c>
      <c r="E139" s="280">
        <v>152.06666666666666</v>
      </c>
      <c r="F139" s="280">
        <v>149.98333333333332</v>
      </c>
      <c r="G139" s="280">
        <v>147.76666666666665</v>
      </c>
      <c r="H139" s="280">
        <v>156.36666666666667</v>
      </c>
      <c r="I139" s="280">
        <v>158.58333333333331</v>
      </c>
      <c r="J139" s="280">
        <v>160.66666666666669</v>
      </c>
      <c r="K139" s="278">
        <v>156.5</v>
      </c>
      <c r="L139" s="278">
        <v>152.19999999999999</v>
      </c>
      <c r="M139" s="278">
        <v>1.07202</v>
      </c>
    </row>
    <row r="140" spans="1:13">
      <c r="A140" s="269">
        <v>130</v>
      </c>
      <c r="B140" s="278" t="s">
        <v>240</v>
      </c>
      <c r="C140" s="279">
        <v>220.55</v>
      </c>
      <c r="D140" s="280">
        <v>219.16666666666666</v>
      </c>
      <c r="E140" s="280">
        <v>214.33333333333331</v>
      </c>
      <c r="F140" s="280">
        <v>208.11666666666665</v>
      </c>
      <c r="G140" s="280">
        <v>203.2833333333333</v>
      </c>
      <c r="H140" s="280">
        <v>225.38333333333333</v>
      </c>
      <c r="I140" s="280">
        <v>230.21666666666664</v>
      </c>
      <c r="J140" s="280">
        <v>236.43333333333334</v>
      </c>
      <c r="K140" s="278">
        <v>224</v>
      </c>
      <c r="L140" s="278">
        <v>212.95</v>
      </c>
      <c r="M140" s="278">
        <v>9.5108300000000003</v>
      </c>
    </row>
    <row r="141" spans="1:13">
      <c r="A141" s="269">
        <v>131</v>
      </c>
      <c r="B141" s="278" t="s">
        <v>241</v>
      </c>
      <c r="C141" s="279">
        <v>886.3</v>
      </c>
      <c r="D141" s="280">
        <v>897.9666666666667</v>
      </c>
      <c r="E141" s="280">
        <v>860.93333333333339</v>
      </c>
      <c r="F141" s="280">
        <v>835.56666666666672</v>
      </c>
      <c r="G141" s="280">
        <v>798.53333333333342</v>
      </c>
      <c r="H141" s="280">
        <v>923.33333333333337</v>
      </c>
      <c r="I141" s="280">
        <v>960.36666666666667</v>
      </c>
      <c r="J141" s="280">
        <v>985.73333333333335</v>
      </c>
      <c r="K141" s="278">
        <v>935</v>
      </c>
      <c r="L141" s="278">
        <v>872.6</v>
      </c>
      <c r="M141" s="278">
        <v>2.4041899999999998</v>
      </c>
    </row>
    <row r="142" spans="1:13">
      <c r="A142" s="269">
        <v>132</v>
      </c>
      <c r="B142" s="278" t="s">
        <v>242</v>
      </c>
      <c r="C142" s="279">
        <v>74.400000000000006</v>
      </c>
      <c r="D142" s="280">
        <v>76.466666666666669</v>
      </c>
      <c r="E142" s="280">
        <v>71.533333333333331</v>
      </c>
      <c r="F142" s="280">
        <v>68.666666666666657</v>
      </c>
      <c r="G142" s="280">
        <v>63.73333333333332</v>
      </c>
      <c r="H142" s="280">
        <v>79.333333333333343</v>
      </c>
      <c r="I142" s="280">
        <v>84.26666666666668</v>
      </c>
      <c r="J142" s="280">
        <v>87.133333333333354</v>
      </c>
      <c r="K142" s="278">
        <v>81.400000000000006</v>
      </c>
      <c r="L142" s="278">
        <v>73.599999999999994</v>
      </c>
      <c r="M142" s="278">
        <v>156.23895999999999</v>
      </c>
    </row>
    <row r="143" spans="1:13">
      <c r="A143" s="269">
        <v>133</v>
      </c>
      <c r="B143" s="278" t="s">
        <v>96</v>
      </c>
      <c r="C143" s="279">
        <v>54.35</v>
      </c>
      <c r="D143" s="280">
        <v>53.483333333333327</v>
      </c>
      <c r="E143" s="280">
        <v>52.166666666666657</v>
      </c>
      <c r="F143" s="280">
        <v>49.983333333333327</v>
      </c>
      <c r="G143" s="280">
        <v>48.666666666666657</v>
      </c>
      <c r="H143" s="280">
        <v>55.666666666666657</v>
      </c>
      <c r="I143" s="280">
        <v>56.983333333333334</v>
      </c>
      <c r="J143" s="280">
        <v>59.166666666666657</v>
      </c>
      <c r="K143" s="278">
        <v>54.8</v>
      </c>
      <c r="L143" s="278">
        <v>51.3</v>
      </c>
      <c r="M143" s="278">
        <v>157.45929000000001</v>
      </c>
    </row>
    <row r="144" spans="1:13">
      <c r="A144" s="269">
        <v>134</v>
      </c>
      <c r="B144" s="278" t="s">
        <v>362</v>
      </c>
      <c r="C144" s="279">
        <v>470.6</v>
      </c>
      <c r="D144" s="280">
        <v>470.34999999999997</v>
      </c>
      <c r="E144" s="280">
        <v>467.44999999999993</v>
      </c>
      <c r="F144" s="280">
        <v>464.29999999999995</v>
      </c>
      <c r="G144" s="280">
        <v>461.39999999999992</v>
      </c>
      <c r="H144" s="280">
        <v>473.49999999999994</v>
      </c>
      <c r="I144" s="280">
        <v>476.39999999999992</v>
      </c>
      <c r="J144" s="280">
        <v>479.54999999999995</v>
      </c>
      <c r="K144" s="278">
        <v>473.25</v>
      </c>
      <c r="L144" s="278">
        <v>467.2</v>
      </c>
      <c r="M144" s="278">
        <v>0.86753999999999998</v>
      </c>
    </row>
    <row r="145" spans="1:13">
      <c r="A145" s="269">
        <v>135</v>
      </c>
      <c r="B145" s="278" t="s">
        <v>97</v>
      </c>
      <c r="C145" s="279">
        <v>1030.95</v>
      </c>
      <c r="D145" s="280">
        <v>1015.4666666666668</v>
      </c>
      <c r="E145" s="280">
        <v>994.28333333333353</v>
      </c>
      <c r="F145" s="280">
        <v>957.61666666666667</v>
      </c>
      <c r="G145" s="280">
        <v>936.43333333333339</v>
      </c>
      <c r="H145" s="280">
        <v>1052.1333333333337</v>
      </c>
      <c r="I145" s="280">
        <v>1073.3166666666668</v>
      </c>
      <c r="J145" s="280">
        <v>1109.9833333333338</v>
      </c>
      <c r="K145" s="278">
        <v>1036.6500000000001</v>
      </c>
      <c r="L145" s="278">
        <v>978.8</v>
      </c>
      <c r="M145" s="278">
        <v>38.86139</v>
      </c>
    </row>
    <row r="146" spans="1:13">
      <c r="A146" s="269">
        <v>136</v>
      </c>
      <c r="B146" s="278" t="s">
        <v>363</v>
      </c>
      <c r="C146" s="279">
        <v>180.85</v>
      </c>
      <c r="D146" s="280">
        <v>182.08333333333334</v>
      </c>
      <c r="E146" s="280">
        <v>177.81666666666669</v>
      </c>
      <c r="F146" s="280">
        <v>174.78333333333336</v>
      </c>
      <c r="G146" s="280">
        <v>170.51666666666671</v>
      </c>
      <c r="H146" s="280">
        <v>185.11666666666667</v>
      </c>
      <c r="I146" s="280">
        <v>189.38333333333333</v>
      </c>
      <c r="J146" s="280">
        <v>192.41666666666666</v>
      </c>
      <c r="K146" s="278">
        <v>186.35</v>
      </c>
      <c r="L146" s="278">
        <v>179.05</v>
      </c>
      <c r="M146" s="278">
        <v>0.85431999999999997</v>
      </c>
    </row>
    <row r="147" spans="1:13">
      <c r="A147" s="269">
        <v>137</v>
      </c>
      <c r="B147" s="278" t="s">
        <v>98</v>
      </c>
      <c r="C147" s="279">
        <v>150.1</v>
      </c>
      <c r="D147" s="280">
        <v>149.53333333333333</v>
      </c>
      <c r="E147" s="280">
        <v>147.81666666666666</v>
      </c>
      <c r="F147" s="280">
        <v>145.53333333333333</v>
      </c>
      <c r="G147" s="280">
        <v>143.81666666666666</v>
      </c>
      <c r="H147" s="280">
        <v>151.81666666666666</v>
      </c>
      <c r="I147" s="280">
        <v>153.5333333333333</v>
      </c>
      <c r="J147" s="280">
        <v>155.81666666666666</v>
      </c>
      <c r="K147" s="278">
        <v>151.25</v>
      </c>
      <c r="L147" s="278">
        <v>147.25</v>
      </c>
      <c r="M147" s="278">
        <v>52.263170000000002</v>
      </c>
    </row>
    <row r="148" spans="1:13">
      <c r="A148" s="269">
        <v>138</v>
      </c>
      <c r="B148" s="278" t="s">
        <v>243</v>
      </c>
      <c r="C148" s="279">
        <v>17.5</v>
      </c>
      <c r="D148" s="280">
        <v>17.366666666666667</v>
      </c>
      <c r="E148" s="280">
        <v>17.233333333333334</v>
      </c>
      <c r="F148" s="280">
        <v>16.966666666666669</v>
      </c>
      <c r="G148" s="280">
        <v>16.833333333333336</v>
      </c>
      <c r="H148" s="280">
        <v>17.633333333333333</v>
      </c>
      <c r="I148" s="280">
        <v>17.766666666666666</v>
      </c>
      <c r="J148" s="280">
        <v>18.033333333333331</v>
      </c>
      <c r="K148" s="278">
        <v>17.5</v>
      </c>
      <c r="L148" s="278">
        <v>17.100000000000001</v>
      </c>
      <c r="M148" s="278">
        <v>45.028930000000003</v>
      </c>
    </row>
    <row r="149" spans="1:13">
      <c r="A149" s="269">
        <v>139</v>
      </c>
      <c r="B149" s="278" t="s">
        <v>364</v>
      </c>
      <c r="C149" s="279">
        <v>274.5</v>
      </c>
      <c r="D149" s="280">
        <v>275.71666666666664</v>
      </c>
      <c r="E149" s="280">
        <v>268.7833333333333</v>
      </c>
      <c r="F149" s="280">
        <v>263.06666666666666</v>
      </c>
      <c r="G149" s="280">
        <v>256.13333333333333</v>
      </c>
      <c r="H149" s="280">
        <v>281.43333333333328</v>
      </c>
      <c r="I149" s="280">
        <v>288.36666666666656</v>
      </c>
      <c r="J149" s="280">
        <v>294.08333333333326</v>
      </c>
      <c r="K149" s="278">
        <v>282.64999999999998</v>
      </c>
      <c r="L149" s="278">
        <v>270</v>
      </c>
      <c r="M149" s="278">
        <v>4.6570099999999996</v>
      </c>
    </row>
    <row r="150" spans="1:13">
      <c r="A150" s="269">
        <v>140</v>
      </c>
      <c r="B150" s="278" t="s">
        <v>99</v>
      </c>
      <c r="C150" s="279">
        <v>52.2</v>
      </c>
      <c r="D150" s="280">
        <v>52.35</v>
      </c>
      <c r="E150" s="280">
        <v>50.95</v>
      </c>
      <c r="F150" s="280">
        <v>49.7</v>
      </c>
      <c r="G150" s="280">
        <v>48.300000000000004</v>
      </c>
      <c r="H150" s="280">
        <v>53.6</v>
      </c>
      <c r="I150" s="280">
        <v>54.999999999999993</v>
      </c>
      <c r="J150" s="280">
        <v>56.25</v>
      </c>
      <c r="K150" s="278">
        <v>53.75</v>
      </c>
      <c r="L150" s="278">
        <v>51.1</v>
      </c>
      <c r="M150" s="278">
        <v>504.84809000000001</v>
      </c>
    </row>
    <row r="151" spans="1:13">
      <c r="A151" s="269">
        <v>141</v>
      </c>
      <c r="B151" s="278" t="s">
        <v>367</v>
      </c>
      <c r="C151" s="279">
        <v>302.60000000000002</v>
      </c>
      <c r="D151" s="280">
        <v>301.73333333333335</v>
      </c>
      <c r="E151" s="280">
        <v>295.4666666666667</v>
      </c>
      <c r="F151" s="280">
        <v>288.33333333333337</v>
      </c>
      <c r="G151" s="280">
        <v>282.06666666666672</v>
      </c>
      <c r="H151" s="280">
        <v>308.86666666666667</v>
      </c>
      <c r="I151" s="280">
        <v>315.13333333333333</v>
      </c>
      <c r="J151" s="280">
        <v>322.26666666666665</v>
      </c>
      <c r="K151" s="278">
        <v>308</v>
      </c>
      <c r="L151" s="278">
        <v>294.60000000000002</v>
      </c>
      <c r="M151" s="278">
        <v>0.67496999999999996</v>
      </c>
    </row>
    <row r="152" spans="1:13">
      <c r="A152" s="269">
        <v>142</v>
      </c>
      <c r="B152" s="278" t="s">
        <v>366</v>
      </c>
      <c r="C152" s="279">
        <v>1888.25</v>
      </c>
      <c r="D152" s="280">
        <v>1882.3500000000001</v>
      </c>
      <c r="E152" s="280">
        <v>1859.9000000000003</v>
      </c>
      <c r="F152" s="280">
        <v>1831.5500000000002</v>
      </c>
      <c r="G152" s="280">
        <v>1809.1000000000004</v>
      </c>
      <c r="H152" s="280">
        <v>1910.7000000000003</v>
      </c>
      <c r="I152" s="280">
        <v>1933.15</v>
      </c>
      <c r="J152" s="280">
        <v>1961.5000000000002</v>
      </c>
      <c r="K152" s="278">
        <v>1904.8</v>
      </c>
      <c r="L152" s="278">
        <v>1854</v>
      </c>
      <c r="M152" s="278">
        <v>6.6629999999999995E-2</v>
      </c>
    </row>
    <row r="153" spans="1:13">
      <c r="A153" s="269">
        <v>143</v>
      </c>
      <c r="B153" s="278" t="s">
        <v>368</v>
      </c>
      <c r="C153" s="279">
        <v>483.25</v>
      </c>
      <c r="D153" s="280">
        <v>485.26666666666665</v>
      </c>
      <c r="E153" s="280">
        <v>475.63333333333333</v>
      </c>
      <c r="F153" s="280">
        <v>468.01666666666665</v>
      </c>
      <c r="G153" s="280">
        <v>458.38333333333333</v>
      </c>
      <c r="H153" s="280">
        <v>492.88333333333333</v>
      </c>
      <c r="I153" s="280">
        <v>502.51666666666665</v>
      </c>
      <c r="J153" s="280">
        <v>510.13333333333333</v>
      </c>
      <c r="K153" s="278">
        <v>494.9</v>
      </c>
      <c r="L153" s="278">
        <v>477.65</v>
      </c>
      <c r="M153" s="278">
        <v>0.81330999999999998</v>
      </c>
    </row>
    <row r="154" spans="1:13">
      <c r="A154" s="269">
        <v>144</v>
      </c>
      <c r="B154" s="278" t="s">
        <v>371</v>
      </c>
      <c r="C154" s="279">
        <v>142.69999999999999</v>
      </c>
      <c r="D154" s="280">
        <v>142.69999999999999</v>
      </c>
      <c r="E154" s="280">
        <v>142.69999999999999</v>
      </c>
      <c r="F154" s="280">
        <v>142.69999999999999</v>
      </c>
      <c r="G154" s="280">
        <v>142.69999999999999</v>
      </c>
      <c r="H154" s="280">
        <v>142.69999999999999</v>
      </c>
      <c r="I154" s="280">
        <v>142.69999999999999</v>
      </c>
      <c r="J154" s="280">
        <v>142.69999999999999</v>
      </c>
      <c r="K154" s="278">
        <v>142.69999999999999</v>
      </c>
      <c r="L154" s="278">
        <v>142.69999999999999</v>
      </c>
      <c r="M154" s="278">
        <v>1.23553</v>
      </c>
    </row>
    <row r="155" spans="1:13">
      <c r="A155" s="269">
        <v>145</v>
      </c>
      <c r="B155" s="278" t="s">
        <v>365</v>
      </c>
      <c r="C155" s="279">
        <v>398.4</v>
      </c>
      <c r="D155" s="280">
        <v>405.2</v>
      </c>
      <c r="E155" s="280">
        <v>388.04999999999995</v>
      </c>
      <c r="F155" s="280">
        <v>377.7</v>
      </c>
      <c r="G155" s="280">
        <v>360.54999999999995</v>
      </c>
      <c r="H155" s="280">
        <v>415.54999999999995</v>
      </c>
      <c r="I155" s="280">
        <v>432.69999999999993</v>
      </c>
      <c r="J155" s="280">
        <v>443.04999999999995</v>
      </c>
      <c r="K155" s="278">
        <v>422.35</v>
      </c>
      <c r="L155" s="278">
        <v>394.85</v>
      </c>
      <c r="M155" s="278">
        <v>6.0290000000000003E-2</v>
      </c>
    </row>
    <row r="156" spans="1:13">
      <c r="A156" s="269">
        <v>146</v>
      </c>
      <c r="B156" s="278" t="s">
        <v>370</v>
      </c>
      <c r="C156" s="279">
        <v>124.5</v>
      </c>
      <c r="D156" s="280">
        <v>124.8</v>
      </c>
      <c r="E156" s="280">
        <v>122.6</v>
      </c>
      <c r="F156" s="280">
        <v>120.7</v>
      </c>
      <c r="G156" s="280">
        <v>118.5</v>
      </c>
      <c r="H156" s="280">
        <v>126.69999999999999</v>
      </c>
      <c r="I156" s="280">
        <v>128.9</v>
      </c>
      <c r="J156" s="280">
        <v>130.79999999999998</v>
      </c>
      <c r="K156" s="278">
        <v>127</v>
      </c>
      <c r="L156" s="278">
        <v>122.9</v>
      </c>
      <c r="M156" s="278">
        <v>15.842449999999999</v>
      </c>
    </row>
    <row r="157" spans="1:13">
      <c r="A157" s="269">
        <v>147</v>
      </c>
      <c r="B157" s="278" t="s">
        <v>244</v>
      </c>
      <c r="C157" s="279">
        <v>135.65</v>
      </c>
      <c r="D157" s="280">
        <v>133.6</v>
      </c>
      <c r="E157" s="280">
        <v>131.54999999999998</v>
      </c>
      <c r="F157" s="280">
        <v>127.44999999999999</v>
      </c>
      <c r="G157" s="280">
        <v>125.39999999999998</v>
      </c>
      <c r="H157" s="280">
        <v>137.69999999999999</v>
      </c>
      <c r="I157" s="280">
        <v>139.75</v>
      </c>
      <c r="J157" s="280">
        <v>143.85</v>
      </c>
      <c r="K157" s="278">
        <v>135.65</v>
      </c>
      <c r="L157" s="278">
        <v>129.5</v>
      </c>
      <c r="M157" s="278">
        <v>33.307229999999997</v>
      </c>
    </row>
    <row r="158" spans="1:13">
      <c r="A158" s="269">
        <v>148</v>
      </c>
      <c r="B158" s="278" t="s">
        <v>369</v>
      </c>
      <c r="C158" s="279">
        <v>38.700000000000003</v>
      </c>
      <c r="D158" s="280">
        <v>39.15</v>
      </c>
      <c r="E158" s="280">
        <v>38.15</v>
      </c>
      <c r="F158" s="280">
        <v>37.6</v>
      </c>
      <c r="G158" s="280">
        <v>36.6</v>
      </c>
      <c r="H158" s="280">
        <v>39.699999999999996</v>
      </c>
      <c r="I158" s="280">
        <v>40.699999999999996</v>
      </c>
      <c r="J158" s="280">
        <v>41.249999999999993</v>
      </c>
      <c r="K158" s="278">
        <v>40.15</v>
      </c>
      <c r="L158" s="278">
        <v>38.6</v>
      </c>
      <c r="M158" s="278">
        <v>19.977180000000001</v>
      </c>
    </row>
    <row r="159" spans="1:13">
      <c r="A159" s="269">
        <v>149</v>
      </c>
      <c r="B159" s="278" t="s">
        <v>100</v>
      </c>
      <c r="C159" s="279">
        <v>103.1</v>
      </c>
      <c r="D159" s="280">
        <v>104.2</v>
      </c>
      <c r="E159" s="280">
        <v>101.4</v>
      </c>
      <c r="F159" s="280">
        <v>99.7</v>
      </c>
      <c r="G159" s="280">
        <v>96.9</v>
      </c>
      <c r="H159" s="280">
        <v>105.9</v>
      </c>
      <c r="I159" s="280">
        <v>108.69999999999999</v>
      </c>
      <c r="J159" s="280">
        <v>110.4</v>
      </c>
      <c r="K159" s="278">
        <v>107</v>
      </c>
      <c r="L159" s="278">
        <v>102.5</v>
      </c>
      <c r="M159" s="278">
        <v>519.00025000000005</v>
      </c>
    </row>
    <row r="160" spans="1:13">
      <c r="A160" s="269">
        <v>150</v>
      </c>
      <c r="B160" s="278" t="s">
        <v>375</v>
      </c>
      <c r="C160" s="279">
        <v>1408.15</v>
      </c>
      <c r="D160" s="280">
        <v>1408.1333333333332</v>
      </c>
      <c r="E160" s="280">
        <v>1390.0166666666664</v>
      </c>
      <c r="F160" s="280">
        <v>1371.8833333333332</v>
      </c>
      <c r="G160" s="280">
        <v>1353.7666666666664</v>
      </c>
      <c r="H160" s="280">
        <v>1426.2666666666664</v>
      </c>
      <c r="I160" s="280">
        <v>1444.3833333333332</v>
      </c>
      <c r="J160" s="280">
        <v>1462.5166666666664</v>
      </c>
      <c r="K160" s="278">
        <v>1426.25</v>
      </c>
      <c r="L160" s="278">
        <v>1390</v>
      </c>
      <c r="M160" s="278">
        <v>8.5099999999999995E-2</v>
      </c>
    </row>
    <row r="161" spans="1:13">
      <c r="A161" s="269">
        <v>151</v>
      </c>
      <c r="B161" s="278" t="s">
        <v>376</v>
      </c>
      <c r="C161" s="279">
        <v>1383.35</v>
      </c>
      <c r="D161" s="280">
        <v>1374.4666666666665</v>
      </c>
      <c r="E161" s="280">
        <v>1358.9333333333329</v>
      </c>
      <c r="F161" s="280">
        <v>1334.5166666666664</v>
      </c>
      <c r="G161" s="280">
        <v>1318.9833333333329</v>
      </c>
      <c r="H161" s="280">
        <v>1398.883333333333</v>
      </c>
      <c r="I161" s="280">
        <v>1414.4166666666663</v>
      </c>
      <c r="J161" s="280">
        <v>1438.833333333333</v>
      </c>
      <c r="K161" s="278">
        <v>1390</v>
      </c>
      <c r="L161" s="278">
        <v>1350.05</v>
      </c>
      <c r="M161" s="278">
        <v>5.4690000000000003E-2</v>
      </c>
    </row>
    <row r="162" spans="1:13">
      <c r="A162" s="269">
        <v>152</v>
      </c>
      <c r="B162" s="278" t="s">
        <v>377</v>
      </c>
      <c r="C162" s="279">
        <v>17</v>
      </c>
      <c r="D162" s="280">
        <v>16.883333333333333</v>
      </c>
      <c r="E162" s="280">
        <v>16.516666666666666</v>
      </c>
      <c r="F162" s="280">
        <v>16.033333333333331</v>
      </c>
      <c r="G162" s="280">
        <v>15.666666666666664</v>
      </c>
      <c r="H162" s="280">
        <v>17.366666666666667</v>
      </c>
      <c r="I162" s="280">
        <v>17.733333333333334</v>
      </c>
      <c r="J162" s="280">
        <v>18.216666666666669</v>
      </c>
      <c r="K162" s="278">
        <v>17.25</v>
      </c>
      <c r="L162" s="278">
        <v>16.399999999999999</v>
      </c>
      <c r="M162" s="278">
        <v>1.9017500000000001</v>
      </c>
    </row>
    <row r="163" spans="1:13">
      <c r="A163" s="269">
        <v>153</v>
      </c>
      <c r="B163" s="278" t="s">
        <v>372</v>
      </c>
      <c r="C163" s="279">
        <v>464.55</v>
      </c>
      <c r="D163" s="280">
        <v>466.8</v>
      </c>
      <c r="E163" s="280">
        <v>453.75</v>
      </c>
      <c r="F163" s="280">
        <v>442.95</v>
      </c>
      <c r="G163" s="280">
        <v>429.9</v>
      </c>
      <c r="H163" s="280">
        <v>477.6</v>
      </c>
      <c r="I163" s="280">
        <v>490.65000000000009</v>
      </c>
      <c r="J163" s="280">
        <v>501.45000000000005</v>
      </c>
      <c r="K163" s="278">
        <v>479.85</v>
      </c>
      <c r="L163" s="278">
        <v>456</v>
      </c>
      <c r="M163" s="278">
        <v>1.37771</v>
      </c>
    </row>
    <row r="164" spans="1:13">
      <c r="A164" s="269">
        <v>154</v>
      </c>
      <c r="B164" s="278" t="s">
        <v>382</v>
      </c>
      <c r="C164" s="279">
        <v>214.85</v>
      </c>
      <c r="D164" s="280">
        <v>215.86666666666667</v>
      </c>
      <c r="E164" s="280">
        <v>211.83333333333334</v>
      </c>
      <c r="F164" s="280">
        <v>208.81666666666666</v>
      </c>
      <c r="G164" s="280">
        <v>204.78333333333333</v>
      </c>
      <c r="H164" s="280">
        <v>218.88333333333335</v>
      </c>
      <c r="I164" s="280">
        <v>222.91666666666666</v>
      </c>
      <c r="J164" s="280">
        <v>225.93333333333337</v>
      </c>
      <c r="K164" s="278">
        <v>219.9</v>
      </c>
      <c r="L164" s="278">
        <v>212.85</v>
      </c>
      <c r="M164" s="278">
        <v>0.66052999999999995</v>
      </c>
    </row>
    <row r="165" spans="1:13">
      <c r="A165" s="269">
        <v>155</v>
      </c>
      <c r="B165" s="278" t="s">
        <v>373</v>
      </c>
      <c r="C165" s="279">
        <v>81.849999999999994</v>
      </c>
      <c r="D165" s="280">
        <v>83.05</v>
      </c>
      <c r="E165" s="280">
        <v>80.3</v>
      </c>
      <c r="F165" s="280">
        <v>78.75</v>
      </c>
      <c r="G165" s="280">
        <v>76</v>
      </c>
      <c r="H165" s="280">
        <v>84.6</v>
      </c>
      <c r="I165" s="280">
        <v>87.35</v>
      </c>
      <c r="J165" s="280">
        <v>88.899999999999991</v>
      </c>
      <c r="K165" s="278">
        <v>85.8</v>
      </c>
      <c r="L165" s="278">
        <v>81.5</v>
      </c>
      <c r="M165" s="278">
        <v>1.3393600000000001</v>
      </c>
    </row>
    <row r="166" spans="1:13">
      <c r="A166" s="269">
        <v>156</v>
      </c>
      <c r="B166" s="278" t="s">
        <v>374</v>
      </c>
      <c r="C166" s="279">
        <v>142.69999999999999</v>
      </c>
      <c r="D166" s="280">
        <v>142.95000000000002</v>
      </c>
      <c r="E166" s="280">
        <v>140.75000000000003</v>
      </c>
      <c r="F166" s="280">
        <v>138.80000000000001</v>
      </c>
      <c r="G166" s="280">
        <v>136.60000000000002</v>
      </c>
      <c r="H166" s="280">
        <v>144.90000000000003</v>
      </c>
      <c r="I166" s="280">
        <v>147.10000000000002</v>
      </c>
      <c r="J166" s="280">
        <v>149.05000000000004</v>
      </c>
      <c r="K166" s="278">
        <v>145.15</v>
      </c>
      <c r="L166" s="278">
        <v>141</v>
      </c>
      <c r="M166" s="278">
        <v>1.09415</v>
      </c>
    </row>
    <row r="167" spans="1:13">
      <c r="A167" s="269">
        <v>157</v>
      </c>
      <c r="B167" s="278" t="s">
        <v>245</v>
      </c>
      <c r="C167" s="279">
        <v>156.35</v>
      </c>
      <c r="D167" s="280">
        <v>158.73333333333332</v>
      </c>
      <c r="E167" s="280">
        <v>152.01666666666665</v>
      </c>
      <c r="F167" s="280">
        <v>147.68333333333334</v>
      </c>
      <c r="G167" s="280">
        <v>140.96666666666667</v>
      </c>
      <c r="H167" s="280">
        <v>163.06666666666663</v>
      </c>
      <c r="I167" s="280">
        <v>169.78333333333327</v>
      </c>
      <c r="J167" s="280">
        <v>174.11666666666662</v>
      </c>
      <c r="K167" s="278">
        <v>165.45</v>
      </c>
      <c r="L167" s="278">
        <v>154.4</v>
      </c>
      <c r="M167" s="278">
        <v>21.18637</v>
      </c>
    </row>
    <row r="168" spans="1:13">
      <c r="A168" s="269">
        <v>158</v>
      </c>
      <c r="B168" s="278" t="s">
        <v>378</v>
      </c>
      <c r="C168" s="279">
        <v>4900.6000000000004</v>
      </c>
      <c r="D168" s="280">
        <v>4880.8666666666668</v>
      </c>
      <c r="E168" s="280">
        <v>4842.7333333333336</v>
      </c>
      <c r="F168" s="280">
        <v>4784.8666666666668</v>
      </c>
      <c r="G168" s="280">
        <v>4746.7333333333336</v>
      </c>
      <c r="H168" s="280">
        <v>4938.7333333333336</v>
      </c>
      <c r="I168" s="280">
        <v>4976.8666666666668</v>
      </c>
      <c r="J168" s="280">
        <v>5034.7333333333336</v>
      </c>
      <c r="K168" s="278">
        <v>4919</v>
      </c>
      <c r="L168" s="278">
        <v>4823</v>
      </c>
      <c r="M168" s="278">
        <v>9.332E-2</v>
      </c>
    </row>
    <row r="169" spans="1:13">
      <c r="A169" s="269">
        <v>159</v>
      </c>
      <c r="B169" s="278" t="s">
        <v>379</v>
      </c>
      <c r="C169" s="279">
        <v>1500.7</v>
      </c>
      <c r="D169" s="280">
        <v>1489.4666666666665</v>
      </c>
      <c r="E169" s="280">
        <v>1456.2333333333329</v>
      </c>
      <c r="F169" s="280">
        <v>1411.7666666666664</v>
      </c>
      <c r="G169" s="280">
        <v>1378.5333333333328</v>
      </c>
      <c r="H169" s="280">
        <v>1533.9333333333329</v>
      </c>
      <c r="I169" s="280">
        <v>1567.1666666666665</v>
      </c>
      <c r="J169" s="280">
        <v>1611.633333333333</v>
      </c>
      <c r="K169" s="278">
        <v>1522.7</v>
      </c>
      <c r="L169" s="278">
        <v>1445</v>
      </c>
      <c r="M169" s="278">
        <v>0.51146999999999998</v>
      </c>
    </row>
    <row r="170" spans="1:13">
      <c r="A170" s="269">
        <v>160</v>
      </c>
      <c r="B170" s="278" t="s">
        <v>101</v>
      </c>
      <c r="C170" s="279">
        <v>458.1</v>
      </c>
      <c r="D170" s="280">
        <v>454</v>
      </c>
      <c r="E170" s="280">
        <v>438.1</v>
      </c>
      <c r="F170" s="280">
        <v>418.1</v>
      </c>
      <c r="G170" s="280">
        <v>402.20000000000005</v>
      </c>
      <c r="H170" s="280">
        <v>474</v>
      </c>
      <c r="I170" s="280">
        <v>489.9</v>
      </c>
      <c r="J170" s="280">
        <v>509.9</v>
      </c>
      <c r="K170" s="278">
        <v>469.9</v>
      </c>
      <c r="L170" s="278">
        <v>434</v>
      </c>
      <c r="M170" s="278">
        <v>172.48254</v>
      </c>
    </row>
    <row r="171" spans="1:13">
      <c r="A171" s="269">
        <v>161</v>
      </c>
      <c r="B171" s="278" t="s">
        <v>387</v>
      </c>
      <c r="C171" s="279">
        <v>42.35</v>
      </c>
      <c r="D171" s="280">
        <v>42.583333333333336</v>
      </c>
      <c r="E171" s="280">
        <v>41.266666666666673</v>
      </c>
      <c r="F171" s="280">
        <v>40.183333333333337</v>
      </c>
      <c r="G171" s="280">
        <v>38.866666666666674</v>
      </c>
      <c r="H171" s="280">
        <v>43.666666666666671</v>
      </c>
      <c r="I171" s="280">
        <v>44.983333333333334</v>
      </c>
      <c r="J171" s="280">
        <v>46.06666666666667</v>
      </c>
      <c r="K171" s="278">
        <v>43.9</v>
      </c>
      <c r="L171" s="278">
        <v>41.5</v>
      </c>
      <c r="M171" s="278">
        <v>13.556509999999999</v>
      </c>
    </row>
    <row r="172" spans="1:13">
      <c r="A172" s="269">
        <v>162</v>
      </c>
      <c r="B172" s="278" t="s">
        <v>103</v>
      </c>
      <c r="C172" s="279">
        <v>20.45</v>
      </c>
      <c r="D172" s="280">
        <v>20.583333333333332</v>
      </c>
      <c r="E172" s="280">
        <v>20.216666666666665</v>
      </c>
      <c r="F172" s="280">
        <v>19.983333333333334</v>
      </c>
      <c r="G172" s="280">
        <v>19.616666666666667</v>
      </c>
      <c r="H172" s="280">
        <v>20.816666666666663</v>
      </c>
      <c r="I172" s="280">
        <v>21.18333333333333</v>
      </c>
      <c r="J172" s="280">
        <v>21.416666666666661</v>
      </c>
      <c r="K172" s="278">
        <v>20.95</v>
      </c>
      <c r="L172" s="278">
        <v>20.350000000000001</v>
      </c>
      <c r="M172" s="278">
        <v>106.56784</v>
      </c>
    </row>
    <row r="173" spans="1:13">
      <c r="A173" s="269">
        <v>163</v>
      </c>
      <c r="B173" s="278" t="s">
        <v>388</v>
      </c>
      <c r="C173" s="279">
        <v>162.1</v>
      </c>
      <c r="D173" s="280">
        <v>161.04999999999998</v>
      </c>
      <c r="E173" s="280">
        <v>158.69999999999996</v>
      </c>
      <c r="F173" s="280">
        <v>155.29999999999998</v>
      </c>
      <c r="G173" s="280">
        <v>152.94999999999996</v>
      </c>
      <c r="H173" s="280">
        <v>164.44999999999996</v>
      </c>
      <c r="I173" s="280">
        <v>166.79999999999998</v>
      </c>
      <c r="J173" s="280">
        <v>170.19999999999996</v>
      </c>
      <c r="K173" s="278">
        <v>163.4</v>
      </c>
      <c r="L173" s="278">
        <v>157.65</v>
      </c>
      <c r="M173" s="278">
        <v>16.02009</v>
      </c>
    </row>
    <row r="174" spans="1:13">
      <c r="A174" s="269">
        <v>164</v>
      </c>
      <c r="B174" s="278" t="s">
        <v>380</v>
      </c>
      <c r="C174" s="279">
        <v>997.5</v>
      </c>
      <c r="D174" s="280">
        <v>993.75</v>
      </c>
      <c r="E174" s="280">
        <v>983.75</v>
      </c>
      <c r="F174" s="280">
        <v>970</v>
      </c>
      <c r="G174" s="280">
        <v>960</v>
      </c>
      <c r="H174" s="280">
        <v>1007.5</v>
      </c>
      <c r="I174" s="280">
        <v>1017.5</v>
      </c>
      <c r="J174" s="280">
        <v>1031.25</v>
      </c>
      <c r="K174" s="278">
        <v>1003.75</v>
      </c>
      <c r="L174" s="278">
        <v>980</v>
      </c>
      <c r="M174" s="278">
        <v>0.63617000000000001</v>
      </c>
    </row>
    <row r="175" spans="1:13">
      <c r="A175" s="269">
        <v>165</v>
      </c>
      <c r="B175" s="278" t="s">
        <v>246</v>
      </c>
      <c r="C175" s="279">
        <v>450.35</v>
      </c>
      <c r="D175" s="280">
        <v>447.7833333333333</v>
      </c>
      <c r="E175" s="280">
        <v>440.56666666666661</v>
      </c>
      <c r="F175" s="280">
        <v>430.7833333333333</v>
      </c>
      <c r="G175" s="280">
        <v>423.56666666666661</v>
      </c>
      <c r="H175" s="280">
        <v>457.56666666666661</v>
      </c>
      <c r="I175" s="280">
        <v>464.7833333333333</v>
      </c>
      <c r="J175" s="280">
        <v>474.56666666666661</v>
      </c>
      <c r="K175" s="278">
        <v>455</v>
      </c>
      <c r="L175" s="278">
        <v>438</v>
      </c>
      <c r="M175" s="278">
        <v>3.16275</v>
      </c>
    </row>
    <row r="176" spans="1:13">
      <c r="A176" s="269">
        <v>166</v>
      </c>
      <c r="B176" s="278" t="s">
        <v>104</v>
      </c>
      <c r="C176" s="279">
        <v>676.3</v>
      </c>
      <c r="D176" s="280">
        <v>677.61666666666667</v>
      </c>
      <c r="E176" s="280">
        <v>668.13333333333333</v>
      </c>
      <c r="F176" s="280">
        <v>659.9666666666667</v>
      </c>
      <c r="G176" s="280">
        <v>650.48333333333335</v>
      </c>
      <c r="H176" s="280">
        <v>685.7833333333333</v>
      </c>
      <c r="I176" s="280">
        <v>695.26666666666665</v>
      </c>
      <c r="J176" s="280">
        <v>703.43333333333328</v>
      </c>
      <c r="K176" s="278">
        <v>687.1</v>
      </c>
      <c r="L176" s="278">
        <v>669.45</v>
      </c>
      <c r="M176" s="278">
        <v>19.242329999999999</v>
      </c>
    </row>
    <row r="177" spans="1:13">
      <c r="A177" s="269">
        <v>167</v>
      </c>
      <c r="B177" s="278" t="s">
        <v>247</v>
      </c>
      <c r="C177" s="279">
        <v>416.25</v>
      </c>
      <c r="D177" s="280">
        <v>407.93333333333334</v>
      </c>
      <c r="E177" s="280">
        <v>395.7166666666667</v>
      </c>
      <c r="F177" s="280">
        <v>375.18333333333334</v>
      </c>
      <c r="G177" s="280">
        <v>362.9666666666667</v>
      </c>
      <c r="H177" s="280">
        <v>428.4666666666667</v>
      </c>
      <c r="I177" s="280">
        <v>440.68333333333328</v>
      </c>
      <c r="J177" s="280">
        <v>461.2166666666667</v>
      </c>
      <c r="K177" s="278">
        <v>420.15</v>
      </c>
      <c r="L177" s="278">
        <v>387.4</v>
      </c>
      <c r="M177" s="278">
        <v>1.10158</v>
      </c>
    </row>
    <row r="178" spans="1:13">
      <c r="A178" s="269">
        <v>168</v>
      </c>
      <c r="B178" s="278" t="s">
        <v>248</v>
      </c>
      <c r="C178" s="279">
        <v>881.85</v>
      </c>
      <c r="D178" s="280">
        <v>883.15</v>
      </c>
      <c r="E178" s="280">
        <v>864.3</v>
      </c>
      <c r="F178" s="280">
        <v>846.75</v>
      </c>
      <c r="G178" s="280">
        <v>827.9</v>
      </c>
      <c r="H178" s="280">
        <v>900.69999999999993</v>
      </c>
      <c r="I178" s="280">
        <v>919.55000000000007</v>
      </c>
      <c r="J178" s="280">
        <v>937.09999999999991</v>
      </c>
      <c r="K178" s="278">
        <v>902</v>
      </c>
      <c r="L178" s="278">
        <v>865.6</v>
      </c>
      <c r="M178" s="278">
        <v>4.2378</v>
      </c>
    </row>
    <row r="179" spans="1:13">
      <c r="A179" s="269">
        <v>169</v>
      </c>
      <c r="B179" s="278" t="s">
        <v>389</v>
      </c>
      <c r="C179" s="279">
        <v>79.599999999999994</v>
      </c>
      <c r="D179" s="280">
        <v>78.466666666666654</v>
      </c>
      <c r="E179" s="280">
        <v>76.433333333333309</v>
      </c>
      <c r="F179" s="280">
        <v>73.266666666666652</v>
      </c>
      <c r="G179" s="280">
        <v>71.233333333333306</v>
      </c>
      <c r="H179" s="280">
        <v>81.633333333333312</v>
      </c>
      <c r="I179" s="280">
        <v>83.666666666666643</v>
      </c>
      <c r="J179" s="280">
        <v>86.833333333333314</v>
      </c>
      <c r="K179" s="278">
        <v>80.5</v>
      </c>
      <c r="L179" s="278">
        <v>75.3</v>
      </c>
      <c r="M179" s="278">
        <v>4.3860799999999998</v>
      </c>
    </row>
    <row r="180" spans="1:13">
      <c r="A180" s="269">
        <v>170</v>
      </c>
      <c r="B180" s="278" t="s">
        <v>381</v>
      </c>
      <c r="C180" s="279">
        <v>206.8</v>
      </c>
      <c r="D180" s="280">
        <v>207.16666666666666</v>
      </c>
      <c r="E180" s="280">
        <v>204.13333333333333</v>
      </c>
      <c r="F180" s="280">
        <v>201.46666666666667</v>
      </c>
      <c r="G180" s="280">
        <v>198.43333333333334</v>
      </c>
      <c r="H180" s="280">
        <v>209.83333333333331</v>
      </c>
      <c r="I180" s="280">
        <v>212.86666666666667</v>
      </c>
      <c r="J180" s="280">
        <v>215.5333333333333</v>
      </c>
      <c r="K180" s="278">
        <v>210.2</v>
      </c>
      <c r="L180" s="278">
        <v>204.5</v>
      </c>
      <c r="M180" s="278">
        <v>12.34708</v>
      </c>
    </row>
    <row r="181" spans="1:13">
      <c r="A181" s="269">
        <v>171</v>
      </c>
      <c r="B181" s="278" t="s">
        <v>249</v>
      </c>
      <c r="C181" s="279">
        <v>187.5</v>
      </c>
      <c r="D181" s="280">
        <v>188.31666666666669</v>
      </c>
      <c r="E181" s="280">
        <v>185.13333333333338</v>
      </c>
      <c r="F181" s="280">
        <v>182.76666666666668</v>
      </c>
      <c r="G181" s="280">
        <v>179.58333333333337</v>
      </c>
      <c r="H181" s="280">
        <v>190.68333333333339</v>
      </c>
      <c r="I181" s="280">
        <v>193.86666666666673</v>
      </c>
      <c r="J181" s="280">
        <v>196.23333333333341</v>
      </c>
      <c r="K181" s="278">
        <v>191.5</v>
      </c>
      <c r="L181" s="278">
        <v>185.95</v>
      </c>
      <c r="M181" s="278">
        <v>3.25366</v>
      </c>
    </row>
    <row r="182" spans="1:13">
      <c r="A182" s="269">
        <v>172</v>
      </c>
      <c r="B182" s="278" t="s">
        <v>105</v>
      </c>
      <c r="C182" s="279">
        <v>607.45000000000005</v>
      </c>
      <c r="D182" s="280">
        <v>612.68333333333328</v>
      </c>
      <c r="E182" s="280">
        <v>598.81666666666661</v>
      </c>
      <c r="F182" s="280">
        <v>590.18333333333328</v>
      </c>
      <c r="G182" s="280">
        <v>576.31666666666661</v>
      </c>
      <c r="H182" s="280">
        <v>621.31666666666661</v>
      </c>
      <c r="I182" s="280">
        <v>635.18333333333317</v>
      </c>
      <c r="J182" s="280">
        <v>643.81666666666661</v>
      </c>
      <c r="K182" s="278">
        <v>626.54999999999995</v>
      </c>
      <c r="L182" s="278">
        <v>604.04999999999995</v>
      </c>
      <c r="M182" s="278">
        <v>20.895890000000001</v>
      </c>
    </row>
    <row r="183" spans="1:13">
      <c r="A183" s="269">
        <v>173</v>
      </c>
      <c r="B183" s="278" t="s">
        <v>383</v>
      </c>
      <c r="C183" s="279">
        <v>87.75</v>
      </c>
      <c r="D183" s="280">
        <v>88.649999999999991</v>
      </c>
      <c r="E183" s="280">
        <v>86.299999999999983</v>
      </c>
      <c r="F183" s="280">
        <v>84.85</v>
      </c>
      <c r="G183" s="280">
        <v>82.499999999999986</v>
      </c>
      <c r="H183" s="280">
        <v>90.09999999999998</v>
      </c>
      <c r="I183" s="280">
        <v>92.449999999999974</v>
      </c>
      <c r="J183" s="280">
        <v>93.899999999999977</v>
      </c>
      <c r="K183" s="278">
        <v>91</v>
      </c>
      <c r="L183" s="278">
        <v>87.2</v>
      </c>
      <c r="M183" s="278">
        <v>5.5483700000000002</v>
      </c>
    </row>
    <row r="184" spans="1:13">
      <c r="A184" s="269">
        <v>174</v>
      </c>
      <c r="B184" s="278" t="s">
        <v>384</v>
      </c>
      <c r="C184" s="279">
        <v>482.85</v>
      </c>
      <c r="D184" s="280">
        <v>486.14999999999992</v>
      </c>
      <c r="E184" s="280">
        <v>478.34999999999985</v>
      </c>
      <c r="F184" s="280">
        <v>473.84999999999991</v>
      </c>
      <c r="G184" s="280">
        <v>466.04999999999984</v>
      </c>
      <c r="H184" s="280">
        <v>490.64999999999986</v>
      </c>
      <c r="I184" s="280">
        <v>498.44999999999993</v>
      </c>
      <c r="J184" s="280">
        <v>502.94999999999987</v>
      </c>
      <c r="K184" s="278">
        <v>493.95</v>
      </c>
      <c r="L184" s="278">
        <v>481.65</v>
      </c>
      <c r="M184" s="278">
        <v>0.18584000000000001</v>
      </c>
    </row>
    <row r="185" spans="1:13">
      <c r="A185" s="269">
        <v>175</v>
      </c>
      <c r="B185" s="278" t="s">
        <v>390</v>
      </c>
      <c r="C185" s="279">
        <v>54.3</v>
      </c>
      <c r="D185" s="280">
        <v>54.15</v>
      </c>
      <c r="E185" s="280">
        <v>53.15</v>
      </c>
      <c r="F185" s="280">
        <v>52</v>
      </c>
      <c r="G185" s="280">
        <v>51</v>
      </c>
      <c r="H185" s="280">
        <v>55.3</v>
      </c>
      <c r="I185" s="280">
        <v>56.3</v>
      </c>
      <c r="J185" s="280">
        <v>57.449999999999996</v>
      </c>
      <c r="K185" s="278">
        <v>55.15</v>
      </c>
      <c r="L185" s="278">
        <v>53</v>
      </c>
      <c r="M185" s="278">
        <v>10.525169999999999</v>
      </c>
    </row>
    <row r="186" spans="1:13">
      <c r="A186" s="269">
        <v>176</v>
      </c>
      <c r="B186" s="278" t="s">
        <v>250</v>
      </c>
      <c r="C186" s="279">
        <v>211.2</v>
      </c>
      <c r="D186" s="280">
        <v>211.71666666666667</v>
      </c>
      <c r="E186" s="280">
        <v>206.93333333333334</v>
      </c>
      <c r="F186" s="280">
        <v>202.66666666666666</v>
      </c>
      <c r="G186" s="280">
        <v>197.88333333333333</v>
      </c>
      <c r="H186" s="280">
        <v>215.98333333333335</v>
      </c>
      <c r="I186" s="280">
        <v>220.76666666666671</v>
      </c>
      <c r="J186" s="280">
        <v>225.03333333333336</v>
      </c>
      <c r="K186" s="278">
        <v>216.5</v>
      </c>
      <c r="L186" s="278">
        <v>207.45</v>
      </c>
      <c r="M186" s="278">
        <v>8.7319800000000001</v>
      </c>
    </row>
    <row r="187" spans="1:13">
      <c r="A187" s="269">
        <v>177</v>
      </c>
      <c r="B187" s="278" t="s">
        <v>385</v>
      </c>
      <c r="C187" s="279">
        <v>329.35</v>
      </c>
      <c r="D187" s="280">
        <v>329.7166666666667</v>
      </c>
      <c r="E187" s="280">
        <v>326.83333333333337</v>
      </c>
      <c r="F187" s="280">
        <v>324.31666666666666</v>
      </c>
      <c r="G187" s="280">
        <v>321.43333333333334</v>
      </c>
      <c r="H187" s="280">
        <v>332.23333333333341</v>
      </c>
      <c r="I187" s="280">
        <v>335.11666666666673</v>
      </c>
      <c r="J187" s="280">
        <v>337.63333333333344</v>
      </c>
      <c r="K187" s="278">
        <v>332.6</v>
      </c>
      <c r="L187" s="278">
        <v>327.2</v>
      </c>
      <c r="M187" s="278">
        <v>0.45395999999999997</v>
      </c>
    </row>
    <row r="188" spans="1:13">
      <c r="A188" s="269">
        <v>178</v>
      </c>
      <c r="B188" s="278" t="s">
        <v>386</v>
      </c>
      <c r="C188" s="279">
        <v>308.85000000000002</v>
      </c>
      <c r="D188" s="280">
        <v>302.63333333333338</v>
      </c>
      <c r="E188" s="280">
        <v>289.41666666666674</v>
      </c>
      <c r="F188" s="280">
        <v>269.98333333333335</v>
      </c>
      <c r="G188" s="280">
        <v>256.76666666666671</v>
      </c>
      <c r="H188" s="280">
        <v>322.06666666666678</v>
      </c>
      <c r="I188" s="280">
        <v>335.28333333333336</v>
      </c>
      <c r="J188" s="280">
        <v>354.71666666666681</v>
      </c>
      <c r="K188" s="278">
        <v>315.85000000000002</v>
      </c>
      <c r="L188" s="278">
        <v>283.2</v>
      </c>
      <c r="M188" s="278">
        <v>23.829599999999999</v>
      </c>
    </row>
    <row r="189" spans="1:13">
      <c r="A189" s="269">
        <v>179</v>
      </c>
      <c r="B189" s="278" t="s">
        <v>391</v>
      </c>
      <c r="C189" s="279">
        <v>620.1</v>
      </c>
      <c r="D189" s="280">
        <v>620.6</v>
      </c>
      <c r="E189" s="280">
        <v>616.5</v>
      </c>
      <c r="F189" s="280">
        <v>612.9</v>
      </c>
      <c r="G189" s="280">
        <v>608.79999999999995</v>
      </c>
      <c r="H189" s="280">
        <v>624.20000000000005</v>
      </c>
      <c r="I189" s="280">
        <v>628.30000000000018</v>
      </c>
      <c r="J189" s="280">
        <v>631.90000000000009</v>
      </c>
      <c r="K189" s="278">
        <v>624.70000000000005</v>
      </c>
      <c r="L189" s="278">
        <v>617</v>
      </c>
      <c r="M189" s="278">
        <v>0.13136</v>
      </c>
    </row>
    <row r="190" spans="1:13">
      <c r="A190" s="269">
        <v>180</v>
      </c>
      <c r="B190" s="278" t="s">
        <v>399</v>
      </c>
      <c r="C190" s="279">
        <v>792.15</v>
      </c>
      <c r="D190" s="280">
        <v>767.01666666666677</v>
      </c>
      <c r="E190" s="280">
        <v>716.13333333333355</v>
      </c>
      <c r="F190" s="280">
        <v>640.11666666666679</v>
      </c>
      <c r="G190" s="280">
        <v>589.23333333333358</v>
      </c>
      <c r="H190" s="280">
        <v>843.03333333333353</v>
      </c>
      <c r="I190" s="280">
        <v>893.91666666666674</v>
      </c>
      <c r="J190" s="280">
        <v>969.93333333333351</v>
      </c>
      <c r="K190" s="278">
        <v>817.9</v>
      </c>
      <c r="L190" s="278">
        <v>691</v>
      </c>
      <c r="M190" s="278">
        <v>10.79421</v>
      </c>
    </row>
    <row r="191" spans="1:13">
      <c r="A191" s="269">
        <v>181</v>
      </c>
      <c r="B191" s="278" t="s">
        <v>393</v>
      </c>
      <c r="C191" s="279">
        <v>666.55</v>
      </c>
      <c r="D191" s="280">
        <v>664.18333333333328</v>
      </c>
      <c r="E191" s="280">
        <v>653.36666666666656</v>
      </c>
      <c r="F191" s="280">
        <v>640.18333333333328</v>
      </c>
      <c r="G191" s="280">
        <v>629.36666666666656</v>
      </c>
      <c r="H191" s="280">
        <v>677.36666666666656</v>
      </c>
      <c r="I191" s="280">
        <v>688.18333333333339</v>
      </c>
      <c r="J191" s="280">
        <v>701.36666666666656</v>
      </c>
      <c r="K191" s="278">
        <v>675</v>
      </c>
      <c r="L191" s="278">
        <v>651</v>
      </c>
      <c r="M191" s="278">
        <v>0.55418999999999996</v>
      </c>
    </row>
    <row r="192" spans="1:13">
      <c r="A192" s="269">
        <v>182</v>
      </c>
      <c r="B192" s="278" t="s">
        <v>106</v>
      </c>
      <c r="C192" s="279">
        <v>579.4</v>
      </c>
      <c r="D192" s="280">
        <v>581.56666666666661</v>
      </c>
      <c r="E192" s="280">
        <v>573.23333333333323</v>
      </c>
      <c r="F192" s="280">
        <v>567.06666666666661</v>
      </c>
      <c r="G192" s="280">
        <v>558.73333333333323</v>
      </c>
      <c r="H192" s="280">
        <v>587.73333333333323</v>
      </c>
      <c r="I192" s="280">
        <v>596.06666666666672</v>
      </c>
      <c r="J192" s="280">
        <v>602.23333333333323</v>
      </c>
      <c r="K192" s="278">
        <v>589.9</v>
      </c>
      <c r="L192" s="278">
        <v>575.4</v>
      </c>
      <c r="M192" s="278">
        <v>28.028110000000002</v>
      </c>
    </row>
    <row r="193" spans="1:13">
      <c r="A193" s="269">
        <v>183</v>
      </c>
      <c r="B193" s="278" t="s">
        <v>108</v>
      </c>
      <c r="C193" s="279">
        <v>550.04999999999995</v>
      </c>
      <c r="D193" s="280">
        <v>552.91666666666663</v>
      </c>
      <c r="E193" s="280">
        <v>545.13333333333321</v>
      </c>
      <c r="F193" s="280">
        <v>540.21666666666658</v>
      </c>
      <c r="G193" s="280">
        <v>532.43333333333317</v>
      </c>
      <c r="H193" s="280">
        <v>557.83333333333326</v>
      </c>
      <c r="I193" s="280">
        <v>565.61666666666679</v>
      </c>
      <c r="J193" s="280">
        <v>570.5333333333333</v>
      </c>
      <c r="K193" s="278">
        <v>560.70000000000005</v>
      </c>
      <c r="L193" s="278">
        <v>548</v>
      </c>
      <c r="M193" s="278">
        <v>63.535080000000001</v>
      </c>
    </row>
    <row r="194" spans="1:13">
      <c r="A194" s="269">
        <v>184</v>
      </c>
      <c r="B194" s="278" t="s">
        <v>109</v>
      </c>
      <c r="C194" s="279">
        <v>1777.8</v>
      </c>
      <c r="D194" s="280">
        <v>1783.5666666666668</v>
      </c>
      <c r="E194" s="280">
        <v>1756.1333333333337</v>
      </c>
      <c r="F194" s="280">
        <v>1734.4666666666669</v>
      </c>
      <c r="G194" s="280">
        <v>1707.0333333333338</v>
      </c>
      <c r="H194" s="280">
        <v>1805.2333333333336</v>
      </c>
      <c r="I194" s="280">
        <v>1832.6666666666665</v>
      </c>
      <c r="J194" s="280">
        <v>1854.3333333333335</v>
      </c>
      <c r="K194" s="278">
        <v>1811</v>
      </c>
      <c r="L194" s="278">
        <v>1761.9</v>
      </c>
      <c r="M194" s="278">
        <v>59.39864</v>
      </c>
    </row>
    <row r="195" spans="1:13">
      <c r="A195" s="269">
        <v>185</v>
      </c>
      <c r="B195" s="278" t="s">
        <v>252</v>
      </c>
      <c r="C195" s="279">
        <v>2448.4</v>
      </c>
      <c r="D195" s="280">
        <v>2447.3500000000004</v>
      </c>
      <c r="E195" s="280">
        <v>2425.9000000000005</v>
      </c>
      <c r="F195" s="280">
        <v>2403.4</v>
      </c>
      <c r="G195" s="280">
        <v>2381.9500000000003</v>
      </c>
      <c r="H195" s="280">
        <v>2469.8500000000008</v>
      </c>
      <c r="I195" s="280">
        <v>2491.3000000000006</v>
      </c>
      <c r="J195" s="280">
        <v>2513.8000000000011</v>
      </c>
      <c r="K195" s="278">
        <v>2468.8000000000002</v>
      </c>
      <c r="L195" s="278">
        <v>2424.85</v>
      </c>
      <c r="M195" s="278">
        <v>3.5603699999999998</v>
      </c>
    </row>
    <row r="196" spans="1:13">
      <c r="A196" s="269">
        <v>186</v>
      </c>
      <c r="B196" s="278" t="s">
        <v>110</v>
      </c>
      <c r="C196" s="279">
        <v>1028.75</v>
      </c>
      <c r="D196" s="280">
        <v>1028.25</v>
      </c>
      <c r="E196" s="280">
        <v>1007.5</v>
      </c>
      <c r="F196" s="280">
        <v>986.25</v>
      </c>
      <c r="G196" s="280">
        <v>965.5</v>
      </c>
      <c r="H196" s="280">
        <v>1049.5</v>
      </c>
      <c r="I196" s="280">
        <v>1070.25</v>
      </c>
      <c r="J196" s="280">
        <v>1091.5</v>
      </c>
      <c r="K196" s="278">
        <v>1049</v>
      </c>
      <c r="L196" s="278">
        <v>1007</v>
      </c>
      <c r="M196" s="278">
        <v>353.23457000000002</v>
      </c>
    </row>
    <row r="197" spans="1:13">
      <c r="A197" s="269">
        <v>187</v>
      </c>
      <c r="B197" s="278" t="s">
        <v>253</v>
      </c>
      <c r="C197" s="279">
        <v>538.4</v>
      </c>
      <c r="D197" s="280">
        <v>532.38333333333333</v>
      </c>
      <c r="E197" s="280">
        <v>525.01666666666665</v>
      </c>
      <c r="F197" s="280">
        <v>511.63333333333333</v>
      </c>
      <c r="G197" s="280">
        <v>504.26666666666665</v>
      </c>
      <c r="H197" s="280">
        <v>545.76666666666665</v>
      </c>
      <c r="I197" s="280">
        <v>553.13333333333321</v>
      </c>
      <c r="J197" s="280">
        <v>566.51666666666665</v>
      </c>
      <c r="K197" s="278">
        <v>539.75</v>
      </c>
      <c r="L197" s="278">
        <v>519</v>
      </c>
      <c r="M197" s="278">
        <v>26.54401</v>
      </c>
    </row>
    <row r="198" spans="1:13">
      <c r="A198" s="269">
        <v>188</v>
      </c>
      <c r="B198" s="278" t="s">
        <v>251</v>
      </c>
      <c r="C198" s="279">
        <v>877.5</v>
      </c>
      <c r="D198" s="280">
        <v>882</v>
      </c>
      <c r="E198" s="280">
        <v>865.5</v>
      </c>
      <c r="F198" s="280">
        <v>853.5</v>
      </c>
      <c r="G198" s="280">
        <v>837</v>
      </c>
      <c r="H198" s="280">
        <v>894</v>
      </c>
      <c r="I198" s="280">
        <v>910.5</v>
      </c>
      <c r="J198" s="280">
        <v>922.5</v>
      </c>
      <c r="K198" s="278">
        <v>898.5</v>
      </c>
      <c r="L198" s="278">
        <v>870</v>
      </c>
      <c r="M198" s="278">
        <v>1.65065</v>
      </c>
    </row>
    <row r="199" spans="1:13">
      <c r="A199" s="269">
        <v>189</v>
      </c>
      <c r="B199" s="278" t="s">
        <v>394</v>
      </c>
      <c r="C199" s="279">
        <v>181.2</v>
      </c>
      <c r="D199" s="280">
        <v>180.53333333333333</v>
      </c>
      <c r="E199" s="280">
        <v>177.66666666666666</v>
      </c>
      <c r="F199" s="280">
        <v>174.13333333333333</v>
      </c>
      <c r="G199" s="280">
        <v>171.26666666666665</v>
      </c>
      <c r="H199" s="280">
        <v>184.06666666666666</v>
      </c>
      <c r="I199" s="280">
        <v>186.93333333333334</v>
      </c>
      <c r="J199" s="280">
        <v>190.46666666666667</v>
      </c>
      <c r="K199" s="278">
        <v>183.4</v>
      </c>
      <c r="L199" s="278">
        <v>177</v>
      </c>
      <c r="M199" s="278">
        <v>5.1105799999999997</v>
      </c>
    </row>
    <row r="200" spans="1:13">
      <c r="A200" s="269">
        <v>190</v>
      </c>
      <c r="B200" s="278" t="s">
        <v>395</v>
      </c>
      <c r="C200" s="279">
        <v>268.10000000000002</v>
      </c>
      <c r="D200" s="280">
        <v>272.16666666666669</v>
      </c>
      <c r="E200" s="280">
        <v>260.93333333333339</v>
      </c>
      <c r="F200" s="280">
        <v>253.76666666666671</v>
      </c>
      <c r="G200" s="280">
        <v>242.53333333333342</v>
      </c>
      <c r="H200" s="280">
        <v>279.33333333333337</v>
      </c>
      <c r="I200" s="280">
        <v>290.56666666666661</v>
      </c>
      <c r="J200" s="280">
        <v>297.73333333333335</v>
      </c>
      <c r="K200" s="278">
        <v>283.39999999999998</v>
      </c>
      <c r="L200" s="278">
        <v>265</v>
      </c>
      <c r="M200" s="278">
        <v>0.72982000000000002</v>
      </c>
    </row>
    <row r="201" spans="1:13">
      <c r="A201" s="269">
        <v>191</v>
      </c>
      <c r="B201" s="278" t="s">
        <v>111</v>
      </c>
      <c r="C201" s="279">
        <v>2559.6999999999998</v>
      </c>
      <c r="D201" s="280">
        <v>2532.9500000000003</v>
      </c>
      <c r="E201" s="280">
        <v>2480.9000000000005</v>
      </c>
      <c r="F201" s="280">
        <v>2402.1000000000004</v>
      </c>
      <c r="G201" s="280">
        <v>2350.0500000000006</v>
      </c>
      <c r="H201" s="280">
        <v>2611.7500000000005</v>
      </c>
      <c r="I201" s="280">
        <v>2663.8000000000006</v>
      </c>
      <c r="J201" s="280">
        <v>2742.6000000000004</v>
      </c>
      <c r="K201" s="278">
        <v>2585</v>
      </c>
      <c r="L201" s="278">
        <v>2454.15</v>
      </c>
      <c r="M201" s="278">
        <v>32.813090000000003</v>
      </c>
    </row>
    <row r="202" spans="1:13">
      <c r="A202" s="269">
        <v>192</v>
      </c>
      <c r="B202" s="278" t="s">
        <v>112</v>
      </c>
      <c r="C202" s="279">
        <v>324</v>
      </c>
      <c r="D202" s="280">
        <v>322.7833333333333</v>
      </c>
      <c r="E202" s="280">
        <v>319.76666666666659</v>
      </c>
      <c r="F202" s="280">
        <v>315.5333333333333</v>
      </c>
      <c r="G202" s="280">
        <v>312.51666666666659</v>
      </c>
      <c r="H202" s="280">
        <v>327.01666666666659</v>
      </c>
      <c r="I202" s="280">
        <v>330.03333333333325</v>
      </c>
      <c r="J202" s="280">
        <v>334.26666666666659</v>
      </c>
      <c r="K202" s="278">
        <v>325.8</v>
      </c>
      <c r="L202" s="278">
        <v>318.55</v>
      </c>
      <c r="M202" s="278">
        <v>8.3261699999999994</v>
      </c>
    </row>
    <row r="203" spans="1:13">
      <c r="A203" s="269">
        <v>193</v>
      </c>
      <c r="B203" s="278" t="s">
        <v>396</v>
      </c>
      <c r="C203" s="279">
        <v>14.55</v>
      </c>
      <c r="D203" s="280">
        <v>14.233333333333334</v>
      </c>
      <c r="E203" s="280">
        <v>13.866666666666669</v>
      </c>
      <c r="F203" s="280">
        <v>13.183333333333335</v>
      </c>
      <c r="G203" s="280">
        <v>12.81666666666667</v>
      </c>
      <c r="H203" s="280">
        <v>14.916666666666668</v>
      </c>
      <c r="I203" s="280">
        <v>15.283333333333335</v>
      </c>
      <c r="J203" s="280">
        <v>15.966666666666667</v>
      </c>
      <c r="K203" s="278">
        <v>14.6</v>
      </c>
      <c r="L203" s="278">
        <v>13.55</v>
      </c>
      <c r="M203" s="278">
        <v>80.705699999999993</v>
      </c>
    </row>
    <row r="204" spans="1:13">
      <c r="A204" s="269">
        <v>194</v>
      </c>
      <c r="B204" s="278" t="s">
        <v>398</v>
      </c>
      <c r="C204" s="279">
        <v>65.45</v>
      </c>
      <c r="D204" s="280">
        <v>65.166666666666671</v>
      </c>
      <c r="E204" s="280">
        <v>64.033333333333346</v>
      </c>
      <c r="F204" s="280">
        <v>62.616666666666674</v>
      </c>
      <c r="G204" s="280">
        <v>61.483333333333348</v>
      </c>
      <c r="H204" s="280">
        <v>66.583333333333343</v>
      </c>
      <c r="I204" s="280">
        <v>67.716666666666669</v>
      </c>
      <c r="J204" s="280">
        <v>69.13333333333334</v>
      </c>
      <c r="K204" s="278">
        <v>66.3</v>
      </c>
      <c r="L204" s="278">
        <v>63.75</v>
      </c>
      <c r="M204" s="278">
        <v>2.4658699999999998</v>
      </c>
    </row>
    <row r="205" spans="1:13">
      <c r="A205" s="269">
        <v>195</v>
      </c>
      <c r="B205" s="278" t="s">
        <v>114</v>
      </c>
      <c r="C205" s="279">
        <v>146.6</v>
      </c>
      <c r="D205" s="280">
        <v>147.83333333333334</v>
      </c>
      <c r="E205" s="280">
        <v>143.36666666666667</v>
      </c>
      <c r="F205" s="280">
        <v>140.13333333333333</v>
      </c>
      <c r="G205" s="280">
        <v>135.66666666666666</v>
      </c>
      <c r="H205" s="280">
        <v>151.06666666666669</v>
      </c>
      <c r="I205" s="280">
        <v>155.53333333333333</v>
      </c>
      <c r="J205" s="280">
        <v>158.76666666666671</v>
      </c>
      <c r="K205" s="278">
        <v>152.30000000000001</v>
      </c>
      <c r="L205" s="278">
        <v>144.6</v>
      </c>
      <c r="M205" s="278">
        <v>185.00712999999999</v>
      </c>
    </row>
    <row r="206" spans="1:13">
      <c r="A206" s="269">
        <v>196</v>
      </c>
      <c r="B206" s="278" t="s">
        <v>400</v>
      </c>
      <c r="C206" s="279">
        <v>33.200000000000003</v>
      </c>
      <c r="D206" s="280">
        <v>32.833333333333336</v>
      </c>
      <c r="E206" s="280">
        <v>31.716666666666669</v>
      </c>
      <c r="F206" s="280">
        <v>30.233333333333334</v>
      </c>
      <c r="G206" s="280">
        <v>29.116666666666667</v>
      </c>
      <c r="H206" s="280">
        <v>34.31666666666667</v>
      </c>
      <c r="I206" s="280">
        <v>35.43333333333333</v>
      </c>
      <c r="J206" s="280">
        <v>36.916666666666671</v>
      </c>
      <c r="K206" s="278">
        <v>33.950000000000003</v>
      </c>
      <c r="L206" s="278">
        <v>31.35</v>
      </c>
      <c r="M206" s="278">
        <v>14.15685</v>
      </c>
    </row>
    <row r="207" spans="1:13">
      <c r="A207" s="269">
        <v>197</v>
      </c>
      <c r="B207" s="278" t="s">
        <v>115</v>
      </c>
      <c r="C207" s="279">
        <v>221.85</v>
      </c>
      <c r="D207" s="280">
        <v>224.86666666666667</v>
      </c>
      <c r="E207" s="280">
        <v>217.83333333333334</v>
      </c>
      <c r="F207" s="280">
        <v>213.81666666666666</v>
      </c>
      <c r="G207" s="280">
        <v>206.78333333333333</v>
      </c>
      <c r="H207" s="280">
        <v>228.88333333333335</v>
      </c>
      <c r="I207" s="280">
        <v>235.91666666666666</v>
      </c>
      <c r="J207" s="280">
        <v>239.93333333333337</v>
      </c>
      <c r="K207" s="278">
        <v>231.9</v>
      </c>
      <c r="L207" s="278">
        <v>220.85</v>
      </c>
      <c r="M207" s="278">
        <v>64.141750000000002</v>
      </c>
    </row>
    <row r="208" spans="1:13">
      <c r="A208" s="269">
        <v>198</v>
      </c>
      <c r="B208" s="278" t="s">
        <v>116</v>
      </c>
      <c r="C208" s="279">
        <v>2173.15</v>
      </c>
      <c r="D208" s="280">
        <v>2158.35</v>
      </c>
      <c r="E208" s="280">
        <v>2126.7999999999997</v>
      </c>
      <c r="F208" s="280">
        <v>2080.4499999999998</v>
      </c>
      <c r="G208" s="280">
        <v>2048.8999999999996</v>
      </c>
      <c r="H208" s="280">
        <v>2204.6999999999998</v>
      </c>
      <c r="I208" s="280">
        <v>2236.25</v>
      </c>
      <c r="J208" s="280">
        <v>2282.6</v>
      </c>
      <c r="K208" s="278">
        <v>2189.9</v>
      </c>
      <c r="L208" s="278">
        <v>2112</v>
      </c>
      <c r="M208" s="278">
        <v>82.080830000000006</v>
      </c>
    </row>
    <row r="209" spans="1:13">
      <c r="A209" s="269">
        <v>199</v>
      </c>
      <c r="B209" s="278" t="s">
        <v>254</v>
      </c>
      <c r="C209" s="279">
        <v>189.65</v>
      </c>
      <c r="D209" s="280">
        <v>189.20000000000002</v>
      </c>
      <c r="E209" s="280">
        <v>184.50000000000003</v>
      </c>
      <c r="F209" s="280">
        <v>179.35000000000002</v>
      </c>
      <c r="G209" s="280">
        <v>174.65000000000003</v>
      </c>
      <c r="H209" s="280">
        <v>194.35000000000002</v>
      </c>
      <c r="I209" s="280">
        <v>199.05</v>
      </c>
      <c r="J209" s="280">
        <v>204.20000000000002</v>
      </c>
      <c r="K209" s="278">
        <v>193.9</v>
      </c>
      <c r="L209" s="278">
        <v>184.05</v>
      </c>
      <c r="M209" s="278">
        <v>39.84328</v>
      </c>
    </row>
    <row r="210" spans="1:13">
      <c r="A210" s="269">
        <v>200</v>
      </c>
      <c r="B210" s="278" t="s">
        <v>401</v>
      </c>
      <c r="C210" s="279">
        <v>30435.9</v>
      </c>
      <c r="D210" s="280">
        <v>30318.783333333336</v>
      </c>
      <c r="E210" s="280">
        <v>29637.566666666673</v>
      </c>
      <c r="F210" s="280">
        <v>28839.233333333337</v>
      </c>
      <c r="G210" s="280">
        <v>28158.016666666674</v>
      </c>
      <c r="H210" s="280">
        <v>31117.116666666672</v>
      </c>
      <c r="I210" s="280">
        <v>31798.333333333339</v>
      </c>
      <c r="J210" s="280">
        <v>32596.666666666672</v>
      </c>
      <c r="K210" s="278">
        <v>31000</v>
      </c>
      <c r="L210" s="278">
        <v>29520.45</v>
      </c>
      <c r="M210" s="278">
        <v>5.9130000000000002E-2</v>
      </c>
    </row>
    <row r="211" spans="1:13">
      <c r="A211" s="269">
        <v>201</v>
      </c>
      <c r="B211" s="278" t="s">
        <v>397</v>
      </c>
      <c r="C211" s="279">
        <v>49.35</v>
      </c>
      <c r="D211" s="280">
        <v>49.1</v>
      </c>
      <c r="E211" s="280">
        <v>48.300000000000004</v>
      </c>
      <c r="F211" s="280">
        <v>47.25</v>
      </c>
      <c r="G211" s="280">
        <v>46.45</v>
      </c>
      <c r="H211" s="280">
        <v>50.150000000000006</v>
      </c>
      <c r="I211" s="280">
        <v>50.95</v>
      </c>
      <c r="J211" s="280">
        <v>52.000000000000007</v>
      </c>
      <c r="K211" s="278">
        <v>49.9</v>
      </c>
      <c r="L211" s="278">
        <v>48.05</v>
      </c>
      <c r="M211" s="278">
        <v>18.37772</v>
      </c>
    </row>
    <row r="212" spans="1:13">
      <c r="A212" s="269">
        <v>202</v>
      </c>
      <c r="B212" s="278" t="s">
        <v>255</v>
      </c>
      <c r="C212" s="279">
        <v>27.75</v>
      </c>
      <c r="D212" s="280">
        <v>27.733333333333334</v>
      </c>
      <c r="E212" s="280">
        <v>27.016666666666669</v>
      </c>
      <c r="F212" s="280">
        <v>26.283333333333335</v>
      </c>
      <c r="G212" s="280">
        <v>25.56666666666667</v>
      </c>
      <c r="H212" s="280">
        <v>28.466666666666669</v>
      </c>
      <c r="I212" s="280">
        <v>29.183333333333337</v>
      </c>
      <c r="J212" s="280">
        <v>29.916666666666668</v>
      </c>
      <c r="K212" s="278">
        <v>28.45</v>
      </c>
      <c r="L212" s="278">
        <v>27</v>
      </c>
      <c r="M212" s="278">
        <v>26.941770000000002</v>
      </c>
    </row>
    <row r="213" spans="1:13">
      <c r="A213" s="269">
        <v>203</v>
      </c>
      <c r="B213" s="278" t="s">
        <v>415</v>
      </c>
      <c r="C213" s="279">
        <v>54.35</v>
      </c>
      <c r="D213" s="280">
        <v>53.216666666666669</v>
      </c>
      <c r="E213" s="280">
        <v>51.63333333333334</v>
      </c>
      <c r="F213" s="280">
        <v>48.916666666666671</v>
      </c>
      <c r="G213" s="280">
        <v>47.333333333333343</v>
      </c>
      <c r="H213" s="280">
        <v>55.933333333333337</v>
      </c>
      <c r="I213" s="280">
        <v>57.516666666666666</v>
      </c>
      <c r="J213" s="280">
        <v>60.233333333333334</v>
      </c>
      <c r="K213" s="278">
        <v>54.8</v>
      </c>
      <c r="L213" s="278">
        <v>50.5</v>
      </c>
      <c r="M213" s="278">
        <v>22.544260000000001</v>
      </c>
    </row>
    <row r="214" spans="1:13">
      <c r="A214" s="269">
        <v>204</v>
      </c>
      <c r="B214" s="278" t="s">
        <v>117</v>
      </c>
      <c r="C214" s="279">
        <v>227.3</v>
      </c>
      <c r="D214" s="280">
        <v>221.31666666666669</v>
      </c>
      <c r="E214" s="280">
        <v>203.43333333333339</v>
      </c>
      <c r="F214" s="280">
        <v>179.56666666666669</v>
      </c>
      <c r="G214" s="280">
        <v>161.68333333333339</v>
      </c>
      <c r="H214" s="280">
        <v>245.18333333333339</v>
      </c>
      <c r="I214" s="280">
        <v>263.06666666666666</v>
      </c>
      <c r="J214" s="280">
        <v>286.93333333333339</v>
      </c>
      <c r="K214" s="278">
        <v>239.2</v>
      </c>
      <c r="L214" s="278">
        <v>197.45</v>
      </c>
      <c r="M214" s="278">
        <v>830.54546000000005</v>
      </c>
    </row>
    <row r="215" spans="1:13">
      <c r="A215" s="269">
        <v>205</v>
      </c>
      <c r="B215" s="278" t="s">
        <v>414</v>
      </c>
      <c r="C215" s="279">
        <v>53.8</v>
      </c>
      <c r="D215" s="280">
        <v>52.1</v>
      </c>
      <c r="E215" s="280">
        <v>50.400000000000006</v>
      </c>
      <c r="F215" s="280">
        <v>47.000000000000007</v>
      </c>
      <c r="G215" s="280">
        <v>45.300000000000011</v>
      </c>
      <c r="H215" s="280">
        <v>55.5</v>
      </c>
      <c r="I215" s="280">
        <v>57.2</v>
      </c>
      <c r="J215" s="280">
        <v>60.599999999999994</v>
      </c>
      <c r="K215" s="278">
        <v>53.8</v>
      </c>
      <c r="L215" s="278">
        <v>48.7</v>
      </c>
      <c r="M215" s="278">
        <v>2.2902</v>
      </c>
    </row>
    <row r="216" spans="1:13">
      <c r="A216" s="269">
        <v>206</v>
      </c>
      <c r="B216" s="278" t="s">
        <v>258</v>
      </c>
      <c r="C216" s="279">
        <v>105.55</v>
      </c>
      <c r="D216" s="280">
        <v>102.45</v>
      </c>
      <c r="E216" s="280">
        <v>99.350000000000009</v>
      </c>
      <c r="F216" s="280">
        <v>93.15</v>
      </c>
      <c r="G216" s="280">
        <v>90.050000000000011</v>
      </c>
      <c r="H216" s="280">
        <v>108.65</v>
      </c>
      <c r="I216" s="280">
        <v>111.75</v>
      </c>
      <c r="J216" s="280">
        <v>117.95</v>
      </c>
      <c r="K216" s="278">
        <v>105.55</v>
      </c>
      <c r="L216" s="278">
        <v>96.25</v>
      </c>
      <c r="M216" s="278">
        <v>13.19655</v>
      </c>
    </row>
    <row r="217" spans="1:13">
      <c r="A217" s="269">
        <v>207</v>
      </c>
      <c r="B217" s="278" t="s">
        <v>118</v>
      </c>
      <c r="C217" s="279">
        <v>351</v>
      </c>
      <c r="D217" s="280">
        <v>348.36666666666662</v>
      </c>
      <c r="E217" s="280">
        <v>341.13333333333321</v>
      </c>
      <c r="F217" s="280">
        <v>331.26666666666659</v>
      </c>
      <c r="G217" s="280">
        <v>324.03333333333319</v>
      </c>
      <c r="H217" s="280">
        <v>358.23333333333323</v>
      </c>
      <c r="I217" s="280">
        <v>365.4666666666667</v>
      </c>
      <c r="J217" s="280">
        <v>375.33333333333326</v>
      </c>
      <c r="K217" s="278">
        <v>355.6</v>
      </c>
      <c r="L217" s="278">
        <v>338.5</v>
      </c>
      <c r="M217" s="278">
        <v>699.05394000000001</v>
      </c>
    </row>
    <row r="218" spans="1:13">
      <c r="A218" s="269">
        <v>208</v>
      </c>
      <c r="B218" s="278" t="s">
        <v>256</v>
      </c>
      <c r="C218" s="279">
        <v>1274</v>
      </c>
      <c r="D218" s="280">
        <v>1276.3833333333332</v>
      </c>
      <c r="E218" s="280">
        <v>1264.8166666666664</v>
      </c>
      <c r="F218" s="280">
        <v>1255.6333333333332</v>
      </c>
      <c r="G218" s="280">
        <v>1244.0666666666664</v>
      </c>
      <c r="H218" s="280">
        <v>1285.5666666666664</v>
      </c>
      <c r="I218" s="280">
        <v>1297.133333333333</v>
      </c>
      <c r="J218" s="280">
        <v>1306.3166666666664</v>
      </c>
      <c r="K218" s="278">
        <v>1287.95</v>
      </c>
      <c r="L218" s="278">
        <v>1267.2</v>
      </c>
      <c r="M218" s="278">
        <v>3.7708599999999999</v>
      </c>
    </row>
    <row r="219" spans="1:13">
      <c r="A219" s="269">
        <v>209</v>
      </c>
      <c r="B219" s="278" t="s">
        <v>119</v>
      </c>
      <c r="C219" s="279">
        <v>428.25</v>
      </c>
      <c r="D219" s="280">
        <v>428.25</v>
      </c>
      <c r="E219" s="280">
        <v>423</v>
      </c>
      <c r="F219" s="280">
        <v>417.75</v>
      </c>
      <c r="G219" s="280">
        <v>412.5</v>
      </c>
      <c r="H219" s="280">
        <v>433.5</v>
      </c>
      <c r="I219" s="280">
        <v>438.75</v>
      </c>
      <c r="J219" s="280">
        <v>444</v>
      </c>
      <c r="K219" s="278">
        <v>433.5</v>
      </c>
      <c r="L219" s="278">
        <v>423</v>
      </c>
      <c r="M219" s="278">
        <v>24.75433</v>
      </c>
    </row>
    <row r="220" spans="1:13">
      <c r="A220" s="269">
        <v>210</v>
      </c>
      <c r="B220" s="278" t="s">
        <v>403</v>
      </c>
      <c r="C220" s="279">
        <v>2539.0500000000002</v>
      </c>
      <c r="D220" s="280">
        <v>2529.3666666666668</v>
      </c>
      <c r="E220" s="280">
        <v>2488.7333333333336</v>
      </c>
      <c r="F220" s="280">
        <v>2438.416666666667</v>
      </c>
      <c r="G220" s="280">
        <v>2397.7833333333338</v>
      </c>
      <c r="H220" s="280">
        <v>2579.6833333333334</v>
      </c>
      <c r="I220" s="280">
        <v>2620.3166666666666</v>
      </c>
      <c r="J220" s="280">
        <v>2670.6333333333332</v>
      </c>
      <c r="K220" s="278">
        <v>2570</v>
      </c>
      <c r="L220" s="278">
        <v>2479.0500000000002</v>
      </c>
      <c r="M220" s="278">
        <v>8.5199999999999998E-3</v>
      </c>
    </row>
    <row r="221" spans="1:13">
      <c r="A221" s="269">
        <v>211</v>
      </c>
      <c r="B221" s="278" t="s">
        <v>257</v>
      </c>
      <c r="C221" s="279">
        <v>38.1</v>
      </c>
      <c r="D221" s="280">
        <v>37.733333333333334</v>
      </c>
      <c r="E221" s="280">
        <v>37.366666666666667</v>
      </c>
      <c r="F221" s="280">
        <v>36.633333333333333</v>
      </c>
      <c r="G221" s="280">
        <v>36.266666666666666</v>
      </c>
      <c r="H221" s="280">
        <v>38.466666666666669</v>
      </c>
      <c r="I221" s="280">
        <v>38.833333333333343</v>
      </c>
      <c r="J221" s="280">
        <v>39.56666666666667</v>
      </c>
      <c r="K221" s="278">
        <v>38.1</v>
      </c>
      <c r="L221" s="278">
        <v>37</v>
      </c>
      <c r="M221" s="278">
        <v>63.417760000000001</v>
      </c>
    </row>
    <row r="222" spans="1:13">
      <c r="A222" s="269">
        <v>212</v>
      </c>
      <c r="B222" s="278" t="s">
        <v>120</v>
      </c>
      <c r="C222" s="279">
        <v>9.85</v>
      </c>
      <c r="D222" s="280">
        <v>9.7333333333333325</v>
      </c>
      <c r="E222" s="280">
        <v>9.3666666666666654</v>
      </c>
      <c r="F222" s="280">
        <v>8.8833333333333329</v>
      </c>
      <c r="G222" s="280">
        <v>8.5166666666666657</v>
      </c>
      <c r="H222" s="280">
        <v>10.216666666666665</v>
      </c>
      <c r="I222" s="280">
        <v>10.583333333333332</v>
      </c>
      <c r="J222" s="280">
        <v>11.066666666666665</v>
      </c>
      <c r="K222" s="278">
        <v>10.1</v>
      </c>
      <c r="L222" s="278">
        <v>9.25</v>
      </c>
      <c r="M222" s="278">
        <v>5952.6391999999996</v>
      </c>
    </row>
    <row r="223" spans="1:13">
      <c r="A223" s="269">
        <v>213</v>
      </c>
      <c r="B223" s="278" t="s">
        <v>404</v>
      </c>
      <c r="C223" s="279">
        <v>19.899999999999999</v>
      </c>
      <c r="D223" s="280">
        <v>19.916666666666668</v>
      </c>
      <c r="E223" s="280">
        <v>19.233333333333334</v>
      </c>
      <c r="F223" s="280">
        <v>18.566666666666666</v>
      </c>
      <c r="G223" s="280">
        <v>17.883333333333333</v>
      </c>
      <c r="H223" s="280">
        <v>20.583333333333336</v>
      </c>
      <c r="I223" s="280">
        <v>21.266666666666666</v>
      </c>
      <c r="J223" s="280">
        <v>21.933333333333337</v>
      </c>
      <c r="K223" s="278">
        <v>20.6</v>
      </c>
      <c r="L223" s="278">
        <v>19.25</v>
      </c>
      <c r="M223" s="278">
        <v>182.16136</v>
      </c>
    </row>
    <row r="224" spans="1:13">
      <c r="A224" s="269">
        <v>214</v>
      </c>
      <c r="B224" s="278" t="s">
        <v>121</v>
      </c>
      <c r="C224" s="279">
        <v>27</v>
      </c>
      <c r="D224" s="280">
        <v>27.2</v>
      </c>
      <c r="E224" s="280">
        <v>26.599999999999998</v>
      </c>
      <c r="F224" s="280">
        <v>26.2</v>
      </c>
      <c r="G224" s="280">
        <v>25.599999999999998</v>
      </c>
      <c r="H224" s="280">
        <v>27.599999999999998</v>
      </c>
      <c r="I224" s="280">
        <v>28.2</v>
      </c>
      <c r="J224" s="280">
        <v>28.599999999999998</v>
      </c>
      <c r="K224" s="278">
        <v>27.8</v>
      </c>
      <c r="L224" s="278">
        <v>26.8</v>
      </c>
      <c r="M224" s="278">
        <v>552.06399999999996</v>
      </c>
    </row>
    <row r="225" spans="1:13">
      <c r="A225" s="269">
        <v>215</v>
      </c>
      <c r="B225" s="278" t="s">
        <v>416</v>
      </c>
      <c r="C225" s="279">
        <v>184.75</v>
      </c>
      <c r="D225" s="280">
        <v>184.9</v>
      </c>
      <c r="E225" s="280">
        <v>182.85000000000002</v>
      </c>
      <c r="F225" s="280">
        <v>180.95000000000002</v>
      </c>
      <c r="G225" s="280">
        <v>178.90000000000003</v>
      </c>
      <c r="H225" s="280">
        <v>186.8</v>
      </c>
      <c r="I225" s="280">
        <v>188.85000000000002</v>
      </c>
      <c r="J225" s="280">
        <v>190.75</v>
      </c>
      <c r="K225" s="278">
        <v>186.95</v>
      </c>
      <c r="L225" s="278">
        <v>183</v>
      </c>
      <c r="M225" s="278">
        <v>2.3239200000000002</v>
      </c>
    </row>
    <row r="226" spans="1:13">
      <c r="A226" s="269">
        <v>216</v>
      </c>
      <c r="B226" s="278" t="s">
        <v>405</v>
      </c>
      <c r="C226" s="279">
        <v>401.1</v>
      </c>
      <c r="D226" s="280">
        <v>398.58333333333331</v>
      </c>
      <c r="E226" s="280">
        <v>393.51666666666665</v>
      </c>
      <c r="F226" s="280">
        <v>385.93333333333334</v>
      </c>
      <c r="G226" s="280">
        <v>380.86666666666667</v>
      </c>
      <c r="H226" s="280">
        <v>406.16666666666663</v>
      </c>
      <c r="I226" s="280">
        <v>411.23333333333335</v>
      </c>
      <c r="J226" s="280">
        <v>418.81666666666661</v>
      </c>
      <c r="K226" s="278">
        <v>403.65</v>
      </c>
      <c r="L226" s="278">
        <v>391</v>
      </c>
      <c r="M226" s="278">
        <v>0.32885999999999999</v>
      </c>
    </row>
    <row r="227" spans="1:13">
      <c r="A227" s="269">
        <v>217</v>
      </c>
      <c r="B227" s="278" t="s">
        <v>406</v>
      </c>
      <c r="C227" s="279">
        <v>7.65</v>
      </c>
      <c r="D227" s="280">
        <v>7.666666666666667</v>
      </c>
      <c r="E227" s="280">
        <v>7.4333333333333336</v>
      </c>
      <c r="F227" s="280">
        <v>7.2166666666666668</v>
      </c>
      <c r="G227" s="280">
        <v>6.9833333333333334</v>
      </c>
      <c r="H227" s="280">
        <v>7.8833333333333337</v>
      </c>
      <c r="I227" s="280">
        <v>8.1166666666666671</v>
      </c>
      <c r="J227" s="280">
        <v>8.3333333333333339</v>
      </c>
      <c r="K227" s="278">
        <v>7.9</v>
      </c>
      <c r="L227" s="278">
        <v>7.45</v>
      </c>
      <c r="M227" s="278">
        <v>40.313020000000002</v>
      </c>
    </row>
    <row r="228" spans="1:13">
      <c r="A228" s="269">
        <v>218</v>
      </c>
      <c r="B228" s="278" t="s">
        <v>122</v>
      </c>
      <c r="C228" s="279">
        <v>445.15</v>
      </c>
      <c r="D228" s="280">
        <v>440.45</v>
      </c>
      <c r="E228" s="280">
        <v>433.34999999999997</v>
      </c>
      <c r="F228" s="280">
        <v>421.54999999999995</v>
      </c>
      <c r="G228" s="280">
        <v>414.44999999999993</v>
      </c>
      <c r="H228" s="280">
        <v>452.25</v>
      </c>
      <c r="I228" s="280">
        <v>459.35</v>
      </c>
      <c r="J228" s="280">
        <v>471.15000000000003</v>
      </c>
      <c r="K228" s="278">
        <v>447.55</v>
      </c>
      <c r="L228" s="278">
        <v>428.65</v>
      </c>
      <c r="M228" s="278">
        <v>83.129440000000002</v>
      </c>
    </row>
    <row r="229" spans="1:13">
      <c r="A229" s="269">
        <v>219</v>
      </c>
      <c r="B229" s="278" t="s">
        <v>407</v>
      </c>
      <c r="C229" s="279">
        <v>82.5</v>
      </c>
      <c r="D229" s="280">
        <v>79.216666666666669</v>
      </c>
      <c r="E229" s="280">
        <v>75.933333333333337</v>
      </c>
      <c r="F229" s="280">
        <v>69.366666666666674</v>
      </c>
      <c r="G229" s="280">
        <v>66.083333333333343</v>
      </c>
      <c r="H229" s="280">
        <v>85.783333333333331</v>
      </c>
      <c r="I229" s="280">
        <v>89.066666666666663</v>
      </c>
      <c r="J229" s="280">
        <v>95.633333333333326</v>
      </c>
      <c r="K229" s="278">
        <v>82.5</v>
      </c>
      <c r="L229" s="278">
        <v>72.650000000000006</v>
      </c>
      <c r="M229" s="278">
        <v>42.960929999999998</v>
      </c>
    </row>
    <row r="230" spans="1:13">
      <c r="A230" s="269">
        <v>220</v>
      </c>
      <c r="B230" s="278" t="s">
        <v>260</v>
      </c>
      <c r="C230" s="279">
        <v>82.1</v>
      </c>
      <c r="D230" s="280">
        <v>81.899999999999991</v>
      </c>
      <c r="E230" s="280">
        <v>81.199999999999989</v>
      </c>
      <c r="F230" s="280">
        <v>80.3</v>
      </c>
      <c r="G230" s="280">
        <v>79.599999999999994</v>
      </c>
      <c r="H230" s="280">
        <v>82.799999999999983</v>
      </c>
      <c r="I230" s="280">
        <v>83.5</v>
      </c>
      <c r="J230" s="280">
        <v>84.399999999999977</v>
      </c>
      <c r="K230" s="278">
        <v>82.6</v>
      </c>
      <c r="L230" s="278">
        <v>81</v>
      </c>
      <c r="M230" s="278">
        <v>11.90207</v>
      </c>
    </row>
    <row r="231" spans="1:13">
      <c r="A231" s="269">
        <v>221</v>
      </c>
      <c r="B231" s="278" t="s">
        <v>412</v>
      </c>
      <c r="C231" s="279">
        <v>125.55</v>
      </c>
      <c r="D231" s="280">
        <v>125.66666666666667</v>
      </c>
      <c r="E231" s="280">
        <v>123.38333333333334</v>
      </c>
      <c r="F231" s="280">
        <v>121.21666666666667</v>
      </c>
      <c r="G231" s="280">
        <v>118.93333333333334</v>
      </c>
      <c r="H231" s="280">
        <v>127.83333333333334</v>
      </c>
      <c r="I231" s="280">
        <v>130.11666666666667</v>
      </c>
      <c r="J231" s="280">
        <v>132.28333333333336</v>
      </c>
      <c r="K231" s="278">
        <v>127.95</v>
      </c>
      <c r="L231" s="278">
        <v>123.5</v>
      </c>
      <c r="M231" s="278">
        <v>19.29569</v>
      </c>
    </row>
    <row r="232" spans="1:13">
      <c r="A232" s="269">
        <v>222</v>
      </c>
      <c r="B232" s="278" t="s">
        <v>1616</v>
      </c>
      <c r="C232" s="279">
        <v>2390.6</v>
      </c>
      <c r="D232" s="280">
        <v>2367.6833333333334</v>
      </c>
      <c r="E232" s="280">
        <v>2320.3666666666668</v>
      </c>
      <c r="F232" s="280">
        <v>2250.1333333333332</v>
      </c>
      <c r="G232" s="280">
        <v>2202.8166666666666</v>
      </c>
      <c r="H232" s="280">
        <v>2437.916666666667</v>
      </c>
      <c r="I232" s="280">
        <v>2485.2333333333336</v>
      </c>
      <c r="J232" s="280">
        <v>2555.4666666666672</v>
      </c>
      <c r="K232" s="278">
        <v>2415</v>
      </c>
      <c r="L232" s="278">
        <v>2297.4499999999998</v>
      </c>
      <c r="M232" s="278">
        <v>0.29048000000000002</v>
      </c>
    </row>
    <row r="233" spans="1:13">
      <c r="A233" s="269">
        <v>223</v>
      </c>
      <c r="B233" s="278" t="s">
        <v>259</v>
      </c>
      <c r="C233" s="279">
        <v>63.75</v>
      </c>
      <c r="D233" s="280">
        <v>63.483333333333327</v>
      </c>
      <c r="E233" s="280">
        <v>61.86666666666666</v>
      </c>
      <c r="F233" s="280">
        <v>59.983333333333334</v>
      </c>
      <c r="G233" s="280">
        <v>58.366666666666667</v>
      </c>
      <c r="H233" s="280">
        <v>65.366666666666646</v>
      </c>
      <c r="I233" s="280">
        <v>66.98333333333332</v>
      </c>
      <c r="J233" s="280">
        <v>68.866666666666646</v>
      </c>
      <c r="K233" s="278">
        <v>65.099999999999994</v>
      </c>
      <c r="L233" s="278">
        <v>61.6</v>
      </c>
      <c r="M233" s="278">
        <v>38.388550000000002</v>
      </c>
    </row>
    <row r="234" spans="1:13">
      <c r="A234" s="269">
        <v>224</v>
      </c>
      <c r="B234" s="278" t="s">
        <v>123</v>
      </c>
      <c r="C234" s="279">
        <v>1044.95</v>
      </c>
      <c r="D234" s="280">
        <v>1050</v>
      </c>
      <c r="E234" s="280">
        <v>1032</v>
      </c>
      <c r="F234" s="280">
        <v>1019.05</v>
      </c>
      <c r="G234" s="280">
        <v>1001.05</v>
      </c>
      <c r="H234" s="280">
        <v>1062.95</v>
      </c>
      <c r="I234" s="280">
        <v>1080.95</v>
      </c>
      <c r="J234" s="280">
        <v>1093.9000000000001</v>
      </c>
      <c r="K234" s="278">
        <v>1068</v>
      </c>
      <c r="L234" s="278">
        <v>1037.05</v>
      </c>
      <c r="M234" s="278">
        <v>11.578939999999999</v>
      </c>
    </row>
    <row r="235" spans="1:13">
      <c r="A235" s="269">
        <v>225</v>
      </c>
      <c r="B235" s="278" t="s">
        <v>418</v>
      </c>
      <c r="C235" s="279">
        <v>285.8</v>
      </c>
      <c r="D235" s="280">
        <v>284.34999999999997</v>
      </c>
      <c r="E235" s="280">
        <v>281.69999999999993</v>
      </c>
      <c r="F235" s="280">
        <v>277.59999999999997</v>
      </c>
      <c r="G235" s="280">
        <v>274.94999999999993</v>
      </c>
      <c r="H235" s="280">
        <v>288.44999999999993</v>
      </c>
      <c r="I235" s="280">
        <v>291.09999999999991</v>
      </c>
      <c r="J235" s="280">
        <v>295.19999999999993</v>
      </c>
      <c r="K235" s="278">
        <v>287</v>
      </c>
      <c r="L235" s="278">
        <v>280.25</v>
      </c>
      <c r="M235" s="278">
        <v>0.59447000000000005</v>
      </c>
    </row>
    <row r="236" spans="1:13">
      <c r="A236" s="269">
        <v>226</v>
      </c>
      <c r="B236" s="278" t="s">
        <v>124</v>
      </c>
      <c r="C236" s="279">
        <v>475.15</v>
      </c>
      <c r="D236" s="280">
        <v>475.7</v>
      </c>
      <c r="E236" s="280">
        <v>460.45</v>
      </c>
      <c r="F236" s="280">
        <v>445.75</v>
      </c>
      <c r="G236" s="280">
        <v>430.5</v>
      </c>
      <c r="H236" s="280">
        <v>490.4</v>
      </c>
      <c r="I236" s="280">
        <v>505.65</v>
      </c>
      <c r="J236" s="280">
        <v>520.34999999999991</v>
      </c>
      <c r="K236" s="278">
        <v>490.95</v>
      </c>
      <c r="L236" s="278">
        <v>461</v>
      </c>
      <c r="M236" s="278">
        <v>373.61371000000003</v>
      </c>
    </row>
    <row r="237" spans="1:13">
      <c r="A237" s="269">
        <v>227</v>
      </c>
      <c r="B237" s="278" t="s">
        <v>419</v>
      </c>
      <c r="C237" s="279">
        <v>65.75</v>
      </c>
      <c r="D237" s="280">
        <v>66.11666666666666</v>
      </c>
      <c r="E237" s="280">
        <v>63.73333333333332</v>
      </c>
      <c r="F237" s="280">
        <v>61.716666666666654</v>
      </c>
      <c r="G237" s="280">
        <v>59.333333333333314</v>
      </c>
      <c r="H237" s="280">
        <v>68.133333333333326</v>
      </c>
      <c r="I237" s="280">
        <v>70.51666666666668</v>
      </c>
      <c r="J237" s="280">
        <v>72.533333333333331</v>
      </c>
      <c r="K237" s="278">
        <v>68.5</v>
      </c>
      <c r="L237" s="278">
        <v>64.099999999999994</v>
      </c>
      <c r="M237" s="278">
        <v>9.5384700000000002</v>
      </c>
    </row>
    <row r="238" spans="1:13">
      <c r="A238" s="269">
        <v>228</v>
      </c>
      <c r="B238" s="278" t="s">
        <v>125</v>
      </c>
      <c r="C238" s="279">
        <v>228.45</v>
      </c>
      <c r="D238" s="280">
        <v>226.28333333333333</v>
      </c>
      <c r="E238" s="280">
        <v>220.16666666666666</v>
      </c>
      <c r="F238" s="280">
        <v>211.88333333333333</v>
      </c>
      <c r="G238" s="280">
        <v>205.76666666666665</v>
      </c>
      <c r="H238" s="280">
        <v>234.56666666666666</v>
      </c>
      <c r="I238" s="280">
        <v>240.68333333333334</v>
      </c>
      <c r="J238" s="280">
        <v>248.96666666666667</v>
      </c>
      <c r="K238" s="278">
        <v>232.4</v>
      </c>
      <c r="L238" s="278">
        <v>218</v>
      </c>
      <c r="M238" s="278">
        <v>153.12037000000001</v>
      </c>
    </row>
    <row r="239" spans="1:13">
      <c r="A239" s="269">
        <v>229</v>
      </c>
      <c r="B239" s="278" t="s">
        <v>126</v>
      </c>
      <c r="C239" s="279">
        <v>700.5</v>
      </c>
      <c r="D239" s="280">
        <v>699.86666666666667</v>
      </c>
      <c r="E239" s="280">
        <v>694.13333333333333</v>
      </c>
      <c r="F239" s="280">
        <v>687.76666666666665</v>
      </c>
      <c r="G239" s="280">
        <v>682.0333333333333</v>
      </c>
      <c r="H239" s="280">
        <v>706.23333333333335</v>
      </c>
      <c r="I239" s="280">
        <v>711.9666666666667</v>
      </c>
      <c r="J239" s="280">
        <v>718.33333333333337</v>
      </c>
      <c r="K239" s="278">
        <v>705.6</v>
      </c>
      <c r="L239" s="278">
        <v>693.5</v>
      </c>
      <c r="M239" s="278">
        <v>149.45303999999999</v>
      </c>
    </row>
    <row r="240" spans="1:13">
      <c r="A240" s="269">
        <v>230</v>
      </c>
      <c r="B240" s="278" t="s">
        <v>420</v>
      </c>
      <c r="C240" s="279">
        <v>249.7</v>
      </c>
      <c r="D240" s="280">
        <v>248.23333333333335</v>
      </c>
      <c r="E240" s="280">
        <v>241.4666666666667</v>
      </c>
      <c r="F240" s="280">
        <v>233.23333333333335</v>
      </c>
      <c r="G240" s="280">
        <v>226.4666666666667</v>
      </c>
      <c r="H240" s="280">
        <v>256.4666666666667</v>
      </c>
      <c r="I240" s="280">
        <v>263.23333333333335</v>
      </c>
      <c r="J240" s="280">
        <v>271.4666666666667</v>
      </c>
      <c r="K240" s="278">
        <v>255</v>
      </c>
      <c r="L240" s="278">
        <v>240</v>
      </c>
      <c r="M240" s="278">
        <v>2.94699</v>
      </c>
    </row>
    <row r="241" spans="1:13">
      <c r="A241" s="269">
        <v>231</v>
      </c>
      <c r="B241" s="278" t="s">
        <v>421</v>
      </c>
      <c r="C241" s="279">
        <v>104</v>
      </c>
      <c r="D241" s="280">
        <v>105.39999999999999</v>
      </c>
      <c r="E241" s="280">
        <v>100.94999999999999</v>
      </c>
      <c r="F241" s="280">
        <v>97.899999999999991</v>
      </c>
      <c r="G241" s="280">
        <v>93.449999999999989</v>
      </c>
      <c r="H241" s="280">
        <v>108.44999999999999</v>
      </c>
      <c r="I241" s="280">
        <v>112.9</v>
      </c>
      <c r="J241" s="280">
        <v>115.94999999999999</v>
      </c>
      <c r="K241" s="278">
        <v>109.85</v>
      </c>
      <c r="L241" s="278">
        <v>102.35</v>
      </c>
      <c r="M241" s="278">
        <v>2.2982</v>
      </c>
    </row>
    <row r="242" spans="1:13">
      <c r="A242" s="269">
        <v>232</v>
      </c>
      <c r="B242" s="278" t="s">
        <v>417</v>
      </c>
      <c r="C242" s="279">
        <v>11.95</v>
      </c>
      <c r="D242" s="280">
        <v>11.566666666666668</v>
      </c>
      <c r="E242" s="280">
        <v>11.183333333333337</v>
      </c>
      <c r="F242" s="280">
        <v>10.41666666666667</v>
      </c>
      <c r="G242" s="280">
        <v>10.033333333333339</v>
      </c>
      <c r="H242" s="280">
        <v>12.333333333333336</v>
      </c>
      <c r="I242" s="280">
        <v>12.716666666666665</v>
      </c>
      <c r="J242" s="280">
        <v>13.483333333333334</v>
      </c>
      <c r="K242" s="278">
        <v>11.95</v>
      </c>
      <c r="L242" s="278">
        <v>10.8</v>
      </c>
      <c r="M242" s="278">
        <v>223.42424</v>
      </c>
    </row>
    <row r="243" spans="1:13">
      <c r="A243" s="269">
        <v>233</v>
      </c>
      <c r="B243" s="278" t="s">
        <v>127</v>
      </c>
      <c r="C243" s="279">
        <v>85.05</v>
      </c>
      <c r="D243" s="280">
        <v>85.949999999999989</v>
      </c>
      <c r="E243" s="280">
        <v>83.799999999999983</v>
      </c>
      <c r="F243" s="280">
        <v>82.55</v>
      </c>
      <c r="G243" s="280">
        <v>80.399999999999991</v>
      </c>
      <c r="H243" s="280">
        <v>87.199999999999974</v>
      </c>
      <c r="I243" s="280">
        <v>89.34999999999998</v>
      </c>
      <c r="J243" s="280">
        <v>90.599999999999966</v>
      </c>
      <c r="K243" s="278">
        <v>88.1</v>
      </c>
      <c r="L243" s="278">
        <v>84.7</v>
      </c>
      <c r="M243" s="278">
        <v>257.34149000000002</v>
      </c>
    </row>
    <row r="244" spans="1:13">
      <c r="A244" s="269">
        <v>234</v>
      </c>
      <c r="B244" s="278" t="s">
        <v>262</v>
      </c>
      <c r="C244" s="279">
        <v>1666.9</v>
      </c>
      <c r="D244" s="280">
        <v>1659.9666666666665</v>
      </c>
      <c r="E244" s="280">
        <v>1633.9333333333329</v>
      </c>
      <c r="F244" s="280">
        <v>1600.9666666666665</v>
      </c>
      <c r="G244" s="280">
        <v>1574.9333333333329</v>
      </c>
      <c r="H244" s="280">
        <v>1692.9333333333329</v>
      </c>
      <c r="I244" s="280">
        <v>1718.9666666666662</v>
      </c>
      <c r="J244" s="280">
        <v>1751.9333333333329</v>
      </c>
      <c r="K244" s="278">
        <v>1686</v>
      </c>
      <c r="L244" s="278">
        <v>1627</v>
      </c>
      <c r="M244" s="278">
        <v>2.42191</v>
      </c>
    </row>
    <row r="245" spans="1:13">
      <c r="A245" s="269">
        <v>235</v>
      </c>
      <c r="B245" s="278" t="s">
        <v>408</v>
      </c>
      <c r="C245" s="279">
        <v>90.05</v>
      </c>
      <c r="D245" s="280">
        <v>88.199999999999989</v>
      </c>
      <c r="E245" s="280">
        <v>84.549999999999983</v>
      </c>
      <c r="F245" s="280">
        <v>79.05</v>
      </c>
      <c r="G245" s="280">
        <v>75.399999999999991</v>
      </c>
      <c r="H245" s="280">
        <v>93.699999999999974</v>
      </c>
      <c r="I245" s="280">
        <v>97.34999999999998</v>
      </c>
      <c r="J245" s="280">
        <v>102.84999999999997</v>
      </c>
      <c r="K245" s="278">
        <v>91.85</v>
      </c>
      <c r="L245" s="278">
        <v>82.7</v>
      </c>
      <c r="M245" s="278">
        <v>58.040680000000002</v>
      </c>
    </row>
    <row r="246" spans="1:13">
      <c r="A246" s="269">
        <v>236</v>
      </c>
      <c r="B246" s="278" t="s">
        <v>409</v>
      </c>
      <c r="C246" s="279">
        <v>90.95</v>
      </c>
      <c r="D246" s="280">
        <v>90.55</v>
      </c>
      <c r="E246" s="280">
        <v>89.399999999999991</v>
      </c>
      <c r="F246" s="280">
        <v>87.85</v>
      </c>
      <c r="G246" s="280">
        <v>86.699999999999989</v>
      </c>
      <c r="H246" s="280">
        <v>92.1</v>
      </c>
      <c r="I246" s="280">
        <v>93.25</v>
      </c>
      <c r="J246" s="280">
        <v>94.8</v>
      </c>
      <c r="K246" s="278">
        <v>91.7</v>
      </c>
      <c r="L246" s="278">
        <v>89</v>
      </c>
      <c r="M246" s="278">
        <v>7.3357900000000003</v>
      </c>
    </row>
    <row r="247" spans="1:13">
      <c r="A247" s="269">
        <v>237</v>
      </c>
      <c r="B247" s="278" t="s">
        <v>402</v>
      </c>
      <c r="C247" s="279">
        <v>477.75</v>
      </c>
      <c r="D247" s="280">
        <v>480.55</v>
      </c>
      <c r="E247" s="280">
        <v>472.20000000000005</v>
      </c>
      <c r="F247" s="280">
        <v>466.65000000000003</v>
      </c>
      <c r="G247" s="280">
        <v>458.30000000000007</v>
      </c>
      <c r="H247" s="280">
        <v>486.1</v>
      </c>
      <c r="I247" s="280">
        <v>494.45000000000005</v>
      </c>
      <c r="J247" s="280">
        <v>500</v>
      </c>
      <c r="K247" s="278">
        <v>488.9</v>
      </c>
      <c r="L247" s="278">
        <v>475</v>
      </c>
      <c r="M247" s="278">
        <v>5.4728399999999997</v>
      </c>
    </row>
    <row r="248" spans="1:13">
      <c r="A248" s="269">
        <v>238</v>
      </c>
      <c r="B248" s="278" t="s">
        <v>128</v>
      </c>
      <c r="C248" s="279">
        <v>202.1</v>
      </c>
      <c r="D248" s="280">
        <v>199.08333333333334</v>
      </c>
      <c r="E248" s="280">
        <v>194.66666666666669</v>
      </c>
      <c r="F248" s="280">
        <v>187.23333333333335</v>
      </c>
      <c r="G248" s="280">
        <v>182.81666666666669</v>
      </c>
      <c r="H248" s="280">
        <v>206.51666666666668</v>
      </c>
      <c r="I248" s="280">
        <v>210.93333333333337</v>
      </c>
      <c r="J248" s="280">
        <v>218.36666666666667</v>
      </c>
      <c r="K248" s="278">
        <v>203.5</v>
      </c>
      <c r="L248" s="278">
        <v>191.65</v>
      </c>
      <c r="M248" s="278">
        <v>755.75878</v>
      </c>
    </row>
    <row r="249" spans="1:13">
      <c r="A249" s="269">
        <v>239</v>
      </c>
      <c r="B249" s="278" t="s">
        <v>413</v>
      </c>
      <c r="C249" s="279">
        <v>208.9</v>
      </c>
      <c r="D249" s="280">
        <v>209.25</v>
      </c>
      <c r="E249" s="280">
        <v>206.65</v>
      </c>
      <c r="F249" s="280">
        <v>204.4</v>
      </c>
      <c r="G249" s="280">
        <v>201.8</v>
      </c>
      <c r="H249" s="280">
        <v>211.5</v>
      </c>
      <c r="I249" s="280">
        <v>214.10000000000002</v>
      </c>
      <c r="J249" s="280">
        <v>216.35</v>
      </c>
      <c r="K249" s="278">
        <v>211.85</v>
      </c>
      <c r="L249" s="278">
        <v>207</v>
      </c>
      <c r="M249" s="278">
        <v>0.11723</v>
      </c>
    </row>
    <row r="250" spans="1:13">
      <c r="A250" s="269">
        <v>240</v>
      </c>
      <c r="B250" s="278" t="s">
        <v>410</v>
      </c>
      <c r="C250" s="279">
        <v>53.3</v>
      </c>
      <c r="D250" s="280">
        <v>52.933333333333337</v>
      </c>
      <c r="E250" s="280">
        <v>51.366666666666674</v>
      </c>
      <c r="F250" s="280">
        <v>49.433333333333337</v>
      </c>
      <c r="G250" s="280">
        <v>47.866666666666674</v>
      </c>
      <c r="H250" s="280">
        <v>54.866666666666674</v>
      </c>
      <c r="I250" s="280">
        <v>56.433333333333337</v>
      </c>
      <c r="J250" s="280">
        <v>58.366666666666674</v>
      </c>
      <c r="K250" s="278">
        <v>54.5</v>
      </c>
      <c r="L250" s="278">
        <v>51</v>
      </c>
      <c r="M250" s="278">
        <v>3.34022</v>
      </c>
    </row>
    <row r="251" spans="1:13">
      <c r="A251" s="269">
        <v>241</v>
      </c>
      <c r="B251" s="278" t="s">
        <v>411</v>
      </c>
      <c r="C251" s="279">
        <v>106.5</v>
      </c>
      <c r="D251" s="280">
        <v>105.98333333333333</v>
      </c>
      <c r="E251" s="280">
        <v>104.11666666666667</v>
      </c>
      <c r="F251" s="280">
        <v>101.73333333333333</v>
      </c>
      <c r="G251" s="280">
        <v>99.866666666666674</v>
      </c>
      <c r="H251" s="280">
        <v>108.36666666666667</v>
      </c>
      <c r="I251" s="280">
        <v>110.23333333333332</v>
      </c>
      <c r="J251" s="280">
        <v>112.61666666666667</v>
      </c>
      <c r="K251" s="278">
        <v>107.85</v>
      </c>
      <c r="L251" s="278">
        <v>103.6</v>
      </c>
      <c r="M251" s="278">
        <v>24.472110000000001</v>
      </c>
    </row>
    <row r="252" spans="1:13">
      <c r="A252" s="269">
        <v>242</v>
      </c>
      <c r="B252" s="278" t="s">
        <v>431</v>
      </c>
      <c r="C252" s="279">
        <v>19.8</v>
      </c>
      <c r="D252" s="280">
        <v>19.233333333333334</v>
      </c>
      <c r="E252" s="280">
        <v>18.666666666666668</v>
      </c>
      <c r="F252" s="280">
        <v>17.533333333333335</v>
      </c>
      <c r="G252" s="280">
        <v>16.966666666666669</v>
      </c>
      <c r="H252" s="280">
        <v>20.366666666666667</v>
      </c>
      <c r="I252" s="280">
        <v>20.93333333333333</v>
      </c>
      <c r="J252" s="280">
        <v>22.066666666666666</v>
      </c>
      <c r="K252" s="278">
        <v>19.8</v>
      </c>
      <c r="L252" s="278">
        <v>18.100000000000001</v>
      </c>
      <c r="M252" s="278">
        <v>64.297700000000006</v>
      </c>
    </row>
    <row r="253" spans="1:13">
      <c r="A253" s="269">
        <v>243</v>
      </c>
      <c r="B253" s="278" t="s">
        <v>428</v>
      </c>
      <c r="C253" s="279">
        <v>41.85</v>
      </c>
      <c r="D253" s="280">
        <v>41.616666666666667</v>
      </c>
      <c r="E253" s="280">
        <v>40.783333333333331</v>
      </c>
      <c r="F253" s="280">
        <v>39.716666666666661</v>
      </c>
      <c r="G253" s="280">
        <v>38.883333333333326</v>
      </c>
      <c r="H253" s="280">
        <v>42.683333333333337</v>
      </c>
      <c r="I253" s="280">
        <v>43.516666666666666</v>
      </c>
      <c r="J253" s="280">
        <v>44.583333333333343</v>
      </c>
      <c r="K253" s="278">
        <v>42.45</v>
      </c>
      <c r="L253" s="278">
        <v>40.549999999999997</v>
      </c>
      <c r="M253" s="278">
        <v>12.089090000000001</v>
      </c>
    </row>
    <row r="254" spans="1:13">
      <c r="A254" s="269">
        <v>244</v>
      </c>
      <c r="B254" s="278" t="s">
        <v>429</v>
      </c>
      <c r="C254" s="279">
        <v>89.25</v>
      </c>
      <c r="D254" s="280">
        <v>89.350000000000009</v>
      </c>
      <c r="E254" s="280">
        <v>87.300000000000011</v>
      </c>
      <c r="F254" s="280">
        <v>85.350000000000009</v>
      </c>
      <c r="G254" s="280">
        <v>83.300000000000011</v>
      </c>
      <c r="H254" s="280">
        <v>91.300000000000011</v>
      </c>
      <c r="I254" s="280">
        <v>93.35</v>
      </c>
      <c r="J254" s="280">
        <v>95.300000000000011</v>
      </c>
      <c r="K254" s="278">
        <v>91.4</v>
      </c>
      <c r="L254" s="278">
        <v>87.4</v>
      </c>
      <c r="M254" s="278">
        <v>27.987259999999999</v>
      </c>
    </row>
    <row r="255" spans="1:13">
      <c r="A255" s="269">
        <v>245</v>
      </c>
      <c r="B255" s="278" t="s">
        <v>432</v>
      </c>
      <c r="C255" s="279">
        <v>31.4</v>
      </c>
      <c r="D255" s="280">
        <v>30.933333333333337</v>
      </c>
      <c r="E255" s="280">
        <v>30.066666666666674</v>
      </c>
      <c r="F255" s="280">
        <v>28.733333333333338</v>
      </c>
      <c r="G255" s="280">
        <v>27.866666666666674</v>
      </c>
      <c r="H255" s="280">
        <v>32.266666666666673</v>
      </c>
      <c r="I255" s="280">
        <v>33.133333333333333</v>
      </c>
      <c r="J255" s="280">
        <v>34.466666666666669</v>
      </c>
      <c r="K255" s="278">
        <v>31.8</v>
      </c>
      <c r="L255" s="278">
        <v>29.6</v>
      </c>
      <c r="M255" s="278">
        <v>10.094709999999999</v>
      </c>
    </row>
    <row r="256" spans="1:13">
      <c r="A256" s="269">
        <v>246</v>
      </c>
      <c r="B256" s="278" t="s">
        <v>422</v>
      </c>
      <c r="C256" s="279">
        <v>692.85</v>
      </c>
      <c r="D256" s="280">
        <v>689.23333333333323</v>
      </c>
      <c r="E256" s="280">
        <v>660.46666666666647</v>
      </c>
      <c r="F256" s="280">
        <v>628.08333333333326</v>
      </c>
      <c r="G256" s="280">
        <v>599.31666666666649</v>
      </c>
      <c r="H256" s="280">
        <v>721.61666666666645</v>
      </c>
      <c r="I256" s="280">
        <v>750.3833333333331</v>
      </c>
      <c r="J256" s="280">
        <v>782.76666666666642</v>
      </c>
      <c r="K256" s="278">
        <v>718</v>
      </c>
      <c r="L256" s="278">
        <v>656.85</v>
      </c>
      <c r="M256" s="278">
        <v>5.1765299999999996</v>
      </c>
    </row>
    <row r="257" spans="1:13">
      <c r="A257" s="269">
        <v>247</v>
      </c>
      <c r="B257" s="278" t="s">
        <v>436</v>
      </c>
      <c r="C257" s="279">
        <v>2292.3000000000002</v>
      </c>
      <c r="D257" s="280">
        <v>2314.0499999999997</v>
      </c>
      <c r="E257" s="280">
        <v>2248.2499999999995</v>
      </c>
      <c r="F257" s="280">
        <v>2204.1999999999998</v>
      </c>
      <c r="G257" s="280">
        <v>2138.3999999999996</v>
      </c>
      <c r="H257" s="280">
        <v>2358.0999999999995</v>
      </c>
      <c r="I257" s="280">
        <v>2423.8999999999996</v>
      </c>
      <c r="J257" s="280">
        <v>2467.9499999999994</v>
      </c>
      <c r="K257" s="278">
        <v>2379.85</v>
      </c>
      <c r="L257" s="278">
        <v>2270</v>
      </c>
      <c r="M257" s="278">
        <v>0.11158</v>
      </c>
    </row>
    <row r="258" spans="1:13">
      <c r="A258" s="269">
        <v>248</v>
      </c>
      <c r="B258" s="278" t="s">
        <v>433</v>
      </c>
      <c r="C258" s="279">
        <v>62.15</v>
      </c>
      <c r="D258" s="280">
        <v>60.983333333333327</v>
      </c>
      <c r="E258" s="280">
        <v>59.166666666666657</v>
      </c>
      <c r="F258" s="280">
        <v>56.18333333333333</v>
      </c>
      <c r="G258" s="280">
        <v>54.36666666666666</v>
      </c>
      <c r="H258" s="280">
        <v>63.966666666666654</v>
      </c>
      <c r="I258" s="280">
        <v>65.783333333333331</v>
      </c>
      <c r="J258" s="280">
        <v>68.766666666666652</v>
      </c>
      <c r="K258" s="278">
        <v>62.8</v>
      </c>
      <c r="L258" s="278">
        <v>58</v>
      </c>
      <c r="M258" s="278">
        <v>31.9</v>
      </c>
    </row>
    <row r="259" spans="1:13">
      <c r="A259" s="269">
        <v>249</v>
      </c>
      <c r="B259" s="278" t="s">
        <v>129</v>
      </c>
      <c r="C259" s="279">
        <v>149.80000000000001</v>
      </c>
      <c r="D259" s="280">
        <v>148.61666666666667</v>
      </c>
      <c r="E259" s="280">
        <v>145.43333333333334</v>
      </c>
      <c r="F259" s="280">
        <v>141.06666666666666</v>
      </c>
      <c r="G259" s="280">
        <v>137.88333333333333</v>
      </c>
      <c r="H259" s="280">
        <v>152.98333333333335</v>
      </c>
      <c r="I259" s="280">
        <v>156.16666666666669</v>
      </c>
      <c r="J259" s="280">
        <v>160.53333333333336</v>
      </c>
      <c r="K259" s="278">
        <v>151.80000000000001</v>
      </c>
      <c r="L259" s="278">
        <v>144.25</v>
      </c>
      <c r="M259" s="278">
        <v>103.13930000000001</v>
      </c>
    </row>
    <row r="260" spans="1:13">
      <c r="A260" s="269">
        <v>250</v>
      </c>
      <c r="B260" s="278" t="s">
        <v>430</v>
      </c>
      <c r="C260" s="279">
        <v>11</v>
      </c>
      <c r="D260" s="280">
        <v>10.666666666666666</v>
      </c>
      <c r="E260" s="280">
        <v>10.333333333333332</v>
      </c>
      <c r="F260" s="280">
        <v>9.6666666666666661</v>
      </c>
      <c r="G260" s="280">
        <v>9.3333333333333321</v>
      </c>
      <c r="H260" s="280">
        <v>11.333333333333332</v>
      </c>
      <c r="I260" s="280">
        <v>11.666666666666664</v>
      </c>
      <c r="J260" s="280">
        <v>12.333333333333332</v>
      </c>
      <c r="K260" s="278">
        <v>11</v>
      </c>
      <c r="L260" s="278">
        <v>10</v>
      </c>
      <c r="M260" s="278">
        <v>47.691459999999999</v>
      </c>
    </row>
    <row r="261" spans="1:13">
      <c r="A261" s="269">
        <v>251</v>
      </c>
      <c r="B261" s="278" t="s">
        <v>423</v>
      </c>
      <c r="C261" s="279">
        <v>1397.05</v>
      </c>
      <c r="D261" s="280">
        <v>1379.3333333333333</v>
      </c>
      <c r="E261" s="280">
        <v>1343.7666666666664</v>
      </c>
      <c r="F261" s="280">
        <v>1290.4833333333331</v>
      </c>
      <c r="G261" s="280">
        <v>1254.9166666666663</v>
      </c>
      <c r="H261" s="280">
        <v>1432.6166666666666</v>
      </c>
      <c r="I261" s="280">
        <v>1468.1833333333336</v>
      </c>
      <c r="J261" s="280">
        <v>1521.4666666666667</v>
      </c>
      <c r="K261" s="278">
        <v>1414.9</v>
      </c>
      <c r="L261" s="278">
        <v>1326.05</v>
      </c>
      <c r="M261" s="278">
        <v>0.89061999999999997</v>
      </c>
    </row>
    <row r="262" spans="1:13">
      <c r="A262" s="269">
        <v>252</v>
      </c>
      <c r="B262" s="278" t="s">
        <v>424</v>
      </c>
      <c r="C262" s="279">
        <v>254.6</v>
      </c>
      <c r="D262" s="280">
        <v>253.06666666666669</v>
      </c>
      <c r="E262" s="280">
        <v>250.03333333333336</v>
      </c>
      <c r="F262" s="280">
        <v>245.46666666666667</v>
      </c>
      <c r="G262" s="280">
        <v>242.43333333333334</v>
      </c>
      <c r="H262" s="280">
        <v>257.63333333333338</v>
      </c>
      <c r="I262" s="280">
        <v>260.66666666666674</v>
      </c>
      <c r="J262" s="280">
        <v>265.23333333333341</v>
      </c>
      <c r="K262" s="278">
        <v>256.10000000000002</v>
      </c>
      <c r="L262" s="278">
        <v>248.5</v>
      </c>
      <c r="M262" s="278">
        <v>1.3285499999999999</v>
      </c>
    </row>
    <row r="263" spans="1:13">
      <c r="A263" s="269">
        <v>253</v>
      </c>
      <c r="B263" s="278" t="s">
        <v>425</v>
      </c>
      <c r="C263" s="279">
        <v>101.85</v>
      </c>
      <c r="D263" s="280">
        <v>101.33333333333333</v>
      </c>
      <c r="E263" s="280">
        <v>97.86666666666666</v>
      </c>
      <c r="F263" s="280">
        <v>93.883333333333326</v>
      </c>
      <c r="G263" s="280">
        <v>90.416666666666657</v>
      </c>
      <c r="H263" s="280">
        <v>105.31666666666666</v>
      </c>
      <c r="I263" s="280">
        <v>108.78333333333333</v>
      </c>
      <c r="J263" s="280">
        <v>112.76666666666667</v>
      </c>
      <c r="K263" s="278">
        <v>104.8</v>
      </c>
      <c r="L263" s="278">
        <v>97.35</v>
      </c>
      <c r="M263" s="278">
        <v>23.62153</v>
      </c>
    </row>
    <row r="264" spans="1:13">
      <c r="A264" s="269">
        <v>254</v>
      </c>
      <c r="B264" s="278" t="s">
        <v>426</v>
      </c>
      <c r="C264" s="279">
        <v>65.349999999999994</v>
      </c>
      <c r="D264" s="280">
        <v>64.649999999999991</v>
      </c>
      <c r="E264" s="280">
        <v>63.249999999999986</v>
      </c>
      <c r="F264" s="280">
        <v>61.149999999999991</v>
      </c>
      <c r="G264" s="280">
        <v>59.749999999999986</v>
      </c>
      <c r="H264" s="280">
        <v>66.749999999999986</v>
      </c>
      <c r="I264" s="280">
        <v>68.149999999999991</v>
      </c>
      <c r="J264" s="280">
        <v>70.249999999999986</v>
      </c>
      <c r="K264" s="278">
        <v>66.05</v>
      </c>
      <c r="L264" s="278">
        <v>62.55</v>
      </c>
      <c r="M264" s="278">
        <v>10.24506</v>
      </c>
    </row>
    <row r="265" spans="1:13">
      <c r="A265" s="269">
        <v>255</v>
      </c>
      <c r="B265" s="278" t="s">
        <v>427</v>
      </c>
      <c r="C265" s="279">
        <v>75.400000000000006</v>
      </c>
      <c r="D265" s="280">
        <v>75.13333333333334</v>
      </c>
      <c r="E265" s="280">
        <v>71.366666666666674</v>
      </c>
      <c r="F265" s="280">
        <v>67.333333333333329</v>
      </c>
      <c r="G265" s="280">
        <v>63.566666666666663</v>
      </c>
      <c r="H265" s="280">
        <v>79.166666666666686</v>
      </c>
      <c r="I265" s="280">
        <v>82.933333333333366</v>
      </c>
      <c r="J265" s="280">
        <v>86.966666666666697</v>
      </c>
      <c r="K265" s="278">
        <v>78.900000000000006</v>
      </c>
      <c r="L265" s="278">
        <v>71.099999999999994</v>
      </c>
      <c r="M265" s="278">
        <v>61.638539999999999</v>
      </c>
    </row>
    <row r="266" spans="1:13">
      <c r="A266" s="269">
        <v>256</v>
      </c>
      <c r="B266" s="278" t="s">
        <v>435</v>
      </c>
      <c r="C266" s="279">
        <v>37.35</v>
      </c>
      <c r="D266" s="280">
        <v>37.616666666666667</v>
      </c>
      <c r="E266" s="280">
        <v>36.783333333333331</v>
      </c>
      <c r="F266" s="280">
        <v>36.216666666666661</v>
      </c>
      <c r="G266" s="280">
        <v>35.383333333333326</v>
      </c>
      <c r="H266" s="280">
        <v>38.183333333333337</v>
      </c>
      <c r="I266" s="280">
        <v>39.016666666666666</v>
      </c>
      <c r="J266" s="280">
        <v>39.583333333333343</v>
      </c>
      <c r="K266" s="278">
        <v>38.450000000000003</v>
      </c>
      <c r="L266" s="278">
        <v>37.049999999999997</v>
      </c>
      <c r="M266" s="278">
        <v>3.4067799999999999</v>
      </c>
    </row>
    <row r="267" spans="1:13">
      <c r="A267" s="269">
        <v>257</v>
      </c>
      <c r="B267" s="278" t="s">
        <v>434</v>
      </c>
      <c r="C267" s="279">
        <v>67.400000000000006</v>
      </c>
      <c r="D267" s="280">
        <v>67.100000000000009</v>
      </c>
      <c r="E267" s="280">
        <v>64.700000000000017</v>
      </c>
      <c r="F267" s="280">
        <v>62.000000000000014</v>
      </c>
      <c r="G267" s="280">
        <v>59.600000000000023</v>
      </c>
      <c r="H267" s="280">
        <v>69.800000000000011</v>
      </c>
      <c r="I267" s="280">
        <v>72.200000000000017</v>
      </c>
      <c r="J267" s="280">
        <v>74.900000000000006</v>
      </c>
      <c r="K267" s="278">
        <v>69.5</v>
      </c>
      <c r="L267" s="278">
        <v>64.400000000000006</v>
      </c>
      <c r="M267" s="278">
        <v>3.1474500000000001</v>
      </c>
    </row>
    <row r="268" spans="1:13">
      <c r="A268" s="269">
        <v>258</v>
      </c>
      <c r="B268" s="278" t="s">
        <v>263</v>
      </c>
      <c r="C268" s="279">
        <v>49.5</v>
      </c>
      <c r="D268" s="280">
        <v>49.383333333333333</v>
      </c>
      <c r="E268" s="280">
        <v>48.216666666666669</v>
      </c>
      <c r="F268" s="280">
        <v>46.933333333333337</v>
      </c>
      <c r="G268" s="280">
        <v>45.766666666666673</v>
      </c>
      <c r="H268" s="280">
        <v>50.666666666666664</v>
      </c>
      <c r="I268" s="280">
        <v>51.833333333333336</v>
      </c>
      <c r="J268" s="280">
        <v>53.11666666666666</v>
      </c>
      <c r="K268" s="278">
        <v>50.55</v>
      </c>
      <c r="L268" s="278">
        <v>48.1</v>
      </c>
      <c r="M268" s="278">
        <v>21.266480000000001</v>
      </c>
    </row>
    <row r="269" spans="1:13">
      <c r="A269" s="269">
        <v>259</v>
      </c>
      <c r="B269" s="278" t="s">
        <v>130</v>
      </c>
      <c r="C269" s="279">
        <v>193.55</v>
      </c>
      <c r="D269" s="280">
        <v>193.96666666666667</v>
      </c>
      <c r="E269" s="280">
        <v>190.58333333333334</v>
      </c>
      <c r="F269" s="280">
        <v>187.61666666666667</v>
      </c>
      <c r="G269" s="280">
        <v>184.23333333333335</v>
      </c>
      <c r="H269" s="280">
        <v>196.93333333333334</v>
      </c>
      <c r="I269" s="280">
        <v>200.31666666666666</v>
      </c>
      <c r="J269" s="280">
        <v>203.28333333333333</v>
      </c>
      <c r="K269" s="278">
        <v>197.35</v>
      </c>
      <c r="L269" s="278">
        <v>191</v>
      </c>
      <c r="M269" s="278">
        <v>95.027670000000001</v>
      </c>
    </row>
    <row r="270" spans="1:13">
      <c r="A270" s="269">
        <v>260</v>
      </c>
      <c r="B270" s="278" t="s">
        <v>264</v>
      </c>
      <c r="C270" s="279">
        <v>660.35</v>
      </c>
      <c r="D270" s="280">
        <v>659.80000000000007</v>
      </c>
      <c r="E270" s="280">
        <v>650.55000000000018</v>
      </c>
      <c r="F270" s="280">
        <v>640.75000000000011</v>
      </c>
      <c r="G270" s="280">
        <v>631.50000000000023</v>
      </c>
      <c r="H270" s="280">
        <v>669.60000000000014</v>
      </c>
      <c r="I270" s="280">
        <v>678.84999999999991</v>
      </c>
      <c r="J270" s="280">
        <v>688.65000000000009</v>
      </c>
      <c r="K270" s="278">
        <v>669.05</v>
      </c>
      <c r="L270" s="278">
        <v>650</v>
      </c>
      <c r="M270" s="278">
        <v>2.2263199999999999</v>
      </c>
    </row>
    <row r="271" spans="1:13">
      <c r="A271" s="269">
        <v>261</v>
      </c>
      <c r="B271" s="278" t="s">
        <v>131</v>
      </c>
      <c r="C271" s="279">
        <v>1782.95</v>
      </c>
      <c r="D271" s="280">
        <v>1775.3500000000001</v>
      </c>
      <c r="E271" s="280">
        <v>1745.3000000000002</v>
      </c>
      <c r="F271" s="280">
        <v>1707.65</v>
      </c>
      <c r="G271" s="280">
        <v>1677.6000000000001</v>
      </c>
      <c r="H271" s="280">
        <v>1813.0000000000002</v>
      </c>
      <c r="I271" s="280">
        <v>1843.05</v>
      </c>
      <c r="J271" s="280">
        <v>1880.7000000000003</v>
      </c>
      <c r="K271" s="278">
        <v>1805.4</v>
      </c>
      <c r="L271" s="278">
        <v>1737.7</v>
      </c>
      <c r="M271" s="278">
        <v>8.0125799999999998</v>
      </c>
    </row>
    <row r="272" spans="1:13">
      <c r="A272" s="269">
        <v>262</v>
      </c>
      <c r="B272" s="278" t="s">
        <v>132</v>
      </c>
      <c r="C272" s="279">
        <v>382.3</v>
      </c>
      <c r="D272" s="280">
        <v>381.33333333333331</v>
      </c>
      <c r="E272" s="280">
        <v>372.96666666666664</v>
      </c>
      <c r="F272" s="280">
        <v>363.63333333333333</v>
      </c>
      <c r="G272" s="280">
        <v>355.26666666666665</v>
      </c>
      <c r="H272" s="280">
        <v>390.66666666666663</v>
      </c>
      <c r="I272" s="280">
        <v>399.0333333333333</v>
      </c>
      <c r="J272" s="280">
        <v>408.36666666666662</v>
      </c>
      <c r="K272" s="278">
        <v>389.7</v>
      </c>
      <c r="L272" s="278">
        <v>372</v>
      </c>
      <c r="M272" s="278">
        <v>23.17165</v>
      </c>
    </row>
    <row r="273" spans="1:13">
      <c r="A273" s="269">
        <v>263</v>
      </c>
      <c r="B273" s="278" t="s">
        <v>437</v>
      </c>
      <c r="C273" s="279">
        <v>120.65</v>
      </c>
      <c r="D273" s="280">
        <v>119.91666666666667</v>
      </c>
      <c r="E273" s="280">
        <v>117.88333333333334</v>
      </c>
      <c r="F273" s="280">
        <v>115.11666666666667</v>
      </c>
      <c r="G273" s="280">
        <v>113.08333333333334</v>
      </c>
      <c r="H273" s="280">
        <v>122.68333333333334</v>
      </c>
      <c r="I273" s="280">
        <v>124.71666666666667</v>
      </c>
      <c r="J273" s="280">
        <v>127.48333333333333</v>
      </c>
      <c r="K273" s="278">
        <v>121.95</v>
      </c>
      <c r="L273" s="278">
        <v>117.15</v>
      </c>
      <c r="M273" s="278">
        <v>6.9573499999999999</v>
      </c>
    </row>
    <row r="274" spans="1:13">
      <c r="A274" s="269">
        <v>264</v>
      </c>
      <c r="B274" s="278" t="s">
        <v>443</v>
      </c>
      <c r="C274" s="279">
        <v>401.35</v>
      </c>
      <c r="D274" s="280">
        <v>396.8</v>
      </c>
      <c r="E274" s="280">
        <v>389.55</v>
      </c>
      <c r="F274" s="280">
        <v>377.75</v>
      </c>
      <c r="G274" s="280">
        <v>370.5</v>
      </c>
      <c r="H274" s="280">
        <v>408.6</v>
      </c>
      <c r="I274" s="280">
        <v>415.85</v>
      </c>
      <c r="J274" s="280">
        <v>427.65000000000003</v>
      </c>
      <c r="K274" s="278">
        <v>404.05</v>
      </c>
      <c r="L274" s="278">
        <v>385</v>
      </c>
      <c r="M274" s="278">
        <v>1.6702600000000001</v>
      </c>
    </row>
    <row r="275" spans="1:13">
      <c r="A275" s="269">
        <v>265</v>
      </c>
      <c r="B275" s="278" t="s">
        <v>444</v>
      </c>
      <c r="C275" s="279">
        <v>224.75</v>
      </c>
      <c r="D275" s="280">
        <v>225.71666666666667</v>
      </c>
      <c r="E275" s="280">
        <v>221.53333333333333</v>
      </c>
      <c r="F275" s="280">
        <v>218.31666666666666</v>
      </c>
      <c r="G275" s="280">
        <v>214.13333333333333</v>
      </c>
      <c r="H275" s="280">
        <v>228.93333333333334</v>
      </c>
      <c r="I275" s="280">
        <v>233.11666666666667</v>
      </c>
      <c r="J275" s="280">
        <v>236.33333333333334</v>
      </c>
      <c r="K275" s="278">
        <v>229.9</v>
      </c>
      <c r="L275" s="278">
        <v>222.5</v>
      </c>
      <c r="M275" s="278">
        <v>4.9968500000000002</v>
      </c>
    </row>
    <row r="276" spans="1:13">
      <c r="A276" s="269">
        <v>266</v>
      </c>
      <c r="B276" s="278" t="s">
        <v>445</v>
      </c>
      <c r="C276" s="279">
        <v>456.4</v>
      </c>
      <c r="D276" s="280">
        <v>450.43333333333334</v>
      </c>
      <c r="E276" s="280">
        <v>422.2166666666667</v>
      </c>
      <c r="F276" s="280">
        <v>388.03333333333336</v>
      </c>
      <c r="G276" s="280">
        <v>359.81666666666672</v>
      </c>
      <c r="H276" s="280">
        <v>484.61666666666667</v>
      </c>
      <c r="I276" s="280">
        <v>512.83333333333326</v>
      </c>
      <c r="J276" s="280">
        <v>547.01666666666665</v>
      </c>
      <c r="K276" s="278">
        <v>478.65</v>
      </c>
      <c r="L276" s="278">
        <v>416.25</v>
      </c>
      <c r="M276" s="278">
        <v>6.0602200000000002</v>
      </c>
    </row>
    <row r="277" spans="1:13">
      <c r="A277" s="269">
        <v>267</v>
      </c>
      <c r="B277" s="278" t="s">
        <v>447</v>
      </c>
      <c r="C277" s="279">
        <v>33.75</v>
      </c>
      <c r="D277" s="280">
        <v>33.416666666666664</v>
      </c>
      <c r="E277" s="280">
        <v>32.833333333333329</v>
      </c>
      <c r="F277" s="280">
        <v>31.916666666666664</v>
      </c>
      <c r="G277" s="280">
        <v>31.333333333333329</v>
      </c>
      <c r="H277" s="280">
        <v>34.333333333333329</v>
      </c>
      <c r="I277" s="280">
        <v>34.916666666666657</v>
      </c>
      <c r="J277" s="280">
        <v>35.833333333333329</v>
      </c>
      <c r="K277" s="278">
        <v>34</v>
      </c>
      <c r="L277" s="278">
        <v>32.5</v>
      </c>
      <c r="M277" s="278">
        <v>68.76061</v>
      </c>
    </row>
    <row r="278" spans="1:13">
      <c r="A278" s="269">
        <v>268</v>
      </c>
      <c r="B278" s="278" t="s">
        <v>449</v>
      </c>
      <c r="C278" s="279">
        <v>259</v>
      </c>
      <c r="D278" s="280">
        <v>258.8</v>
      </c>
      <c r="E278" s="280">
        <v>254.05</v>
      </c>
      <c r="F278" s="280">
        <v>249.1</v>
      </c>
      <c r="G278" s="280">
        <v>244.35</v>
      </c>
      <c r="H278" s="280">
        <v>263.75</v>
      </c>
      <c r="I278" s="280">
        <v>268.5</v>
      </c>
      <c r="J278" s="280">
        <v>273.45000000000005</v>
      </c>
      <c r="K278" s="278">
        <v>263.55</v>
      </c>
      <c r="L278" s="278">
        <v>253.85</v>
      </c>
      <c r="M278" s="278">
        <v>2.6323599999999998</v>
      </c>
    </row>
    <row r="279" spans="1:13">
      <c r="A279" s="269">
        <v>269</v>
      </c>
      <c r="B279" s="278" t="s">
        <v>439</v>
      </c>
      <c r="C279" s="279">
        <v>346.2</v>
      </c>
      <c r="D279" s="280">
        <v>348.64999999999992</v>
      </c>
      <c r="E279" s="280">
        <v>340.39999999999986</v>
      </c>
      <c r="F279" s="280">
        <v>334.59999999999997</v>
      </c>
      <c r="G279" s="280">
        <v>326.34999999999991</v>
      </c>
      <c r="H279" s="280">
        <v>354.44999999999982</v>
      </c>
      <c r="I279" s="280">
        <v>362.69999999999993</v>
      </c>
      <c r="J279" s="280">
        <v>368.49999999999977</v>
      </c>
      <c r="K279" s="278">
        <v>356.9</v>
      </c>
      <c r="L279" s="278">
        <v>342.85</v>
      </c>
      <c r="M279" s="278">
        <v>1.7663800000000001</v>
      </c>
    </row>
    <row r="280" spans="1:13">
      <c r="A280" s="269">
        <v>270</v>
      </c>
      <c r="B280" s="278" t="s">
        <v>1780</v>
      </c>
      <c r="C280" s="279">
        <v>762.15</v>
      </c>
      <c r="D280" s="280">
        <v>773.7166666666667</v>
      </c>
      <c r="E280" s="280">
        <v>744.43333333333339</v>
      </c>
      <c r="F280" s="280">
        <v>726.7166666666667</v>
      </c>
      <c r="G280" s="280">
        <v>697.43333333333339</v>
      </c>
      <c r="H280" s="280">
        <v>791.43333333333339</v>
      </c>
      <c r="I280" s="280">
        <v>820.7166666666667</v>
      </c>
      <c r="J280" s="280">
        <v>838.43333333333339</v>
      </c>
      <c r="K280" s="278">
        <v>803</v>
      </c>
      <c r="L280" s="278">
        <v>756</v>
      </c>
      <c r="M280" s="278">
        <v>5.5019999999999999E-2</v>
      </c>
    </row>
    <row r="281" spans="1:13">
      <c r="A281" s="269">
        <v>271</v>
      </c>
      <c r="B281" s="278" t="s">
        <v>450</v>
      </c>
      <c r="C281" s="279">
        <v>109.4</v>
      </c>
      <c r="D281" s="280">
        <v>109.51666666666667</v>
      </c>
      <c r="E281" s="280">
        <v>106.53333333333333</v>
      </c>
      <c r="F281" s="280">
        <v>103.66666666666667</v>
      </c>
      <c r="G281" s="280">
        <v>100.68333333333334</v>
      </c>
      <c r="H281" s="280">
        <v>112.38333333333333</v>
      </c>
      <c r="I281" s="280">
        <v>115.36666666666665</v>
      </c>
      <c r="J281" s="280">
        <v>118.23333333333332</v>
      </c>
      <c r="K281" s="278">
        <v>112.5</v>
      </c>
      <c r="L281" s="278">
        <v>106.65</v>
      </c>
      <c r="M281" s="278">
        <v>0.44274000000000002</v>
      </c>
    </row>
    <row r="282" spans="1:13">
      <c r="A282" s="269">
        <v>272</v>
      </c>
      <c r="B282" s="278" t="s">
        <v>440</v>
      </c>
      <c r="C282" s="279">
        <v>220.95</v>
      </c>
      <c r="D282" s="280">
        <v>223.21666666666667</v>
      </c>
      <c r="E282" s="280">
        <v>216.58333333333334</v>
      </c>
      <c r="F282" s="280">
        <v>212.21666666666667</v>
      </c>
      <c r="G282" s="280">
        <v>205.58333333333334</v>
      </c>
      <c r="H282" s="280">
        <v>227.58333333333334</v>
      </c>
      <c r="I282" s="280">
        <v>234.21666666666667</v>
      </c>
      <c r="J282" s="280">
        <v>238.58333333333334</v>
      </c>
      <c r="K282" s="278">
        <v>229.85</v>
      </c>
      <c r="L282" s="278">
        <v>218.85</v>
      </c>
      <c r="M282" s="278">
        <v>5.4627699999999999</v>
      </c>
    </row>
    <row r="283" spans="1:13">
      <c r="A283" s="269">
        <v>273</v>
      </c>
      <c r="B283" s="278" t="s">
        <v>451</v>
      </c>
      <c r="C283" s="279">
        <v>163.35</v>
      </c>
      <c r="D283" s="280">
        <v>163.18333333333331</v>
      </c>
      <c r="E283" s="280">
        <v>158.31666666666661</v>
      </c>
      <c r="F283" s="280">
        <v>153.2833333333333</v>
      </c>
      <c r="G283" s="280">
        <v>148.4166666666666</v>
      </c>
      <c r="H283" s="280">
        <v>168.21666666666661</v>
      </c>
      <c r="I283" s="280">
        <v>173.08333333333334</v>
      </c>
      <c r="J283" s="280">
        <v>178.11666666666662</v>
      </c>
      <c r="K283" s="278">
        <v>168.05</v>
      </c>
      <c r="L283" s="278">
        <v>158.15</v>
      </c>
      <c r="M283" s="278">
        <v>0.86075999999999997</v>
      </c>
    </row>
    <row r="284" spans="1:13">
      <c r="A284" s="269">
        <v>274</v>
      </c>
      <c r="B284" s="278" t="s">
        <v>133</v>
      </c>
      <c r="C284" s="279">
        <v>1381.7</v>
      </c>
      <c r="D284" s="280">
        <v>1365.4833333333333</v>
      </c>
      <c r="E284" s="280">
        <v>1341.2166666666667</v>
      </c>
      <c r="F284" s="280">
        <v>1300.7333333333333</v>
      </c>
      <c r="G284" s="280">
        <v>1276.4666666666667</v>
      </c>
      <c r="H284" s="280">
        <v>1405.9666666666667</v>
      </c>
      <c r="I284" s="280">
        <v>1430.2333333333336</v>
      </c>
      <c r="J284" s="280">
        <v>1470.7166666666667</v>
      </c>
      <c r="K284" s="278">
        <v>1389.75</v>
      </c>
      <c r="L284" s="278">
        <v>1325</v>
      </c>
      <c r="M284" s="278">
        <v>99.850380000000001</v>
      </c>
    </row>
    <row r="285" spans="1:13">
      <c r="A285" s="269">
        <v>275</v>
      </c>
      <c r="B285" s="278" t="s">
        <v>441</v>
      </c>
      <c r="C285" s="279">
        <v>63</v>
      </c>
      <c r="D285" s="280">
        <v>63.416666666666664</v>
      </c>
      <c r="E285" s="280">
        <v>60.683333333333323</v>
      </c>
      <c r="F285" s="280">
        <v>58.36666666666666</v>
      </c>
      <c r="G285" s="280">
        <v>55.633333333333319</v>
      </c>
      <c r="H285" s="280">
        <v>65.73333333333332</v>
      </c>
      <c r="I285" s="280">
        <v>68.466666666666669</v>
      </c>
      <c r="J285" s="280">
        <v>70.783333333333331</v>
      </c>
      <c r="K285" s="278">
        <v>66.150000000000006</v>
      </c>
      <c r="L285" s="278">
        <v>61.1</v>
      </c>
      <c r="M285" s="278">
        <v>15.9312</v>
      </c>
    </row>
    <row r="286" spans="1:13">
      <c r="A286" s="269">
        <v>276</v>
      </c>
      <c r="B286" s="278" t="s">
        <v>438</v>
      </c>
      <c r="C286" s="279">
        <v>492</v>
      </c>
      <c r="D286" s="280">
        <v>488</v>
      </c>
      <c r="E286" s="280">
        <v>477</v>
      </c>
      <c r="F286" s="280">
        <v>462</v>
      </c>
      <c r="G286" s="280">
        <v>451</v>
      </c>
      <c r="H286" s="280">
        <v>503</v>
      </c>
      <c r="I286" s="280">
        <v>514</v>
      </c>
      <c r="J286" s="280">
        <v>529</v>
      </c>
      <c r="K286" s="278">
        <v>499</v>
      </c>
      <c r="L286" s="278">
        <v>473</v>
      </c>
      <c r="M286" s="278">
        <v>6.4180000000000001E-2</v>
      </c>
    </row>
    <row r="287" spans="1:13">
      <c r="A287" s="269">
        <v>277</v>
      </c>
      <c r="B287" s="278" t="s">
        <v>442</v>
      </c>
      <c r="C287" s="279">
        <v>244.65</v>
      </c>
      <c r="D287" s="280">
        <v>242.71666666666667</v>
      </c>
      <c r="E287" s="280">
        <v>237.83333333333334</v>
      </c>
      <c r="F287" s="280">
        <v>231.01666666666668</v>
      </c>
      <c r="G287" s="280">
        <v>226.13333333333335</v>
      </c>
      <c r="H287" s="280">
        <v>249.53333333333333</v>
      </c>
      <c r="I287" s="280">
        <v>254.41666666666666</v>
      </c>
      <c r="J287" s="280">
        <v>261.23333333333335</v>
      </c>
      <c r="K287" s="278">
        <v>247.6</v>
      </c>
      <c r="L287" s="278">
        <v>235.9</v>
      </c>
      <c r="M287" s="278">
        <v>5.0185399999999998</v>
      </c>
    </row>
    <row r="288" spans="1:13">
      <c r="A288" s="269">
        <v>278</v>
      </c>
      <c r="B288" s="278" t="s">
        <v>448</v>
      </c>
      <c r="C288" s="279">
        <v>576.29999999999995</v>
      </c>
      <c r="D288" s="280">
        <v>574.0333333333333</v>
      </c>
      <c r="E288" s="280">
        <v>553.26666666666665</v>
      </c>
      <c r="F288" s="280">
        <v>530.23333333333335</v>
      </c>
      <c r="G288" s="280">
        <v>509.4666666666667</v>
      </c>
      <c r="H288" s="280">
        <v>597.06666666666661</v>
      </c>
      <c r="I288" s="280">
        <v>617.83333333333326</v>
      </c>
      <c r="J288" s="280">
        <v>640.86666666666656</v>
      </c>
      <c r="K288" s="278">
        <v>594.79999999999995</v>
      </c>
      <c r="L288" s="278">
        <v>551</v>
      </c>
      <c r="M288" s="278">
        <v>4.0501199999999997</v>
      </c>
    </row>
    <row r="289" spans="1:13">
      <c r="A289" s="269">
        <v>279</v>
      </c>
      <c r="B289" s="278" t="s">
        <v>446</v>
      </c>
      <c r="C289" s="279">
        <v>43.65</v>
      </c>
      <c r="D289" s="280">
        <v>43.783333333333339</v>
      </c>
      <c r="E289" s="280">
        <v>43.066666666666677</v>
      </c>
      <c r="F289" s="280">
        <v>42.483333333333341</v>
      </c>
      <c r="G289" s="280">
        <v>41.76666666666668</v>
      </c>
      <c r="H289" s="280">
        <v>44.366666666666674</v>
      </c>
      <c r="I289" s="280">
        <v>45.083333333333329</v>
      </c>
      <c r="J289" s="280">
        <v>45.666666666666671</v>
      </c>
      <c r="K289" s="278">
        <v>44.5</v>
      </c>
      <c r="L289" s="278">
        <v>43.2</v>
      </c>
      <c r="M289" s="278">
        <v>22.75985</v>
      </c>
    </row>
    <row r="290" spans="1:13">
      <c r="A290" s="269">
        <v>280</v>
      </c>
      <c r="B290" s="278" t="s">
        <v>134</v>
      </c>
      <c r="C290" s="279">
        <v>70.7</v>
      </c>
      <c r="D290" s="280">
        <v>69.483333333333334</v>
      </c>
      <c r="E290" s="280">
        <v>67.466666666666669</v>
      </c>
      <c r="F290" s="280">
        <v>64.233333333333334</v>
      </c>
      <c r="G290" s="280">
        <v>62.216666666666669</v>
      </c>
      <c r="H290" s="280">
        <v>72.716666666666669</v>
      </c>
      <c r="I290" s="280">
        <v>74.733333333333348</v>
      </c>
      <c r="J290" s="280">
        <v>77.966666666666669</v>
      </c>
      <c r="K290" s="278">
        <v>71.5</v>
      </c>
      <c r="L290" s="278">
        <v>66.25</v>
      </c>
      <c r="M290" s="278">
        <v>316.32553999999999</v>
      </c>
    </row>
    <row r="291" spans="1:13">
      <c r="A291" s="269">
        <v>281</v>
      </c>
      <c r="B291" s="278" t="s">
        <v>453</v>
      </c>
      <c r="C291" s="279">
        <v>22.35</v>
      </c>
      <c r="D291" s="280">
        <v>22.350000000000005</v>
      </c>
      <c r="E291" s="280">
        <v>22.350000000000009</v>
      </c>
      <c r="F291" s="280">
        <v>22.350000000000005</v>
      </c>
      <c r="G291" s="280">
        <v>22.350000000000009</v>
      </c>
      <c r="H291" s="280">
        <v>22.350000000000009</v>
      </c>
      <c r="I291" s="280">
        <v>22.35</v>
      </c>
      <c r="J291" s="280">
        <v>22.350000000000009</v>
      </c>
      <c r="K291" s="278">
        <v>22.35</v>
      </c>
      <c r="L291" s="278">
        <v>22.35</v>
      </c>
      <c r="M291" s="278">
        <v>11.30181</v>
      </c>
    </row>
    <row r="292" spans="1:13">
      <c r="A292" s="269">
        <v>282</v>
      </c>
      <c r="B292" s="278" t="s">
        <v>358</v>
      </c>
      <c r="C292" s="279">
        <v>1555.45</v>
      </c>
      <c r="D292" s="280">
        <v>1562.2666666666667</v>
      </c>
      <c r="E292" s="280">
        <v>1539.6833333333334</v>
      </c>
      <c r="F292" s="280">
        <v>1523.9166666666667</v>
      </c>
      <c r="G292" s="280">
        <v>1501.3333333333335</v>
      </c>
      <c r="H292" s="280">
        <v>1578.0333333333333</v>
      </c>
      <c r="I292" s="280">
        <v>1600.6166666666668</v>
      </c>
      <c r="J292" s="280">
        <v>1616.3833333333332</v>
      </c>
      <c r="K292" s="278">
        <v>1584.85</v>
      </c>
      <c r="L292" s="278">
        <v>1546.5</v>
      </c>
      <c r="M292" s="278">
        <v>0.40895999999999999</v>
      </c>
    </row>
    <row r="293" spans="1:13">
      <c r="A293" s="269">
        <v>283</v>
      </c>
      <c r="B293" s="278" t="s">
        <v>454</v>
      </c>
      <c r="C293" s="279">
        <v>539.5</v>
      </c>
      <c r="D293" s="280">
        <v>540.33333333333337</v>
      </c>
      <c r="E293" s="280">
        <v>530.16666666666674</v>
      </c>
      <c r="F293" s="280">
        <v>520.83333333333337</v>
      </c>
      <c r="G293" s="280">
        <v>510.66666666666674</v>
      </c>
      <c r="H293" s="280">
        <v>549.66666666666674</v>
      </c>
      <c r="I293" s="280">
        <v>559.83333333333348</v>
      </c>
      <c r="J293" s="280">
        <v>569.16666666666674</v>
      </c>
      <c r="K293" s="278">
        <v>550.5</v>
      </c>
      <c r="L293" s="278">
        <v>531</v>
      </c>
      <c r="M293" s="278">
        <v>3.79752</v>
      </c>
    </row>
    <row r="294" spans="1:13">
      <c r="A294" s="269">
        <v>284</v>
      </c>
      <c r="B294" s="278" t="s">
        <v>452</v>
      </c>
      <c r="C294" s="279">
        <v>2866.25</v>
      </c>
      <c r="D294" s="280">
        <v>2884.9333333333329</v>
      </c>
      <c r="E294" s="280">
        <v>2830.9666666666658</v>
      </c>
      <c r="F294" s="280">
        <v>2795.6833333333329</v>
      </c>
      <c r="G294" s="280">
        <v>2741.7166666666658</v>
      </c>
      <c r="H294" s="280">
        <v>2920.2166666666658</v>
      </c>
      <c r="I294" s="280">
        <v>2974.1833333333329</v>
      </c>
      <c r="J294" s="280">
        <v>3009.4666666666658</v>
      </c>
      <c r="K294" s="278">
        <v>2938.9</v>
      </c>
      <c r="L294" s="278">
        <v>2849.65</v>
      </c>
      <c r="M294" s="278">
        <v>6.6140000000000004E-2</v>
      </c>
    </row>
    <row r="295" spans="1:13">
      <c r="A295" s="269">
        <v>285</v>
      </c>
      <c r="B295" s="278" t="s">
        <v>455</v>
      </c>
      <c r="C295" s="279">
        <v>24.4</v>
      </c>
      <c r="D295" s="280">
        <v>24.716666666666665</v>
      </c>
      <c r="E295" s="280">
        <v>23.983333333333331</v>
      </c>
      <c r="F295" s="280">
        <v>23.566666666666666</v>
      </c>
      <c r="G295" s="280">
        <v>22.833333333333332</v>
      </c>
      <c r="H295" s="280">
        <v>25.133333333333329</v>
      </c>
      <c r="I295" s="280">
        <v>25.866666666666664</v>
      </c>
      <c r="J295" s="280">
        <v>26.283333333333328</v>
      </c>
      <c r="K295" s="278">
        <v>25.45</v>
      </c>
      <c r="L295" s="278">
        <v>24.3</v>
      </c>
      <c r="M295" s="278">
        <v>24.304749999999999</v>
      </c>
    </row>
    <row r="296" spans="1:13">
      <c r="A296" s="269">
        <v>286</v>
      </c>
      <c r="B296" s="278" t="s">
        <v>135</v>
      </c>
      <c r="C296" s="279">
        <v>268.39999999999998</v>
      </c>
      <c r="D296" s="280">
        <v>268.43333333333334</v>
      </c>
      <c r="E296" s="280">
        <v>265.06666666666666</v>
      </c>
      <c r="F296" s="280">
        <v>261.73333333333335</v>
      </c>
      <c r="G296" s="280">
        <v>258.36666666666667</v>
      </c>
      <c r="H296" s="280">
        <v>271.76666666666665</v>
      </c>
      <c r="I296" s="280">
        <v>275.13333333333333</v>
      </c>
      <c r="J296" s="280">
        <v>278.46666666666664</v>
      </c>
      <c r="K296" s="278">
        <v>271.8</v>
      </c>
      <c r="L296" s="278">
        <v>265.10000000000002</v>
      </c>
      <c r="M296" s="278">
        <v>55.518520000000002</v>
      </c>
    </row>
    <row r="297" spans="1:13">
      <c r="A297" s="269">
        <v>287</v>
      </c>
      <c r="B297" s="278" t="s">
        <v>456</v>
      </c>
      <c r="C297" s="279">
        <v>594.65</v>
      </c>
      <c r="D297" s="280">
        <v>595.63333333333333</v>
      </c>
      <c r="E297" s="280">
        <v>586.2166666666667</v>
      </c>
      <c r="F297" s="280">
        <v>577.78333333333342</v>
      </c>
      <c r="G297" s="280">
        <v>568.36666666666679</v>
      </c>
      <c r="H297" s="280">
        <v>604.06666666666661</v>
      </c>
      <c r="I297" s="280">
        <v>613.48333333333335</v>
      </c>
      <c r="J297" s="280">
        <v>621.91666666666652</v>
      </c>
      <c r="K297" s="278">
        <v>605.04999999999995</v>
      </c>
      <c r="L297" s="278">
        <v>587.20000000000005</v>
      </c>
      <c r="M297" s="278">
        <v>0.27295000000000003</v>
      </c>
    </row>
    <row r="298" spans="1:13">
      <c r="A298" s="269">
        <v>288</v>
      </c>
      <c r="B298" s="278" t="s">
        <v>136</v>
      </c>
      <c r="C298" s="279">
        <v>943.1</v>
      </c>
      <c r="D298" s="280">
        <v>948.05000000000007</v>
      </c>
      <c r="E298" s="280">
        <v>931.30000000000018</v>
      </c>
      <c r="F298" s="280">
        <v>919.50000000000011</v>
      </c>
      <c r="G298" s="280">
        <v>902.75000000000023</v>
      </c>
      <c r="H298" s="280">
        <v>959.85000000000014</v>
      </c>
      <c r="I298" s="280">
        <v>976.59999999999991</v>
      </c>
      <c r="J298" s="280">
        <v>988.40000000000009</v>
      </c>
      <c r="K298" s="278">
        <v>964.8</v>
      </c>
      <c r="L298" s="278">
        <v>936.25</v>
      </c>
      <c r="M298" s="278">
        <v>75.080889999999997</v>
      </c>
    </row>
    <row r="299" spans="1:13">
      <c r="A299" s="269">
        <v>289</v>
      </c>
      <c r="B299" s="278" t="s">
        <v>266</v>
      </c>
      <c r="C299" s="279">
        <v>1892.8</v>
      </c>
      <c r="D299" s="280">
        <v>1897.8999999999999</v>
      </c>
      <c r="E299" s="280">
        <v>1875.8999999999996</v>
      </c>
      <c r="F299" s="280">
        <v>1858.9999999999998</v>
      </c>
      <c r="G299" s="280">
        <v>1836.9999999999995</v>
      </c>
      <c r="H299" s="280">
        <v>1914.7999999999997</v>
      </c>
      <c r="I299" s="280">
        <v>1936.8000000000002</v>
      </c>
      <c r="J299" s="280">
        <v>1953.6999999999998</v>
      </c>
      <c r="K299" s="278">
        <v>1919.9</v>
      </c>
      <c r="L299" s="278">
        <v>1881</v>
      </c>
      <c r="M299" s="278">
        <v>1.48028</v>
      </c>
    </row>
    <row r="300" spans="1:13">
      <c r="A300" s="269">
        <v>290</v>
      </c>
      <c r="B300" s="278" t="s">
        <v>265</v>
      </c>
      <c r="C300" s="279">
        <v>1261.1500000000001</v>
      </c>
      <c r="D300" s="280">
        <v>1263.3166666666666</v>
      </c>
      <c r="E300" s="280">
        <v>1236.6333333333332</v>
      </c>
      <c r="F300" s="280">
        <v>1212.1166666666666</v>
      </c>
      <c r="G300" s="280">
        <v>1185.4333333333332</v>
      </c>
      <c r="H300" s="280">
        <v>1287.8333333333333</v>
      </c>
      <c r="I300" s="280">
        <v>1314.5166666666667</v>
      </c>
      <c r="J300" s="280">
        <v>1339.0333333333333</v>
      </c>
      <c r="K300" s="278">
        <v>1290</v>
      </c>
      <c r="L300" s="278">
        <v>1238.8</v>
      </c>
      <c r="M300" s="278">
        <v>0.87621000000000004</v>
      </c>
    </row>
    <row r="301" spans="1:13">
      <c r="A301" s="269">
        <v>291</v>
      </c>
      <c r="B301" s="278" t="s">
        <v>137</v>
      </c>
      <c r="C301" s="279">
        <v>935.25</v>
      </c>
      <c r="D301" s="280">
        <v>934.31666666666661</v>
      </c>
      <c r="E301" s="280">
        <v>922.33333333333326</v>
      </c>
      <c r="F301" s="280">
        <v>909.41666666666663</v>
      </c>
      <c r="G301" s="280">
        <v>897.43333333333328</v>
      </c>
      <c r="H301" s="280">
        <v>947.23333333333323</v>
      </c>
      <c r="I301" s="280">
        <v>959.21666666666658</v>
      </c>
      <c r="J301" s="280">
        <v>972.13333333333321</v>
      </c>
      <c r="K301" s="278">
        <v>946.3</v>
      </c>
      <c r="L301" s="278">
        <v>921.4</v>
      </c>
      <c r="M301" s="278">
        <v>23.938569999999999</v>
      </c>
    </row>
    <row r="302" spans="1:13">
      <c r="A302" s="269">
        <v>292</v>
      </c>
      <c r="B302" s="278" t="s">
        <v>457</v>
      </c>
      <c r="C302" s="279">
        <v>1136.75</v>
      </c>
      <c r="D302" s="280">
        <v>1133.5833333333333</v>
      </c>
      <c r="E302" s="280">
        <v>1113.1666666666665</v>
      </c>
      <c r="F302" s="280">
        <v>1089.5833333333333</v>
      </c>
      <c r="G302" s="280">
        <v>1069.1666666666665</v>
      </c>
      <c r="H302" s="280">
        <v>1157.1666666666665</v>
      </c>
      <c r="I302" s="280">
        <v>1177.583333333333</v>
      </c>
      <c r="J302" s="280">
        <v>1201.1666666666665</v>
      </c>
      <c r="K302" s="278">
        <v>1154</v>
      </c>
      <c r="L302" s="278">
        <v>1110</v>
      </c>
      <c r="M302" s="278">
        <v>0.47072000000000003</v>
      </c>
    </row>
    <row r="303" spans="1:13">
      <c r="A303" s="269">
        <v>293</v>
      </c>
      <c r="B303" s="278" t="s">
        <v>138</v>
      </c>
      <c r="C303" s="279">
        <v>507.25</v>
      </c>
      <c r="D303" s="280">
        <v>508.98333333333335</v>
      </c>
      <c r="E303" s="280">
        <v>501.61666666666667</v>
      </c>
      <c r="F303" s="280">
        <v>495.98333333333335</v>
      </c>
      <c r="G303" s="280">
        <v>488.61666666666667</v>
      </c>
      <c r="H303" s="280">
        <v>514.61666666666667</v>
      </c>
      <c r="I303" s="280">
        <v>521.98333333333346</v>
      </c>
      <c r="J303" s="280">
        <v>527.61666666666667</v>
      </c>
      <c r="K303" s="278">
        <v>516.35</v>
      </c>
      <c r="L303" s="278">
        <v>503.35</v>
      </c>
      <c r="M303" s="278">
        <v>52.496310000000001</v>
      </c>
    </row>
    <row r="304" spans="1:13">
      <c r="A304" s="269">
        <v>294</v>
      </c>
      <c r="B304" s="278" t="s">
        <v>139</v>
      </c>
      <c r="C304" s="279">
        <v>179.25</v>
      </c>
      <c r="D304" s="280">
        <v>178.61666666666667</v>
      </c>
      <c r="E304" s="280">
        <v>174.28333333333336</v>
      </c>
      <c r="F304" s="280">
        <v>169.31666666666669</v>
      </c>
      <c r="G304" s="280">
        <v>164.98333333333338</v>
      </c>
      <c r="H304" s="280">
        <v>183.58333333333334</v>
      </c>
      <c r="I304" s="280">
        <v>187.91666666666666</v>
      </c>
      <c r="J304" s="280">
        <v>192.88333333333333</v>
      </c>
      <c r="K304" s="278">
        <v>182.95</v>
      </c>
      <c r="L304" s="278">
        <v>173.65</v>
      </c>
      <c r="M304" s="278">
        <v>162.25671</v>
      </c>
    </row>
    <row r="305" spans="1:13">
      <c r="A305" s="269">
        <v>295</v>
      </c>
      <c r="B305" s="278" t="s">
        <v>461</v>
      </c>
      <c r="C305" s="279">
        <v>28.45</v>
      </c>
      <c r="D305" s="280">
        <v>27.55</v>
      </c>
      <c r="E305" s="280">
        <v>26.650000000000002</v>
      </c>
      <c r="F305" s="280">
        <v>24.85</v>
      </c>
      <c r="G305" s="280">
        <v>23.950000000000003</v>
      </c>
      <c r="H305" s="280">
        <v>29.35</v>
      </c>
      <c r="I305" s="280">
        <v>30.25</v>
      </c>
      <c r="J305" s="280">
        <v>32.049999999999997</v>
      </c>
      <c r="K305" s="278">
        <v>28.45</v>
      </c>
      <c r="L305" s="278">
        <v>25.75</v>
      </c>
      <c r="M305" s="278">
        <v>35.959949999999999</v>
      </c>
    </row>
    <row r="306" spans="1:13">
      <c r="A306" s="269">
        <v>296</v>
      </c>
      <c r="B306" s="278" t="s">
        <v>319</v>
      </c>
      <c r="C306" s="279">
        <v>11</v>
      </c>
      <c r="D306" s="280">
        <v>11.066666666666668</v>
      </c>
      <c r="E306" s="280">
        <v>10.683333333333337</v>
      </c>
      <c r="F306" s="280">
        <v>10.366666666666669</v>
      </c>
      <c r="G306" s="280">
        <v>9.9833333333333378</v>
      </c>
      <c r="H306" s="280">
        <v>11.383333333333336</v>
      </c>
      <c r="I306" s="280">
        <v>11.766666666666666</v>
      </c>
      <c r="J306" s="280">
        <v>12.083333333333336</v>
      </c>
      <c r="K306" s="278">
        <v>11.45</v>
      </c>
      <c r="L306" s="278">
        <v>10.75</v>
      </c>
      <c r="M306" s="278">
        <v>34.256279999999997</v>
      </c>
    </row>
    <row r="307" spans="1:13">
      <c r="A307" s="269">
        <v>297</v>
      </c>
      <c r="B307" s="278" t="s">
        <v>464</v>
      </c>
      <c r="C307" s="279">
        <v>115.05</v>
      </c>
      <c r="D307" s="280">
        <v>116.56666666666668</v>
      </c>
      <c r="E307" s="280">
        <v>113.13333333333335</v>
      </c>
      <c r="F307" s="280">
        <v>111.21666666666668</v>
      </c>
      <c r="G307" s="280">
        <v>107.78333333333336</v>
      </c>
      <c r="H307" s="280">
        <v>118.48333333333335</v>
      </c>
      <c r="I307" s="280">
        <v>121.91666666666666</v>
      </c>
      <c r="J307" s="280">
        <v>123.83333333333334</v>
      </c>
      <c r="K307" s="278">
        <v>120</v>
      </c>
      <c r="L307" s="278">
        <v>114.65</v>
      </c>
      <c r="M307" s="278">
        <v>1.2967500000000001</v>
      </c>
    </row>
    <row r="308" spans="1:13">
      <c r="A308" s="269">
        <v>298</v>
      </c>
      <c r="B308" s="278" t="s">
        <v>466</v>
      </c>
      <c r="C308" s="279">
        <v>283.8</v>
      </c>
      <c r="D308" s="280">
        <v>284.08333333333331</v>
      </c>
      <c r="E308" s="280">
        <v>282.21666666666664</v>
      </c>
      <c r="F308" s="280">
        <v>280.63333333333333</v>
      </c>
      <c r="G308" s="280">
        <v>278.76666666666665</v>
      </c>
      <c r="H308" s="280">
        <v>285.66666666666663</v>
      </c>
      <c r="I308" s="280">
        <v>287.5333333333333</v>
      </c>
      <c r="J308" s="280">
        <v>289.11666666666662</v>
      </c>
      <c r="K308" s="278">
        <v>285.95</v>
      </c>
      <c r="L308" s="278">
        <v>282.5</v>
      </c>
      <c r="M308" s="278">
        <v>0.19262000000000001</v>
      </c>
    </row>
    <row r="309" spans="1:13">
      <c r="A309" s="269">
        <v>299</v>
      </c>
      <c r="B309" s="278" t="s">
        <v>462</v>
      </c>
      <c r="C309" s="279">
        <v>2571.9</v>
      </c>
      <c r="D309" s="280">
        <v>2559.0666666666671</v>
      </c>
      <c r="E309" s="280">
        <v>2528.9333333333343</v>
      </c>
      <c r="F309" s="280">
        <v>2485.9666666666672</v>
      </c>
      <c r="G309" s="280">
        <v>2455.8333333333344</v>
      </c>
      <c r="H309" s="280">
        <v>2602.0333333333342</v>
      </c>
      <c r="I309" s="280">
        <v>2632.1666666666665</v>
      </c>
      <c r="J309" s="280">
        <v>2675.1333333333341</v>
      </c>
      <c r="K309" s="278">
        <v>2589.1999999999998</v>
      </c>
      <c r="L309" s="278">
        <v>2516.1</v>
      </c>
      <c r="M309" s="278">
        <v>0.36945</v>
      </c>
    </row>
    <row r="310" spans="1:13">
      <c r="A310" s="269">
        <v>300</v>
      </c>
      <c r="B310" s="278" t="s">
        <v>463</v>
      </c>
      <c r="C310" s="279">
        <v>225.95</v>
      </c>
      <c r="D310" s="280">
        <v>225.31666666666669</v>
      </c>
      <c r="E310" s="280">
        <v>221.63333333333338</v>
      </c>
      <c r="F310" s="280">
        <v>217.31666666666669</v>
      </c>
      <c r="G310" s="280">
        <v>213.63333333333338</v>
      </c>
      <c r="H310" s="280">
        <v>229.63333333333338</v>
      </c>
      <c r="I310" s="280">
        <v>233.31666666666672</v>
      </c>
      <c r="J310" s="280">
        <v>237.63333333333338</v>
      </c>
      <c r="K310" s="278">
        <v>229</v>
      </c>
      <c r="L310" s="278">
        <v>221</v>
      </c>
      <c r="M310" s="278">
        <v>0.48886000000000002</v>
      </c>
    </row>
    <row r="311" spans="1:13">
      <c r="A311" s="269">
        <v>301</v>
      </c>
      <c r="B311" s="278" t="s">
        <v>140</v>
      </c>
      <c r="C311" s="279">
        <v>157.44999999999999</v>
      </c>
      <c r="D311" s="280">
        <v>154.88333333333333</v>
      </c>
      <c r="E311" s="280">
        <v>150.76666666666665</v>
      </c>
      <c r="F311" s="280">
        <v>144.08333333333331</v>
      </c>
      <c r="G311" s="280">
        <v>139.96666666666664</v>
      </c>
      <c r="H311" s="280">
        <v>161.56666666666666</v>
      </c>
      <c r="I311" s="280">
        <v>165.68333333333334</v>
      </c>
      <c r="J311" s="280">
        <v>172.36666666666667</v>
      </c>
      <c r="K311" s="278">
        <v>159</v>
      </c>
      <c r="L311" s="278">
        <v>148.19999999999999</v>
      </c>
      <c r="M311" s="278">
        <v>152.9769</v>
      </c>
    </row>
    <row r="312" spans="1:13">
      <c r="A312" s="269">
        <v>302</v>
      </c>
      <c r="B312" s="278" t="s">
        <v>141</v>
      </c>
      <c r="C312" s="279">
        <v>341.65</v>
      </c>
      <c r="D312" s="280">
        <v>340.7833333333333</v>
      </c>
      <c r="E312" s="280">
        <v>337.86666666666662</v>
      </c>
      <c r="F312" s="280">
        <v>334.08333333333331</v>
      </c>
      <c r="G312" s="280">
        <v>331.16666666666663</v>
      </c>
      <c r="H312" s="280">
        <v>344.56666666666661</v>
      </c>
      <c r="I312" s="280">
        <v>347.48333333333335</v>
      </c>
      <c r="J312" s="280">
        <v>351.26666666666659</v>
      </c>
      <c r="K312" s="278">
        <v>343.7</v>
      </c>
      <c r="L312" s="278">
        <v>337</v>
      </c>
      <c r="M312" s="278">
        <v>21.14256</v>
      </c>
    </row>
    <row r="313" spans="1:13">
      <c r="A313" s="269">
        <v>303</v>
      </c>
      <c r="B313" s="278" t="s">
        <v>142</v>
      </c>
      <c r="C313" s="279">
        <v>5762.3</v>
      </c>
      <c r="D313" s="280">
        <v>5753.3666666666659</v>
      </c>
      <c r="E313" s="280">
        <v>5659.9333333333316</v>
      </c>
      <c r="F313" s="280">
        <v>5557.5666666666657</v>
      </c>
      <c r="G313" s="280">
        <v>5464.1333333333314</v>
      </c>
      <c r="H313" s="280">
        <v>5855.7333333333318</v>
      </c>
      <c r="I313" s="280">
        <v>5949.1666666666661</v>
      </c>
      <c r="J313" s="280">
        <v>6051.5333333333319</v>
      </c>
      <c r="K313" s="278">
        <v>5846.8</v>
      </c>
      <c r="L313" s="278">
        <v>5651</v>
      </c>
      <c r="M313" s="278">
        <v>12.662129999999999</v>
      </c>
    </row>
    <row r="314" spans="1:13">
      <c r="A314" s="269">
        <v>304</v>
      </c>
      <c r="B314" s="278" t="s">
        <v>458</v>
      </c>
      <c r="C314" s="279">
        <v>671.15</v>
      </c>
      <c r="D314" s="280">
        <v>662.30000000000007</v>
      </c>
      <c r="E314" s="280">
        <v>647.60000000000014</v>
      </c>
      <c r="F314" s="280">
        <v>624.05000000000007</v>
      </c>
      <c r="G314" s="280">
        <v>609.35000000000014</v>
      </c>
      <c r="H314" s="280">
        <v>685.85000000000014</v>
      </c>
      <c r="I314" s="280">
        <v>700.55000000000018</v>
      </c>
      <c r="J314" s="280">
        <v>724.10000000000014</v>
      </c>
      <c r="K314" s="278">
        <v>677</v>
      </c>
      <c r="L314" s="278">
        <v>638.75</v>
      </c>
      <c r="M314" s="278">
        <v>0.18423</v>
      </c>
    </row>
    <row r="315" spans="1:13">
      <c r="A315" s="269">
        <v>305</v>
      </c>
      <c r="B315" s="278" t="s">
        <v>143</v>
      </c>
      <c r="C315" s="279">
        <v>601.1</v>
      </c>
      <c r="D315" s="280">
        <v>603.68333333333339</v>
      </c>
      <c r="E315" s="280">
        <v>594.41666666666674</v>
      </c>
      <c r="F315" s="280">
        <v>587.73333333333335</v>
      </c>
      <c r="G315" s="280">
        <v>578.4666666666667</v>
      </c>
      <c r="H315" s="280">
        <v>610.36666666666679</v>
      </c>
      <c r="I315" s="280">
        <v>619.63333333333344</v>
      </c>
      <c r="J315" s="280">
        <v>626.31666666666683</v>
      </c>
      <c r="K315" s="278">
        <v>612.95000000000005</v>
      </c>
      <c r="L315" s="278">
        <v>597</v>
      </c>
      <c r="M315" s="278">
        <v>32.922750000000001</v>
      </c>
    </row>
    <row r="316" spans="1:13">
      <c r="A316" s="269">
        <v>306</v>
      </c>
      <c r="B316" s="278" t="s">
        <v>472</v>
      </c>
      <c r="C316" s="279">
        <v>1229</v>
      </c>
      <c r="D316" s="280">
        <v>1221.5666666666666</v>
      </c>
      <c r="E316" s="280">
        <v>1208.8833333333332</v>
      </c>
      <c r="F316" s="280">
        <v>1188.7666666666667</v>
      </c>
      <c r="G316" s="280">
        <v>1176.0833333333333</v>
      </c>
      <c r="H316" s="280">
        <v>1241.6833333333332</v>
      </c>
      <c r="I316" s="280">
        <v>1254.3666666666666</v>
      </c>
      <c r="J316" s="280">
        <v>1274.4833333333331</v>
      </c>
      <c r="K316" s="278">
        <v>1234.25</v>
      </c>
      <c r="L316" s="278">
        <v>1201.45</v>
      </c>
      <c r="M316" s="278">
        <v>1.2728200000000001</v>
      </c>
    </row>
    <row r="317" spans="1:13">
      <c r="A317" s="269">
        <v>307</v>
      </c>
      <c r="B317" s="278" t="s">
        <v>468</v>
      </c>
      <c r="C317" s="279">
        <v>1425.05</v>
      </c>
      <c r="D317" s="280">
        <v>1420.1166666666666</v>
      </c>
      <c r="E317" s="280">
        <v>1403.8833333333332</v>
      </c>
      <c r="F317" s="280">
        <v>1382.7166666666667</v>
      </c>
      <c r="G317" s="280">
        <v>1366.4833333333333</v>
      </c>
      <c r="H317" s="280">
        <v>1441.2833333333331</v>
      </c>
      <c r="I317" s="280">
        <v>1457.5166666666662</v>
      </c>
      <c r="J317" s="280">
        <v>1478.6833333333329</v>
      </c>
      <c r="K317" s="278">
        <v>1436.35</v>
      </c>
      <c r="L317" s="278">
        <v>1398.95</v>
      </c>
      <c r="M317" s="278">
        <v>2.34918</v>
      </c>
    </row>
    <row r="318" spans="1:13">
      <c r="A318" s="269">
        <v>308</v>
      </c>
      <c r="B318" s="278" t="s">
        <v>144</v>
      </c>
      <c r="C318" s="279">
        <v>536</v>
      </c>
      <c r="D318" s="280">
        <v>527.69999999999993</v>
      </c>
      <c r="E318" s="280">
        <v>507.39999999999986</v>
      </c>
      <c r="F318" s="280">
        <v>478.79999999999995</v>
      </c>
      <c r="G318" s="280">
        <v>458.49999999999989</v>
      </c>
      <c r="H318" s="280">
        <v>556.29999999999984</v>
      </c>
      <c r="I318" s="280">
        <v>576.5999999999998</v>
      </c>
      <c r="J318" s="280">
        <v>605.19999999999982</v>
      </c>
      <c r="K318" s="278">
        <v>548</v>
      </c>
      <c r="L318" s="278">
        <v>499.1</v>
      </c>
      <c r="M318" s="278">
        <v>34.926409999999997</v>
      </c>
    </row>
    <row r="319" spans="1:13">
      <c r="A319" s="269">
        <v>309</v>
      </c>
      <c r="B319" s="278" t="s">
        <v>145</v>
      </c>
      <c r="C319" s="279">
        <v>1069.5999999999999</v>
      </c>
      <c r="D319" s="280">
        <v>1059.5</v>
      </c>
      <c r="E319" s="280">
        <v>1045.0999999999999</v>
      </c>
      <c r="F319" s="280">
        <v>1020.5999999999999</v>
      </c>
      <c r="G319" s="280">
        <v>1006.1999999999998</v>
      </c>
      <c r="H319" s="280">
        <v>1084</v>
      </c>
      <c r="I319" s="280">
        <v>1098.4000000000001</v>
      </c>
      <c r="J319" s="280">
        <v>1122.9000000000001</v>
      </c>
      <c r="K319" s="278">
        <v>1073.9000000000001</v>
      </c>
      <c r="L319" s="278">
        <v>1035</v>
      </c>
      <c r="M319" s="278">
        <v>8.7407800000000009</v>
      </c>
    </row>
    <row r="320" spans="1:13">
      <c r="A320" s="269">
        <v>310</v>
      </c>
      <c r="B320" s="278" t="s">
        <v>465</v>
      </c>
      <c r="C320" s="279">
        <v>180.05</v>
      </c>
      <c r="D320" s="280">
        <v>180.25</v>
      </c>
      <c r="E320" s="280">
        <v>172.15</v>
      </c>
      <c r="F320" s="280">
        <v>164.25</v>
      </c>
      <c r="G320" s="280">
        <v>156.15</v>
      </c>
      <c r="H320" s="280">
        <v>188.15</v>
      </c>
      <c r="I320" s="280">
        <v>196.25000000000003</v>
      </c>
      <c r="J320" s="280">
        <v>204.15</v>
      </c>
      <c r="K320" s="278">
        <v>188.35</v>
      </c>
      <c r="L320" s="278">
        <v>172.35</v>
      </c>
      <c r="M320" s="278">
        <v>0.35830000000000001</v>
      </c>
    </row>
    <row r="321" spans="1:13">
      <c r="A321" s="269">
        <v>311</v>
      </c>
      <c r="B321" s="278" t="s">
        <v>1976</v>
      </c>
      <c r="C321" s="279">
        <v>212.9</v>
      </c>
      <c r="D321" s="280">
        <v>213.61666666666667</v>
      </c>
      <c r="E321" s="280">
        <v>208.63333333333335</v>
      </c>
      <c r="F321" s="280">
        <v>204.36666666666667</v>
      </c>
      <c r="G321" s="280">
        <v>199.38333333333335</v>
      </c>
      <c r="H321" s="280">
        <v>217.88333333333335</v>
      </c>
      <c r="I321" s="280">
        <v>222.8666666666667</v>
      </c>
      <c r="J321" s="280">
        <v>227.13333333333335</v>
      </c>
      <c r="K321" s="278">
        <v>218.6</v>
      </c>
      <c r="L321" s="278">
        <v>209.35</v>
      </c>
      <c r="M321" s="278">
        <v>9.1509999999999998</v>
      </c>
    </row>
    <row r="322" spans="1:13">
      <c r="A322" s="269">
        <v>312</v>
      </c>
      <c r="B322" s="278" t="s">
        <v>469</v>
      </c>
      <c r="C322" s="279">
        <v>72.8</v>
      </c>
      <c r="D322" s="280">
        <v>72.416666666666657</v>
      </c>
      <c r="E322" s="280">
        <v>70.48333333333332</v>
      </c>
      <c r="F322" s="280">
        <v>68.166666666666657</v>
      </c>
      <c r="G322" s="280">
        <v>66.23333333333332</v>
      </c>
      <c r="H322" s="280">
        <v>74.73333333333332</v>
      </c>
      <c r="I322" s="280">
        <v>76.666666666666657</v>
      </c>
      <c r="J322" s="280">
        <v>78.98333333333332</v>
      </c>
      <c r="K322" s="278">
        <v>74.349999999999994</v>
      </c>
      <c r="L322" s="278">
        <v>70.099999999999994</v>
      </c>
      <c r="M322" s="278">
        <v>22.882180000000002</v>
      </c>
    </row>
    <row r="323" spans="1:13">
      <c r="A323" s="269">
        <v>313</v>
      </c>
      <c r="B323" s="278" t="s">
        <v>470</v>
      </c>
      <c r="C323" s="279">
        <v>286.7</v>
      </c>
      <c r="D323" s="280">
        <v>285.60000000000002</v>
      </c>
      <c r="E323" s="280">
        <v>281.20000000000005</v>
      </c>
      <c r="F323" s="280">
        <v>275.70000000000005</v>
      </c>
      <c r="G323" s="280">
        <v>271.30000000000007</v>
      </c>
      <c r="H323" s="280">
        <v>291.10000000000002</v>
      </c>
      <c r="I323" s="280">
        <v>295.5</v>
      </c>
      <c r="J323" s="280">
        <v>301</v>
      </c>
      <c r="K323" s="278">
        <v>290</v>
      </c>
      <c r="L323" s="278">
        <v>280.10000000000002</v>
      </c>
      <c r="M323" s="278">
        <v>2.0107900000000001</v>
      </c>
    </row>
    <row r="324" spans="1:13">
      <c r="A324" s="269">
        <v>314</v>
      </c>
      <c r="B324" s="278" t="s">
        <v>146</v>
      </c>
      <c r="C324" s="279">
        <v>916.7</v>
      </c>
      <c r="D324" s="280">
        <v>919.51666666666677</v>
      </c>
      <c r="E324" s="280">
        <v>908.28333333333353</v>
      </c>
      <c r="F324" s="280">
        <v>899.86666666666679</v>
      </c>
      <c r="G324" s="280">
        <v>888.63333333333355</v>
      </c>
      <c r="H324" s="280">
        <v>927.93333333333351</v>
      </c>
      <c r="I324" s="280">
        <v>939.16666666666686</v>
      </c>
      <c r="J324" s="280">
        <v>947.58333333333348</v>
      </c>
      <c r="K324" s="278">
        <v>930.75</v>
      </c>
      <c r="L324" s="278">
        <v>911.1</v>
      </c>
      <c r="M324" s="278">
        <v>4.5048500000000002</v>
      </c>
    </row>
    <row r="325" spans="1:13">
      <c r="A325" s="269">
        <v>315</v>
      </c>
      <c r="B325" s="278" t="s">
        <v>459</v>
      </c>
      <c r="C325" s="279">
        <v>17.149999999999999</v>
      </c>
      <c r="D325" s="280">
        <v>17.133333333333329</v>
      </c>
      <c r="E325" s="280">
        <v>16.816666666666659</v>
      </c>
      <c r="F325" s="280">
        <v>16.483333333333331</v>
      </c>
      <c r="G325" s="280">
        <v>16.166666666666661</v>
      </c>
      <c r="H325" s="280">
        <v>17.466666666666658</v>
      </c>
      <c r="I325" s="280">
        <v>17.783333333333328</v>
      </c>
      <c r="J325" s="280">
        <v>18.116666666666656</v>
      </c>
      <c r="K325" s="278">
        <v>17.45</v>
      </c>
      <c r="L325" s="278">
        <v>16.8</v>
      </c>
      <c r="M325" s="278">
        <v>8.8451699999999995</v>
      </c>
    </row>
    <row r="326" spans="1:13">
      <c r="A326" s="269">
        <v>316</v>
      </c>
      <c r="B326" s="278" t="s">
        <v>460</v>
      </c>
      <c r="C326" s="279">
        <v>151</v>
      </c>
      <c r="D326" s="280">
        <v>150.58333333333334</v>
      </c>
      <c r="E326" s="280">
        <v>146.81666666666669</v>
      </c>
      <c r="F326" s="280">
        <v>142.63333333333335</v>
      </c>
      <c r="G326" s="280">
        <v>138.8666666666667</v>
      </c>
      <c r="H326" s="280">
        <v>154.76666666666668</v>
      </c>
      <c r="I326" s="280">
        <v>158.53333333333333</v>
      </c>
      <c r="J326" s="280">
        <v>162.71666666666667</v>
      </c>
      <c r="K326" s="278">
        <v>154.35</v>
      </c>
      <c r="L326" s="278">
        <v>146.4</v>
      </c>
      <c r="M326" s="278">
        <v>1.9052100000000001</v>
      </c>
    </row>
    <row r="327" spans="1:13">
      <c r="A327" s="269">
        <v>317</v>
      </c>
      <c r="B327" s="278" t="s">
        <v>147</v>
      </c>
      <c r="C327" s="279">
        <v>96.05</v>
      </c>
      <c r="D327" s="280">
        <v>95.45</v>
      </c>
      <c r="E327" s="280">
        <v>93.9</v>
      </c>
      <c r="F327" s="280">
        <v>91.75</v>
      </c>
      <c r="G327" s="280">
        <v>90.2</v>
      </c>
      <c r="H327" s="280">
        <v>97.600000000000009</v>
      </c>
      <c r="I327" s="280">
        <v>99.149999999999991</v>
      </c>
      <c r="J327" s="280">
        <v>101.30000000000001</v>
      </c>
      <c r="K327" s="278">
        <v>97</v>
      </c>
      <c r="L327" s="278">
        <v>93.3</v>
      </c>
      <c r="M327" s="278">
        <v>85.914569999999998</v>
      </c>
    </row>
    <row r="328" spans="1:13">
      <c r="A328" s="269">
        <v>318</v>
      </c>
      <c r="B328" s="278" t="s">
        <v>471</v>
      </c>
      <c r="C328" s="279">
        <v>628.5</v>
      </c>
      <c r="D328" s="280">
        <v>611.9</v>
      </c>
      <c r="E328" s="280">
        <v>585.19999999999993</v>
      </c>
      <c r="F328" s="280">
        <v>541.9</v>
      </c>
      <c r="G328" s="280">
        <v>515.19999999999993</v>
      </c>
      <c r="H328" s="280">
        <v>655.19999999999993</v>
      </c>
      <c r="I328" s="280">
        <v>681.9</v>
      </c>
      <c r="J328" s="280">
        <v>725.19999999999993</v>
      </c>
      <c r="K328" s="278">
        <v>638.6</v>
      </c>
      <c r="L328" s="278">
        <v>568.6</v>
      </c>
      <c r="M328" s="278">
        <v>2.6552899999999999</v>
      </c>
    </row>
    <row r="329" spans="1:13">
      <c r="A329" s="269">
        <v>319</v>
      </c>
      <c r="B329" s="278" t="s">
        <v>268</v>
      </c>
      <c r="C329" s="279">
        <v>872.45</v>
      </c>
      <c r="D329" s="280">
        <v>865.29999999999984</v>
      </c>
      <c r="E329" s="280">
        <v>852.6999999999997</v>
      </c>
      <c r="F329" s="280">
        <v>832.94999999999982</v>
      </c>
      <c r="G329" s="280">
        <v>820.34999999999968</v>
      </c>
      <c r="H329" s="280">
        <v>885.04999999999973</v>
      </c>
      <c r="I329" s="280">
        <v>897.64999999999986</v>
      </c>
      <c r="J329" s="280">
        <v>917.39999999999975</v>
      </c>
      <c r="K329" s="278">
        <v>877.9</v>
      </c>
      <c r="L329" s="278">
        <v>845.55</v>
      </c>
      <c r="M329" s="278">
        <v>2.3681800000000002</v>
      </c>
    </row>
    <row r="330" spans="1:13">
      <c r="A330" s="269">
        <v>320</v>
      </c>
      <c r="B330" s="278" t="s">
        <v>148</v>
      </c>
      <c r="C330" s="279">
        <v>64809.65</v>
      </c>
      <c r="D330" s="280">
        <v>64726.549999999996</v>
      </c>
      <c r="E330" s="280">
        <v>63953.099999999991</v>
      </c>
      <c r="F330" s="280">
        <v>63096.549999999996</v>
      </c>
      <c r="G330" s="280">
        <v>62323.099999999991</v>
      </c>
      <c r="H330" s="280">
        <v>65583.099999999991</v>
      </c>
      <c r="I330" s="280">
        <v>66356.549999999988</v>
      </c>
      <c r="J330" s="280">
        <v>67213.099999999991</v>
      </c>
      <c r="K330" s="278">
        <v>65500</v>
      </c>
      <c r="L330" s="278">
        <v>63870</v>
      </c>
      <c r="M330" s="278">
        <v>7.1989999999999998E-2</v>
      </c>
    </row>
    <row r="331" spans="1:13">
      <c r="A331" s="269">
        <v>321</v>
      </c>
      <c r="B331" s="278" t="s">
        <v>267</v>
      </c>
      <c r="C331" s="279">
        <v>39.4</v>
      </c>
      <c r="D331" s="280">
        <v>39.116666666666667</v>
      </c>
      <c r="E331" s="280">
        <v>37.283333333333331</v>
      </c>
      <c r="F331" s="280">
        <v>35.166666666666664</v>
      </c>
      <c r="G331" s="280">
        <v>33.333333333333329</v>
      </c>
      <c r="H331" s="280">
        <v>41.233333333333334</v>
      </c>
      <c r="I331" s="280">
        <v>43.066666666666663</v>
      </c>
      <c r="J331" s="280">
        <v>45.183333333333337</v>
      </c>
      <c r="K331" s="278">
        <v>40.950000000000003</v>
      </c>
      <c r="L331" s="278">
        <v>37</v>
      </c>
      <c r="M331" s="278">
        <v>54.187130000000003</v>
      </c>
    </row>
    <row r="332" spans="1:13">
      <c r="A332" s="269">
        <v>322</v>
      </c>
      <c r="B332" s="278" t="s">
        <v>149</v>
      </c>
      <c r="C332" s="279">
        <v>1104.8</v>
      </c>
      <c r="D332" s="280">
        <v>1107.3166666666666</v>
      </c>
      <c r="E332" s="280">
        <v>1089.6833333333332</v>
      </c>
      <c r="F332" s="280">
        <v>1074.5666666666666</v>
      </c>
      <c r="G332" s="280">
        <v>1056.9333333333332</v>
      </c>
      <c r="H332" s="280">
        <v>1122.4333333333332</v>
      </c>
      <c r="I332" s="280">
        <v>1140.0666666666664</v>
      </c>
      <c r="J332" s="280">
        <v>1155.1833333333332</v>
      </c>
      <c r="K332" s="278">
        <v>1124.95</v>
      </c>
      <c r="L332" s="278">
        <v>1092.2</v>
      </c>
      <c r="M332" s="278">
        <v>39.384799999999998</v>
      </c>
    </row>
    <row r="333" spans="1:13">
      <c r="A333" s="269">
        <v>323</v>
      </c>
      <c r="B333" s="278" t="s">
        <v>3162</v>
      </c>
      <c r="C333" s="279">
        <v>310.75</v>
      </c>
      <c r="D333" s="280">
        <v>309.25</v>
      </c>
      <c r="E333" s="280">
        <v>303.8</v>
      </c>
      <c r="F333" s="280">
        <v>296.85000000000002</v>
      </c>
      <c r="G333" s="280">
        <v>291.40000000000003</v>
      </c>
      <c r="H333" s="280">
        <v>316.2</v>
      </c>
      <c r="I333" s="280">
        <v>321.65000000000003</v>
      </c>
      <c r="J333" s="280">
        <v>328.59999999999997</v>
      </c>
      <c r="K333" s="278">
        <v>314.7</v>
      </c>
      <c r="L333" s="278">
        <v>302.3</v>
      </c>
      <c r="M333" s="278">
        <v>16.07274</v>
      </c>
    </row>
    <row r="334" spans="1:13">
      <c r="A334" s="269">
        <v>324</v>
      </c>
      <c r="B334" s="278" t="s">
        <v>269</v>
      </c>
      <c r="C334" s="279">
        <v>636.65</v>
      </c>
      <c r="D334" s="280">
        <v>630.44999999999993</v>
      </c>
      <c r="E334" s="280">
        <v>621.19999999999982</v>
      </c>
      <c r="F334" s="280">
        <v>605.74999999999989</v>
      </c>
      <c r="G334" s="280">
        <v>596.49999999999977</v>
      </c>
      <c r="H334" s="280">
        <v>645.89999999999986</v>
      </c>
      <c r="I334" s="280">
        <v>655.15000000000009</v>
      </c>
      <c r="J334" s="280">
        <v>670.59999999999991</v>
      </c>
      <c r="K334" s="278">
        <v>639.70000000000005</v>
      </c>
      <c r="L334" s="278">
        <v>615</v>
      </c>
      <c r="M334" s="278">
        <v>2.7600600000000002</v>
      </c>
    </row>
    <row r="335" spans="1:13">
      <c r="A335" s="269">
        <v>325</v>
      </c>
      <c r="B335" s="278" t="s">
        <v>150</v>
      </c>
      <c r="C335" s="279">
        <v>34.1</v>
      </c>
      <c r="D335" s="280">
        <v>33.449999999999996</v>
      </c>
      <c r="E335" s="280">
        <v>32.149999999999991</v>
      </c>
      <c r="F335" s="280">
        <v>30.199999999999996</v>
      </c>
      <c r="G335" s="280">
        <v>28.899999999999991</v>
      </c>
      <c r="H335" s="280">
        <v>35.399999999999991</v>
      </c>
      <c r="I335" s="280">
        <v>36.699999999999989</v>
      </c>
      <c r="J335" s="280">
        <v>38.649999999999991</v>
      </c>
      <c r="K335" s="278">
        <v>34.75</v>
      </c>
      <c r="L335" s="278">
        <v>31.5</v>
      </c>
      <c r="M335" s="278">
        <v>380.88646999999997</v>
      </c>
    </row>
    <row r="336" spans="1:13">
      <c r="A336" s="269">
        <v>326</v>
      </c>
      <c r="B336" s="278" t="s">
        <v>261</v>
      </c>
      <c r="C336" s="279">
        <v>2747.65</v>
      </c>
      <c r="D336" s="280">
        <v>2741.8833333333332</v>
      </c>
      <c r="E336" s="280">
        <v>2665.7666666666664</v>
      </c>
      <c r="F336" s="280">
        <v>2583.8833333333332</v>
      </c>
      <c r="G336" s="280">
        <v>2507.7666666666664</v>
      </c>
      <c r="H336" s="280">
        <v>2823.7666666666664</v>
      </c>
      <c r="I336" s="280">
        <v>2899.8833333333332</v>
      </c>
      <c r="J336" s="280">
        <v>2981.7666666666664</v>
      </c>
      <c r="K336" s="278">
        <v>2818</v>
      </c>
      <c r="L336" s="278">
        <v>2660</v>
      </c>
      <c r="M336" s="278">
        <v>14.61978</v>
      </c>
    </row>
    <row r="337" spans="1:13">
      <c r="A337" s="269">
        <v>327</v>
      </c>
      <c r="B337" s="278" t="s">
        <v>478</v>
      </c>
      <c r="C337" s="279">
        <v>1557.5</v>
      </c>
      <c r="D337" s="280">
        <v>1567.2666666666667</v>
      </c>
      <c r="E337" s="280">
        <v>1542.2833333333333</v>
      </c>
      <c r="F337" s="280">
        <v>1527.0666666666666</v>
      </c>
      <c r="G337" s="280">
        <v>1502.0833333333333</v>
      </c>
      <c r="H337" s="280">
        <v>1582.4833333333333</v>
      </c>
      <c r="I337" s="280">
        <v>1607.4666666666665</v>
      </c>
      <c r="J337" s="280">
        <v>1622.6833333333334</v>
      </c>
      <c r="K337" s="278">
        <v>1592.25</v>
      </c>
      <c r="L337" s="278">
        <v>1552.05</v>
      </c>
      <c r="M337" s="278">
        <v>1.18276</v>
      </c>
    </row>
    <row r="338" spans="1:13">
      <c r="A338" s="269">
        <v>328</v>
      </c>
      <c r="B338" s="278" t="s">
        <v>151</v>
      </c>
      <c r="C338" s="279">
        <v>23.7</v>
      </c>
      <c r="D338" s="280">
        <v>23.883333333333329</v>
      </c>
      <c r="E338" s="280">
        <v>23.36666666666666</v>
      </c>
      <c r="F338" s="280">
        <v>23.033333333333331</v>
      </c>
      <c r="G338" s="280">
        <v>22.516666666666662</v>
      </c>
      <c r="H338" s="280">
        <v>24.216666666666658</v>
      </c>
      <c r="I338" s="280">
        <v>24.733333333333331</v>
      </c>
      <c r="J338" s="280">
        <v>25.066666666666656</v>
      </c>
      <c r="K338" s="278">
        <v>24.4</v>
      </c>
      <c r="L338" s="278">
        <v>23.55</v>
      </c>
      <c r="M338" s="278">
        <v>104.17919000000001</v>
      </c>
    </row>
    <row r="339" spans="1:13">
      <c r="A339" s="269">
        <v>329</v>
      </c>
      <c r="B339" s="278" t="s">
        <v>477</v>
      </c>
      <c r="C339" s="279">
        <v>48.95</v>
      </c>
      <c r="D339" s="280">
        <v>48.550000000000004</v>
      </c>
      <c r="E339" s="280">
        <v>47.650000000000006</v>
      </c>
      <c r="F339" s="280">
        <v>46.35</v>
      </c>
      <c r="G339" s="280">
        <v>45.45</v>
      </c>
      <c r="H339" s="280">
        <v>49.850000000000009</v>
      </c>
      <c r="I339" s="280">
        <v>50.75</v>
      </c>
      <c r="J339" s="280">
        <v>52.050000000000011</v>
      </c>
      <c r="K339" s="278">
        <v>49.45</v>
      </c>
      <c r="L339" s="278">
        <v>47.25</v>
      </c>
      <c r="M339" s="278">
        <v>4.3990400000000003</v>
      </c>
    </row>
    <row r="340" spans="1:13">
      <c r="A340" s="269">
        <v>330</v>
      </c>
      <c r="B340" s="278" t="s">
        <v>152</v>
      </c>
      <c r="C340" s="279">
        <v>32.1</v>
      </c>
      <c r="D340" s="280">
        <v>31.733333333333334</v>
      </c>
      <c r="E340" s="280">
        <v>30.866666666666667</v>
      </c>
      <c r="F340" s="280">
        <v>29.633333333333333</v>
      </c>
      <c r="G340" s="280">
        <v>28.766666666666666</v>
      </c>
      <c r="H340" s="280">
        <v>32.966666666666669</v>
      </c>
      <c r="I340" s="280">
        <v>33.833333333333343</v>
      </c>
      <c r="J340" s="280">
        <v>35.06666666666667</v>
      </c>
      <c r="K340" s="278">
        <v>32.6</v>
      </c>
      <c r="L340" s="278">
        <v>30.5</v>
      </c>
      <c r="M340" s="278">
        <v>363.12767000000002</v>
      </c>
    </row>
    <row r="341" spans="1:13">
      <c r="A341" s="269">
        <v>331</v>
      </c>
      <c r="B341" s="278" t="s">
        <v>473</v>
      </c>
      <c r="C341" s="279">
        <v>442.3</v>
      </c>
      <c r="D341" s="280">
        <v>444.23333333333335</v>
      </c>
      <c r="E341" s="280">
        <v>438.06666666666672</v>
      </c>
      <c r="F341" s="280">
        <v>433.83333333333337</v>
      </c>
      <c r="G341" s="280">
        <v>427.66666666666674</v>
      </c>
      <c r="H341" s="280">
        <v>448.4666666666667</v>
      </c>
      <c r="I341" s="280">
        <v>454.63333333333333</v>
      </c>
      <c r="J341" s="280">
        <v>458.86666666666667</v>
      </c>
      <c r="K341" s="278">
        <v>450.4</v>
      </c>
      <c r="L341" s="278">
        <v>440</v>
      </c>
      <c r="M341" s="278">
        <v>0.31448999999999999</v>
      </c>
    </row>
    <row r="342" spans="1:13">
      <c r="A342" s="269">
        <v>332</v>
      </c>
      <c r="B342" s="278" t="s">
        <v>153</v>
      </c>
      <c r="C342" s="279">
        <v>16787</v>
      </c>
      <c r="D342" s="280">
        <v>16734</v>
      </c>
      <c r="E342" s="280">
        <v>16618</v>
      </c>
      <c r="F342" s="280">
        <v>16449</v>
      </c>
      <c r="G342" s="280">
        <v>16333</v>
      </c>
      <c r="H342" s="280">
        <v>16903</v>
      </c>
      <c r="I342" s="280">
        <v>17019</v>
      </c>
      <c r="J342" s="280">
        <v>17188</v>
      </c>
      <c r="K342" s="278">
        <v>16850</v>
      </c>
      <c r="L342" s="278">
        <v>16565</v>
      </c>
      <c r="M342" s="278">
        <v>1.6966600000000001</v>
      </c>
    </row>
    <row r="343" spans="1:13">
      <c r="A343" s="269">
        <v>333</v>
      </c>
      <c r="B343" s="278" t="s">
        <v>3182</v>
      </c>
      <c r="C343" s="279">
        <v>42.9</v>
      </c>
      <c r="D343" s="280">
        <v>43.416666666666664</v>
      </c>
      <c r="E343" s="280">
        <v>42.383333333333326</v>
      </c>
      <c r="F343" s="280">
        <v>41.86666666666666</v>
      </c>
      <c r="G343" s="280">
        <v>40.833333333333321</v>
      </c>
      <c r="H343" s="280">
        <v>43.93333333333333</v>
      </c>
      <c r="I343" s="280">
        <v>44.966666666666676</v>
      </c>
      <c r="J343" s="280">
        <v>45.483333333333334</v>
      </c>
      <c r="K343" s="278">
        <v>44.45</v>
      </c>
      <c r="L343" s="278">
        <v>42.9</v>
      </c>
      <c r="M343" s="278">
        <v>60.150489999999998</v>
      </c>
    </row>
    <row r="344" spans="1:13">
      <c r="A344" s="269">
        <v>334</v>
      </c>
      <c r="B344" s="278" t="s">
        <v>476</v>
      </c>
      <c r="C344" s="279">
        <v>29.75</v>
      </c>
      <c r="D344" s="280">
        <v>29.583333333333332</v>
      </c>
      <c r="E344" s="280">
        <v>28.866666666666664</v>
      </c>
      <c r="F344" s="280">
        <v>27.983333333333331</v>
      </c>
      <c r="G344" s="280">
        <v>27.266666666666662</v>
      </c>
      <c r="H344" s="280">
        <v>30.466666666666665</v>
      </c>
      <c r="I344" s="280">
        <v>31.183333333333334</v>
      </c>
      <c r="J344" s="280">
        <v>32.066666666666663</v>
      </c>
      <c r="K344" s="278">
        <v>30.3</v>
      </c>
      <c r="L344" s="278">
        <v>28.7</v>
      </c>
      <c r="M344" s="278">
        <v>8.9542000000000002</v>
      </c>
    </row>
    <row r="345" spans="1:13">
      <c r="A345" s="269">
        <v>335</v>
      </c>
      <c r="B345" s="278" t="s">
        <v>475</v>
      </c>
      <c r="C345" s="279">
        <v>268.2</v>
      </c>
      <c r="D345" s="280">
        <v>268.01666666666665</v>
      </c>
      <c r="E345" s="280">
        <v>265.38333333333333</v>
      </c>
      <c r="F345" s="280">
        <v>262.56666666666666</v>
      </c>
      <c r="G345" s="280">
        <v>259.93333333333334</v>
      </c>
      <c r="H345" s="280">
        <v>270.83333333333331</v>
      </c>
      <c r="I345" s="280">
        <v>273.46666666666664</v>
      </c>
      <c r="J345" s="280">
        <v>276.2833333333333</v>
      </c>
      <c r="K345" s="278">
        <v>270.64999999999998</v>
      </c>
      <c r="L345" s="278">
        <v>265.2</v>
      </c>
      <c r="M345" s="278">
        <v>0.74746999999999997</v>
      </c>
    </row>
    <row r="346" spans="1:13">
      <c r="A346" s="269">
        <v>336</v>
      </c>
      <c r="B346" s="278" t="s">
        <v>270</v>
      </c>
      <c r="C346" s="279">
        <v>20.3</v>
      </c>
      <c r="D346" s="280">
        <v>20.366666666666667</v>
      </c>
      <c r="E346" s="280">
        <v>19.933333333333334</v>
      </c>
      <c r="F346" s="280">
        <v>19.566666666666666</v>
      </c>
      <c r="G346" s="280">
        <v>19.133333333333333</v>
      </c>
      <c r="H346" s="280">
        <v>20.733333333333334</v>
      </c>
      <c r="I346" s="280">
        <v>21.166666666666671</v>
      </c>
      <c r="J346" s="280">
        <v>21.533333333333335</v>
      </c>
      <c r="K346" s="278">
        <v>20.8</v>
      </c>
      <c r="L346" s="278">
        <v>20</v>
      </c>
      <c r="M346" s="278">
        <v>291.66241000000002</v>
      </c>
    </row>
    <row r="347" spans="1:13">
      <c r="A347" s="269">
        <v>337</v>
      </c>
      <c r="B347" s="278" t="s">
        <v>283</v>
      </c>
      <c r="C347" s="279">
        <v>110.75</v>
      </c>
      <c r="D347" s="280">
        <v>114.85000000000001</v>
      </c>
      <c r="E347" s="280">
        <v>104.80000000000001</v>
      </c>
      <c r="F347" s="280">
        <v>98.850000000000009</v>
      </c>
      <c r="G347" s="280">
        <v>88.800000000000011</v>
      </c>
      <c r="H347" s="280">
        <v>120.80000000000001</v>
      </c>
      <c r="I347" s="280">
        <v>130.85</v>
      </c>
      <c r="J347" s="280">
        <v>136.80000000000001</v>
      </c>
      <c r="K347" s="278">
        <v>124.9</v>
      </c>
      <c r="L347" s="278">
        <v>108.9</v>
      </c>
      <c r="M347" s="278">
        <v>25.819459999999999</v>
      </c>
    </row>
    <row r="348" spans="1:13">
      <c r="A348" s="269">
        <v>338</v>
      </c>
      <c r="B348" s="278" t="s">
        <v>154</v>
      </c>
      <c r="C348" s="279">
        <v>1378.55</v>
      </c>
      <c r="D348" s="280">
        <v>1372.4166666666667</v>
      </c>
      <c r="E348" s="280">
        <v>1358.1333333333334</v>
      </c>
      <c r="F348" s="280">
        <v>1337.7166666666667</v>
      </c>
      <c r="G348" s="280">
        <v>1323.4333333333334</v>
      </c>
      <c r="H348" s="280">
        <v>1392.8333333333335</v>
      </c>
      <c r="I348" s="280">
        <v>1407.1166666666668</v>
      </c>
      <c r="J348" s="280">
        <v>1427.5333333333335</v>
      </c>
      <c r="K348" s="278">
        <v>1386.7</v>
      </c>
      <c r="L348" s="278">
        <v>1352</v>
      </c>
      <c r="M348" s="278">
        <v>6.8312900000000001</v>
      </c>
    </row>
    <row r="349" spans="1:13">
      <c r="A349" s="269">
        <v>339</v>
      </c>
      <c r="B349" s="278" t="s">
        <v>479</v>
      </c>
      <c r="C349" s="279">
        <v>1118.8</v>
      </c>
      <c r="D349" s="280">
        <v>1115.8500000000001</v>
      </c>
      <c r="E349" s="280">
        <v>1104.9500000000003</v>
      </c>
      <c r="F349" s="280">
        <v>1091.1000000000001</v>
      </c>
      <c r="G349" s="280">
        <v>1080.2000000000003</v>
      </c>
      <c r="H349" s="280">
        <v>1129.7000000000003</v>
      </c>
      <c r="I349" s="280">
        <v>1140.6000000000004</v>
      </c>
      <c r="J349" s="280">
        <v>1154.4500000000003</v>
      </c>
      <c r="K349" s="278">
        <v>1126.75</v>
      </c>
      <c r="L349" s="278">
        <v>1102</v>
      </c>
      <c r="M349" s="278">
        <v>6.6559999999999994E-2</v>
      </c>
    </row>
    <row r="350" spans="1:13">
      <c r="A350" s="269">
        <v>340</v>
      </c>
      <c r="B350" s="278" t="s">
        <v>474</v>
      </c>
      <c r="C350" s="279">
        <v>46.15</v>
      </c>
      <c r="D350" s="280">
        <v>47.066666666666663</v>
      </c>
      <c r="E350" s="280">
        <v>44.333333333333329</v>
      </c>
      <c r="F350" s="280">
        <v>42.516666666666666</v>
      </c>
      <c r="G350" s="280">
        <v>39.783333333333331</v>
      </c>
      <c r="H350" s="280">
        <v>48.883333333333326</v>
      </c>
      <c r="I350" s="280">
        <v>51.61666666666666</v>
      </c>
      <c r="J350" s="280">
        <v>53.433333333333323</v>
      </c>
      <c r="K350" s="278">
        <v>49.8</v>
      </c>
      <c r="L350" s="278">
        <v>45.25</v>
      </c>
      <c r="M350" s="278">
        <v>49.75929</v>
      </c>
    </row>
    <row r="351" spans="1:13">
      <c r="A351" s="269">
        <v>341</v>
      </c>
      <c r="B351" s="278" t="s">
        <v>155</v>
      </c>
      <c r="C351" s="279">
        <v>84.25</v>
      </c>
      <c r="D351" s="280">
        <v>84.8</v>
      </c>
      <c r="E351" s="280">
        <v>82.75</v>
      </c>
      <c r="F351" s="280">
        <v>81.25</v>
      </c>
      <c r="G351" s="280">
        <v>79.2</v>
      </c>
      <c r="H351" s="280">
        <v>86.3</v>
      </c>
      <c r="I351" s="280">
        <v>88.34999999999998</v>
      </c>
      <c r="J351" s="280">
        <v>89.85</v>
      </c>
      <c r="K351" s="278">
        <v>86.85</v>
      </c>
      <c r="L351" s="278">
        <v>83.3</v>
      </c>
      <c r="M351" s="278">
        <v>135.27395999999999</v>
      </c>
    </row>
    <row r="352" spans="1:13">
      <c r="A352" s="269">
        <v>342</v>
      </c>
      <c r="B352" s="278" t="s">
        <v>156</v>
      </c>
      <c r="C352" s="279">
        <v>96.1</v>
      </c>
      <c r="D352" s="280">
        <v>96.333333333333329</v>
      </c>
      <c r="E352" s="280">
        <v>94.11666666666666</v>
      </c>
      <c r="F352" s="280">
        <v>92.133333333333326</v>
      </c>
      <c r="G352" s="280">
        <v>89.916666666666657</v>
      </c>
      <c r="H352" s="280">
        <v>98.316666666666663</v>
      </c>
      <c r="I352" s="280">
        <v>100.53333333333333</v>
      </c>
      <c r="J352" s="280">
        <v>102.51666666666667</v>
      </c>
      <c r="K352" s="278">
        <v>98.55</v>
      </c>
      <c r="L352" s="278">
        <v>94.35</v>
      </c>
      <c r="M352" s="278">
        <v>692.78240000000005</v>
      </c>
    </row>
    <row r="353" spans="1:13">
      <c r="A353" s="269">
        <v>343</v>
      </c>
      <c r="B353" s="278" t="s">
        <v>271</v>
      </c>
      <c r="C353" s="279">
        <v>386.3</v>
      </c>
      <c r="D353" s="280">
        <v>384.11666666666673</v>
      </c>
      <c r="E353" s="280">
        <v>379.63333333333344</v>
      </c>
      <c r="F353" s="280">
        <v>372.9666666666667</v>
      </c>
      <c r="G353" s="280">
        <v>368.48333333333341</v>
      </c>
      <c r="H353" s="280">
        <v>390.78333333333347</v>
      </c>
      <c r="I353" s="280">
        <v>395.26666666666671</v>
      </c>
      <c r="J353" s="280">
        <v>401.93333333333351</v>
      </c>
      <c r="K353" s="278">
        <v>388.6</v>
      </c>
      <c r="L353" s="278">
        <v>377.45</v>
      </c>
      <c r="M353" s="278">
        <v>1.8475900000000001</v>
      </c>
    </row>
    <row r="354" spans="1:13">
      <c r="A354" s="269">
        <v>344</v>
      </c>
      <c r="B354" s="278" t="s">
        <v>272</v>
      </c>
      <c r="C354" s="279">
        <v>2662.9</v>
      </c>
      <c r="D354" s="280">
        <v>2682.35</v>
      </c>
      <c r="E354" s="280">
        <v>2615.6</v>
      </c>
      <c r="F354" s="280">
        <v>2568.3000000000002</v>
      </c>
      <c r="G354" s="280">
        <v>2501.5500000000002</v>
      </c>
      <c r="H354" s="280">
        <v>2729.6499999999996</v>
      </c>
      <c r="I354" s="280">
        <v>2796.3999999999996</v>
      </c>
      <c r="J354" s="280">
        <v>2843.6999999999994</v>
      </c>
      <c r="K354" s="278">
        <v>2749.1</v>
      </c>
      <c r="L354" s="278">
        <v>2635.05</v>
      </c>
      <c r="M354" s="278">
        <v>0.77942999999999996</v>
      </c>
    </row>
    <row r="355" spans="1:13">
      <c r="A355" s="269">
        <v>345</v>
      </c>
      <c r="B355" s="278" t="s">
        <v>157</v>
      </c>
      <c r="C355" s="279">
        <v>90.9</v>
      </c>
      <c r="D355" s="280">
        <v>91.533333333333346</v>
      </c>
      <c r="E355" s="280">
        <v>82.566666666666691</v>
      </c>
      <c r="F355" s="280">
        <v>74.233333333333348</v>
      </c>
      <c r="G355" s="280">
        <v>65.266666666666694</v>
      </c>
      <c r="H355" s="280">
        <v>99.866666666666688</v>
      </c>
      <c r="I355" s="280">
        <v>108.83333333333336</v>
      </c>
      <c r="J355" s="280">
        <v>117.16666666666669</v>
      </c>
      <c r="K355" s="278">
        <v>100.5</v>
      </c>
      <c r="L355" s="278">
        <v>83.2</v>
      </c>
      <c r="M355" s="278">
        <v>65.990560000000002</v>
      </c>
    </row>
    <row r="356" spans="1:13">
      <c r="A356" s="269">
        <v>346</v>
      </c>
      <c r="B356" s="278" t="s">
        <v>480</v>
      </c>
      <c r="C356" s="279">
        <v>218.1</v>
      </c>
      <c r="D356" s="280">
        <v>217.83333333333334</v>
      </c>
      <c r="E356" s="280">
        <v>217.41666666666669</v>
      </c>
      <c r="F356" s="280">
        <v>216.73333333333335</v>
      </c>
      <c r="G356" s="280">
        <v>216.31666666666669</v>
      </c>
      <c r="H356" s="280">
        <v>218.51666666666668</v>
      </c>
      <c r="I356" s="280">
        <v>218.93333333333337</v>
      </c>
      <c r="J356" s="280">
        <v>219.61666666666667</v>
      </c>
      <c r="K356" s="278">
        <v>218.25</v>
      </c>
      <c r="L356" s="278">
        <v>217.15</v>
      </c>
      <c r="M356" s="278">
        <v>27.636199999999999</v>
      </c>
    </row>
    <row r="357" spans="1:13">
      <c r="A357" s="269">
        <v>347</v>
      </c>
      <c r="B357" s="278" t="s">
        <v>158</v>
      </c>
      <c r="C357" s="279">
        <v>81.599999999999994</v>
      </c>
      <c r="D357" s="280">
        <v>81.86666666666666</v>
      </c>
      <c r="E357" s="280">
        <v>79.73333333333332</v>
      </c>
      <c r="F357" s="280">
        <v>77.86666666666666</v>
      </c>
      <c r="G357" s="280">
        <v>75.73333333333332</v>
      </c>
      <c r="H357" s="280">
        <v>83.73333333333332</v>
      </c>
      <c r="I357" s="280">
        <v>85.866666666666674</v>
      </c>
      <c r="J357" s="280">
        <v>87.73333333333332</v>
      </c>
      <c r="K357" s="278">
        <v>84</v>
      </c>
      <c r="L357" s="278">
        <v>80</v>
      </c>
      <c r="M357" s="278">
        <v>1212.78403</v>
      </c>
    </row>
    <row r="358" spans="1:13">
      <c r="A358" s="269">
        <v>348</v>
      </c>
      <c r="B358" s="278" t="s">
        <v>481</v>
      </c>
      <c r="C358" s="279">
        <v>76.3</v>
      </c>
      <c r="D358" s="280">
        <v>73.966666666666654</v>
      </c>
      <c r="E358" s="280">
        <v>70.833333333333314</v>
      </c>
      <c r="F358" s="280">
        <v>65.36666666666666</v>
      </c>
      <c r="G358" s="280">
        <v>62.23333333333332</v>
      </c>
      <c r="H358" s="280">
        <v>79.433333333333309</v>
      </c>
      <c r="I358" s="280">
        <v>82.566666666666663</v>
      </c>
      <c r="J358" s="280">
        <v>88.033333333333303</v>
      </c>
      <c r="K358" s="278">
        <v>77.099999999999994</v>
      </c>
      <c r="L358" s="278">
        <v>68.5</v>
      </c>
      <c r="M358" s="278">
        <v>11.37692</v>
      </c>
    </row>
    <row r="359" spans="1:13">
      <c r="A359" s="269">
        <v>349</v>
      </c>
      <c r="B359" s="278" t="s">
        <v>482</v>
      </c>
      <c r="C359" s="279">
        <v>186.05</v>
      </c>
      <c r="D359" s="280">
        <v>185.15</v>
      </c>
      <c r="E359" s="280">
        <v>182.75</v>
      </c>
      <c r="F359" s="280">
        <v>179.45</v>
      </c>
      <c r="G359" s="280">
        <v>177.04999999999998</v>
      </c>
      <c r="H359" s="280">
        <v>188.45000000000002</v>
      </c>
      <c r="I359" s="280">
        <v>190.85000000000005</v>
      </c>
      <c r="J359" s="280">
        <v>194.15000000000003</v>
      </c>
      <c r="K359" s="278">
        <v>187.55</v>
      </c>
      <c r="L359" s="278">
        <v>181.85</v>
      </c>
      <c r="M359" s="278">
        <v>5.04488</v>
      </c>
    </row>
    <row r="360" spans="1:13">
      <c r="A360" s="269">
        <v>350</v>
      </c>
      <c r="B360" s="278" t="s">
        <v>483</v>
      </c>
      <c r="C360" s="279">
        <v>171.75</v>
      </c>
      <c r="D360" s="280">
        <v>169.98333333333332</v>
      </c>
      <c r="E360" s="280">
        <v>164.96666666666664</v>
      </c>
      <c r="F360" s="280">
        <v>158.18333333333331</v>
      </c>
      <c r="G360" s="280">
        <v>153.16666666666663</v>
      </c>
      <c r="H360" s="280">
        <v>176.76666666666665</v>
      </c>
      <c r="I360" s="280">
        <v>181.78333333333336</v>
      </c>
      <c r="J360" s="280">
        <v>188.56666666666666</v>
      </c>
      <c r="K360" s="278">
        <v>175</v>
      </c>
      <c r="L360" s="278">
        <v>163.19999999999999</v>
      </c>
      <c r="M360" s="278">
        <v>0.45894000000000001</v>
      </c>
    </row>
    <row r="361" spans="1:13">
      <c r="A361" s="269">
        <v>351</v>
      </c>
      <c r="B361" s="278" t="s">
        <v>159</v>
      </c>
      <c r="C361" s="279">
        <v>20293.2</v>
      </c>
      <c r="D361" s="280">
        <v>20451.733333333334</v>
      </c>
      <c r="E361" s="280">
        <v>20006.616666666669</v>
      </c>
      <c r="F361" s="280">
        <v>19720.033333333336</v>
      </c>
      <c r="G361" s="280">
        <v>19274.916666666672</v>
      </c>
      <c r="H361" s="280">
        <v>20738.316666666666</v>
      </c>
      <c r="I361" s="280">
        <v>21183.433333333327</v>
      </c>
      <c r="J361" s="280">
        <v>21470.016666666663</v>
      </c>
      <c r="K361" s="278">
        <v>20896.849999999999</v>
      </c>
      <c r="L361" s="278">
        <v>20165.150000000001</v>
      </c>
      <c r="M361" s="278">
        <v>0.71187999999999996</v>
      </c>
    </row>
    <row r="362" spans="1:13">
      <c r="A362" s="269">
        <v>352</v>
      </c>
      <c r="B362" s="278" t="s">
        <v>487</v>
      </c>
      <c r="C362" s="279">
        <v>107.95</v>
      </c>
      <c r="D362" s="280">
        <v>107.98333333333333</v>
      </c>
      <c r="E362" s="280">
        <v>105.96666666666667</v>
      </c>
      <c r="F362" s="280">
        <v>103.98333333333333</v>
      </c>
      <c r="G362" s="280">
        <v>101.96666666666667</v>
      </c>
      <c r="H362" s="280">
        <v>109.96666666666667</v>
      </c>
      <c r="I362" s="280">
        <v>111.98333333333335</v>
      </c>
      <c r="J362" s="280">
        <v>113.96666666666667</v>
      </c>
      <c r="K362" s="278">
        <v>110</v>
      </c>
      <c r="L362" s="278">
        <v>106</v>
      </c>
      <c r="M362" s="278">
        <v>27.63747</v>
      </c>
    </row>
    <row r="363" spans="1:13">
      <c r="A363" s="269">
        <v>353</v>
      </c>
      <c r="B363" s="278" t="s">
        <v>484</v>
      </c>
      <c r="C363" s="279">
        <v>16.95</v>
      </c>
      <c r="D363" s="280">
        <v>16.75</v>
      </c>
      <c r="E363" s="280">
        <v>16.3</v>
      </c>
      <c r="F363" s="280">
        <v>15.650000000000002</v>
      </c>
      <c r="G363" s="280">
        <v>15.200000000000003</v>
      </c>
      <c r="H363" s="280">
        <v>17.399999999999999</v>
      </c>
      <c r="I363" s="280">
        <v>17.850000000000001</v>
      </c>
      <c r="J363" s="280">
        <v>18.499999999999996</v>
      </c>
      <c r="K363" s="278">
        <v>17.2</v>
      </c>
      <c r="L363" s="278">
        <v>16.100000000000001</v>
      </c>
      <c r="M363" s="278">
        <v>24.068519999999999</v>
      </c>
    </row>
    <row r="364" spans="1:13">
      <c r="A364" s="269">
        <v>354</v>
      </c>
      <c r="B364" s="278" t="s">
        <v>160</v>
      </c>
      <c r="C364" s="279">
        <v>1342.45</v>
      </c>
      <c r="D364" s="280">
        <v>1301.4833333333333</v>
      </c>
      <c r="E364" s="280">
        <v>1240.9666666666667</v>
      </c>
      <c r="F364" s="280">
        <v>1139.4833333333333</v>
      </c>
      <c r="G364" s="280">
        <v>1078.9666666666667</v>
      </c>
      <c r="H364" s="280">
        <v>1402.9666666666667</v>
      </c>
      <c r="I364" s="280">
        <v>1463.4833333333336</v>
      </c>
      <c r="J364" s="280">
        <v>1564.9666666666667</v>
      </c>
      <c r="K364" s="278">
        <v>1362</v>
      </c>
      <c r="L364" s="278">
        <v>1200</v>
      </c>
      <c r="M364" s="278">
        <v>50.719270000000002</v>
      </c>
    </row>
    <row r="365" spans="1:13">
      <c r="A365" s="269">
        <v>355</v>
      </c>
      <c r="B365" s="278" t="s">
        <v>488</v>
      </c>
      <c r="C365" s="279">
        <v>609.6</v>
      </c>
      <c r="D365" s="280">
        <v>612.2166666666667</v>
      </c>
      <c r="E365" s="280">
        <v>602.38333333333344</v>
      </c>
      <c r="F365" s="280">
        <v>595.16666666666674</v>
      </c>
      <c r="G365" s="280">
        <v>585.33333333333348</v>
      </c>
      <c r="H365" s="280">
        <v>619.43333333333339</v>
      </c>
      <c r="I365" s="280">
        <v>629.26666666666665</v>
      </c>
      <c r="J365" s="280">
        <v>636.48333333333335</v>
      </c>
      <c r="K365" s="278">
        <v>622.04999999999995</v>
      </c>
      <c r="L365" s="278">
        <v>605</v>
      </c>
      <c r="M365" s="278">
        <v>0.47034999999999999</v>
      </c>
    </row>
    <row r="366" spans="1:13">
      <c r="A366" s="269">
        <v>356</v>
      </c>
      <c r="B366" s="278" t="s">
        <v>161</v>
      </c>
      <c r="C366" s="279">
        <v>260.8</v>
      </c>
      <c r="D366" s="280">
        <v>260.9666666666667</v>
      </c>
      <c r="E366" s="280">
        <v>256.13333333333338</v>
      </c>
      <c r="F366" s="280">
        <v>251.4666666666667</v>
      </c>
      <c r="G366" s="280">
        <v>246.63333333333338</v>
      </c>
      <c r="H366" s="280">
        <v>265.63333333333338</v>
      </c>
      <c r="I366" s="280">
        <v>270.46666666666664</v>
      </c>
      <c r="J366" s="280">
        <v>275.13333333333338</v>
      </c>
      <c r="K366" s="278">
        <v>265.8</v>
      </c>
      <c r="L366" s="278">
        <v>256.3</v>
      </c>
      <c r="M366" s="278">
        <v>30.696629999999999</v>
      </c>
    </row>
    <row r="367" spans="1:13">
      <c r="A367" s="269">
        <v>357</v>
      </c>
      <c r="B367" s="278" t="s">
        <v>162</v>
      </c>
      <c r="C367" s="279">
        <v>90</v>
      </c>
      <c r="D367" s="280">
        <v>89.366666666666674</v>
      </c>
      <c r="E367" s="280">
        <v>87.033333333333346</v>
      </c>
      <c r="F367" s="280">
        <v>84.066666666666677</v>
      </c>
      <c r="G367" s="280">
        <v>81.733333333333348</v>
      </c>
      <c r="H367" s="280">
        <v>92.333333333333343</v>
      </c>
      <c r="I367" s="280">
        <v>94.666666666666657</v>
      </c>
      <c r="J367" s="280">
        <v>97.63333333333334</v>
      </c>
      <c r="K367" s="278">
        <v>91.7</v>
      </c>
      <c r="L367" s="278">
        <v>86.4</v>
      </c>
      <c r="M367" s="278">
        <v>135.60829000000001</v>
      </c>
    </row>
    <row r="368" spans="1:13">
      <c r="A368" s="269">
        <v>358</v>
      </c>
      <c r="B368" s="278" t="s">
        <v>275</v>
      </c>
      <c r="C368" s="279">
        <v>4094.3</v>
      </c>
      <c r="D368" s="280">
        <v>4060.1166666666663</v>
      </c>
      <c r="E368" s="280">
        <v>4008.2333333333327</v>
      </c>
      <c r="F368" s="280">
        <v>3922.1666666666665</v>
      </c>
      <c r="G368" s="280">
        <v>3870.2833333333328</v>
      </c>
      <c r="H368" s="280">
        <v>4146.1833333333325</v>
      </c>
      <c r="I368" s="280">
        <v>4198.0666666666666</v>
      </c>
      <c r="J368" s="280">
        <v>4284.1333333333323</v>
      </c>
      <c r="K368" s="278">
        <v>4112</v>
      </c>
      <c r="L368" s="278">
        <v>3974.05</v>
      </c>
      <c r="M368" s="278">
        <v>0.91415000000000002</v>
      </c>
    </row>
    <row r="369" spans="1:13">
      <c r="A369" s="269">
        <v>359</v>
      </c>
      <c r="B369" s="278" t="s">
        <v>277</v>
      </c>
      <c r="C369" s="279">
        <v>9929.2000000000007</v>
      </c>
      <c r="D369" s="280">
        <v>9959.0666666666675</v>
      </c>
      <c r="E369" s="280">
        <v>9820.133333333335</v>
      </c>
      <c r="F369" s="280">
        <v>9711.0666666666675</v>
      </c>
      <c r="G369" s="280">
        <v>9572.133333333335</v>
      </c>
      <c r="H369" s="280">
        <v>10068.133333333335</v>
      </c>
      <c r="I369" s="280">
        <v>10207.066666666666</v>
      </c>
      <c r="J369" s="280">
        <v>10316.133333333335</v>
      </c>
      <c r="K369" s="278">
        <v>10098</v>
      </c>
      <c r="L369" s="278">
        <v>9850</v>
      </c>
      <c r="M369" s="278">
        <v>0.15190000000000001</v>
      </c>
    </row>
    <row r="370" spans="1:13">
      <c r="A370" s="269">
        <v>360</v>
      </c>
      <c r="B370" s="278" t="s">
        <v>494</v>
      </c>
      <c r="C370" s="279">
        <v>4199.5</v>
      </c>
      <c r="D370" s="280">
        <v>4149.833333333333</v>
      </c>
      <c r="E370" s="280">
        <v>4049.6666666666661</v>
      </c>
      <c r="F370" s="280">
        <v>3899.833333333333</v>
      </c>
      <c r="G370" s="280">
        <v>3799.6666666666661</v>
      </c>
      <c r="H370" s="280">
        <v>4299.6666666666661</v>
      </c>
      <c r="I370" s="280">
        <v>4399.8333333333321</v>
      </c>
      <c r="J370" s="280">
        <v>4549.6666666666661</v>
      </c>
      <c r="K370" s="278">
        <v>4250</v>
      </c>
      <c r="L370" s="278">
        <v>4000</v>
      </c>
      <c r="M370" s="278">
        <v>0.63326000000000005</v>
      </c>
    </row>
    <row r="371" spans="1:13">
      <c r="A371" s="269">
        <v>361</v>
      </c>
      <c r="B371" s="278" t="s">
        <v>489</v>
      </c>
      <c r="C371" s="279">
        <v>96.3</v>
      </c>
      <c r="D371" s="280">
        <v>95.933333333333337</v>
      </c>
      <c r="E371" s="280">
        <v>93.566666666666677</v>
      </c>
      <c r="F371" s="280">
        <v>90.833333333333343</v>
      </c>
      <c r="G371" s="280">
        <v>88.466666666666683</v>
      </c>
      <c r="H371" s="280">
        <v>98.666666666666671</v>
      </c>
      <c r="I371" s="280">
        <v>101.03333333333335</v>
      </c>
      <c r="J371" s="280">
        <v>103.76666666666667</v>
      </c>
      <c r="K371" s="278">
        <v>98.3</v>
      </c>
      <c r="L371" s="278">
        <v>93.2</v>
      </c>
      <c r="M371" s="278">
        <v>8.8638100000000009</v>
      </c>
    </row>
    <row r="372" spans="1:13">
      <c r="A372" s="269">
        <v>362</v>
      </c>
      <c r="B372" s="278" t="s">
        <v>490</v>
      </c>
      <c r="C372" s="279">
        <v>585</v>
      </c>
      <c r="D372" s="280">
        <v>590.33333333333337</v>
      </c>
      <c r="E372" s="280">
        <v>575.66666666666674</v>
      </c>
      <c r="F372" s="280">
        <v>566.33333333333337</v>
      </c>
      <c r="G372" s="280">
        <v>551.66666666666674</v>
      </c>
      <c r="H372" s="280">
        <v>599.66666666666674</v>
      </c>
      <c r="I372" s="280">
        <v>614.33333333333348</v>
      </c>
      <c r="J372" s="280">
        <v>623.66666666666674</v>
      </c>
      <c r="K372" s="278">
        <v>605</v>
      </c>
      <c r="L372" s="278">
        <v>581</v>
      </c>
      <c r="M372" s="278">
        <v>0.42481999999999998</v>
      </c>
    </row>
    <row r="373" spans="1:13">
      <c r="A373" s="269">
        <v>363</v>
      </c>
      <c r="B373" s="278" t="s">
        <v>163</v>
      </c>
      <c r="C373" s="279">
        <v>1381.95</v>
      </c>
      <c r="D373" s="280">
        <v>1391.1666666666667</v>
      </c>
      <c r="E373" s="280">
        <v>1369.3833333333334</v>
      </c>
      <c r="F373" s="280">
        <v>1356.8166666666666</v>
      </c>
      <c r="G373" s="280">
        <v>1335.0333333333333</v>
      </c>
      <c r="H373" s="280">
        <v>1403.7333333333336</v>
      </c>
      <c r="I373" s="280">
        <v>1425.5166666666669</v>
      </c>
      <c r="J373" s="280">
        <v>1438.0833333333337</v>
      </c>
      <c r="K373" s="278">
        <v>1412.95</v>
      </c>
      <c r="L373" s="278">
        <v>1378.6</v>
      </c>
      <c r="M373" s="278">
        <v>9.2730499999999996</v>
      </c>
    </row>
    <row r="374" spans="1:13">
      <c r="A374" s="269">
        <v>364</v>
      </c>
      <c r="B374" s="278" t="s">
        <v>273</v>
      </c>
      <c r="C374" s="279">
        <v>1538.1</v>
      </c>
      <c r="D374" s="280">
        <v>1541.6000000000001</v>
      </c>
      <c r="E374" s="280">
        <v>1518.7500000000002</v>
      </c>
      <c r="F374" s="280">
        <v>1499.4</v>
      </c>
      <c r="G374" s="280">
        <v>1476.5500000000002</v>
      </c>
      <c r="H374" s="280">
        <v>1560.9500000000003</v>
      </c>
      <c r="I374" s="280">
        <v>1583.8000000000002</v>
      </c>
      <c r="J374" s="280">
        <v>1603.1500000000003</v>
      </c>
      <c r="K374" s="278">
        <v>1564.45</v>
      </c>
      <c r="L374" s="278">
        <v>1522.25</v>
      </c>
      <c r="M374" s="278">
        <v>2.3177500000000002</v>
      </c>
    </row>
    <row r="375" spans="1:13">
      <c r="A375" s="269">
        <v>365</v>
      </c>
      <c r="B375" s="278" t="s">
        <v>164</v>
      </c>
      <c r="C375" s="279">
        <v>37.1</v>
      </c>
      <c r="D375" s="280">
        <v>36.75</v>
      </c>
      <c r="E375" s="280">
        <v>35.9</v>
      </c>
      <c r="F375" s="280">
        <v>34.699999999999996</v>
      </c>
      <c r="G375" s="280">
        <v>33.849999999999994</v>
      </c>
      <c r="H375" s="280">
        <v>37.950000000000003</v>
      </c>
      <c r="I375" s="280">
        <v>38.799999999999997</v>
      </c>
      <c r="J375" s="280">
        <v>40.000000000000007</v>
      </c>
      <c r="K375" s="278">
        <v>37.6</v>
      </c>
      <c r="L375" s="278">
        <v>35.549999999999997</v>
      </c>
      <c r="M375" s="278">
        <v>574.53358000000003</v>
      </c>
    </row>
    <row r="376" spans="1:13">
      <c r="A376" s="269">
        <v>366</v>
      </c>
      <c r="B376" s="278" t="s">
        <v>274</v>
      </c>
      <c r="C376" s="279">
        <v>221.1</v>
      </c>
      <c r="D376" s="280">
        <v>222.20000000000002</v>
      </c>
      <c r="E376" s="280">
        <v>216.40000000000003</v>
      </c>
      <c r="F376" s="280">
        <v>211.70000000000002</v>
      </c>
      <c r="G376" s="280">
        <v>205.90000000000003</v>
      </c>
      <c r="H376" s="280">
        <v>226.90000000000003</v>
      </c>
      <c r="I376" s="280">
        <v>232.70000000000005</v>
      </c>
      <c r="J376" s="280">
        <v>237.40000000000003</v>
      </c>
      <c r="K376" s="278">
        <v>228</v>
      </c>
      <c r="L376" s="278">
        <v>217.5</v>
      </c>
      <c r="M376" s="278">
        <v>5.0611100000000002</v>
      </c>
    </row>
    <row r="377" spans="1:13">
      <c r="A377" s="269">
        <v>367</v>
      </c>
      <c r="B377" s="278" t="s">
        <v>485</v>
      </c>
      <c r="C377" s="279">
        <v>132.75</v>
      </c>
      <c r="D377" s="280">
        <v>134.04999999999998</v>
      </c>
      <c r="E377" s="280">
        <v>129.14999999999998</v>
      </c>
      <c r="F377" s="280">
        <v>125.54999999999998</v>
      </c>
      <c r="G377" s="280">
        <v>120.64999999999998</v>
      </c>
      <c r="H377" s="280">
        <v>137.64999999999998</v>
      </c>
      <c r="I377" s="280">
        <v>142.55000000000001</v>
      </c>
      <c r="J377" s="280">
        <v>146.14999999999998</v>
      </c>
      <c r="K377" s="278">
        <v>138.94999999999999</v>
      </c>
      <c r="L377" s="278">
        <v>130.44999999999999</v>
      </c>
      <c r="M377" s="278">
        <v>2.7136100000000001</v>
      </c>
    </row>
    <row r="378" spans="1:13">
      <c r="A378" s="269">
        <v>368</v>
      </c>
      <c r="B378" s="278" t="s">
        <v>491</v>
      </c>
      <c r="C378" s="279">
        <v>797.95</v>
      </c>
      <c r="D378" s="280">
        <v>799.01666666666677</v>
      </c>
      <c r="E378" s="280">
        <v>785.03333333333353</v>
      </c>
      <c r="F378" s="280">
        <v>772.11666666666679</v>
      </c>
      <c r="G378" s="280">
        <v>758.13333333333355</v>
      </c>
      <c r="H378" s="280">
        <v>811.93333333333351</v>
      </c>
      <c r="I378" s="280">
        <v>825.91666666666686</v>
      </c>
      <c r="J378" s="280">
        <v>838.83333333333348</v>
      </c>
      <c r="K378" s="278">
        <v>813</v>
      </c>
      <c r="L378" s="278">
        <v>786.1</v>
      </c>
      <c r="M378" s="278">
        <v>1.52111</v>
      </c>
    </row>
    <row r="379" spans="1:13">
      <c r="A379" s="269">
        <v>369</v>
      </c>
      <c r="B379" s="278" t="s">
        <v>165</v>
      </c>
      <c r="C379" s="279">
        <v>179.35</v>
      </c>
      <c r="D379" s="280">
        <v>179</v>
      </c>
      <c r="E379" s="280">
        <v>174.7</v>
      </c>
      <c r="F379" s="280">
        <v>170.04999999999998</v>
      </c>
      <c r="G379" s="280">
        <v>165.74999999999997</v>
      </c>
      <c r="H379" s="280">
        <v>183.65</v>
      </c>
      <c r="I379" s="280">
        <v>187.95000000000002</v>
      </c>
      <c r="J379" s="280">
        <v>192.60000000000002</v>
      </c>
      <c r="K379" s="278">
        <v>183.3</v>
      </c>
      <c r="L379" s="278">
        <v>174.35</v>
      </c>
      <c r="M379" s="278">
        <v>230.12314000000001</v>
      </c>
    </row>
    <row r="380" spans="1:13">
      <c r="A380" s="269">
        <v>370</v>
      </c>
      <c r="B380" s="278" t="s">
        <v>492</v>
      </c>
      <c r="C380" s="279">
        <v>65.55</v>
      </c>
      <c r="D380" s="280">
        <v>65.333333333333329</v>
      </c>
      <c r="E380" s="280">
        <v>64.36666666666666</v>
      </c>
      <c r="F380" s="280">
        <v>63.183333333333337</v>
      </c>
      <c r="G380" s="280">
        <v>62.216666666666669</v>
      </c>
      <c r="H380" s="280">
        <v>66.516666666666652</v>
      </c>
      <c r="I380" s="280">
        <v>67.48333333333332</v>
      </c>
      <c r="J380" s="280">
        <v>68.666666666666643</v>
      </c>
      <c r="K380" s="278">
        <v>66.3</v>
      </c>
      <c r="L380" s="278">
        <v>64.150000000000006</v>
      </c>
      <c r="M380" s="278">
        <v>12.132020000000001</v>
      </c>
    </row>
    <row r="381" spans="1:13">
      <c r="A381" s="269">
        <v>371</v>
      </c>
      <c r="B381" s="278" t="s">
        <v>276</v>
      </c>
      <c r="C381" s="279">
        <v>220.9</v>
      </c>
      <c r="D381" s="280">
        <v>221.96666666666667</v>
      </c>
      <c r="E381" s="280">
        <v>213.93333333333334</v>
      </c>
      <c r="F381" s="280">
        <v>206.96666666666667</v>
      </c>
      <c r="G381" s="280">
        <v>198.93333333333334</v>
      </c>
      <c r="H381" s="280">
        <v>228.93333333333334</v>
      </c>
      <c r="I381" s="280">
        <v>236.9666666666667</v>
      </c>
      <c r="J381" s="280">
        <v>243.93333333333334</v>
      </c>
      <c r="K381" s="278">
        <v>230</v>
      </c>
      <c r="L381" s="278">
        <v>215</v>
      </c>
      <c r="M381" s="278">
        <v>11.01525</v>
      </c>
    </row>
    <row r="382" spans="1:13">
      <c r="A382" s="269">
        <v>372</v>
      </c>
      <c r="B382" s="278" t="s">
        <v>493</v>
      </c>
      <c r="C382" s="279">
        <v>47.95</v>
      </c>
      <c r="D382" s="280">
        <v>47.066666666666663</v>
      </c>
      <c r="E382" s="280">
        <v>45.633333333333326</v>
      </c>
      <c r="F382" s="280">
        <v>43.316666666666663</v>
      </c>
      <c r="G382" s="280">
        <v>41.883333333333326</v>
      </c>
      <c r="H382" s="280">
        <v>49.383333333333326</v>
      </c>
      <c r="I382" s="280">
        <v>50.816666666666663</v>
      </c>
      <c r="J382" s="280">
        <v>53.133333333333326</v>
      </c>
      <c r="K382" s="278">
        <v>48.5</v>
      </c>
      <c r="L382" s="278">
        <v>44.75</v>
      </c>
      <c r="M382" s="278">
        <v>3.81839</v>
      </c>
    </row>
    <row r="383" spans="1:13">
      <c r="A383" s="269">
        <v>373</v>
      </c>
      <c r="B383" s="278" t="s">
        <v>486</v>
      </c>
      <c r="C383" s="279">
        <v>46.85</v>
      </c>
      <c r="D383" s="280">
        <v>46.75</v>
      </c>
      <c r="E383" s="280">
        <v>46.25</v>
      </c>
      <c r="F383" s="280">
        <v>45.65</v>
      </c>
      <c r="G383" s="280">
        <v>45.15</v>
      </c>
      <c r="H383" s="280">
        <v>47.35</v>
      </c>
      <c r="I383" s="280">
        <v>47.85</v>
      </c>
      <c r="J383" s="280">
        <v>48.45</v>
      </c>
      <c r="K383" s="278">
        <v>47.25</v>
      </c>
      <c r="L383" s="278">
        <v>46.15</v>
      </c>
      <c r="M383" s="278">
        <v>20.726009999999999</v>
      </c>
    </row>
    <row r="384" spans="1:13">
      <c r="A384" s="269">
        <v>374</v>
      </c>
      <c r="B384" s="278" t="s">
        <v>166</v>
      </c>
      <c r="C384" s="279">
        <v>1062.8499999999999</v>
      </c>
      <c r="D384" s="280">
        <v>1053.7</v>
      </c>
      <c r="E384" s="280">
        <v>1037.1500000000001</v>
      </c>
      <c r="F384" s="280">
        <v>1011.45</v>
      </c>
      <c r="G384" s="280">
        <v>994.90000000000009</v>
      </c>
      <c r="H384" s="280">
        <v>1079.4000000000001</v>
      </c>
      <c r="I384" s="280">
        <v>1095.9499999999998</v>
      </c>
      <c r="J384" s="280">
        <v>1121.6500000000001</v>
      </c>
      <c r="K384" s="278">
        <v>1070.25</v>
      </c>
      <c r="L384" s="278">
        <v>1028</v>
      </c>
      <c r="M384" s="278">
        <v>17.637460000000001</v>
      </c>
    </row>
    <row r="385" spans="1:13">
      <c r="A385" s="269">
        <v>375</v>
      </c>
      <c r="B385" s="278" t="s">
        <v>278</v>
      </c>
      <c r="C385" s="279">
        <v>359.45</v>
      </c>
      <c r="D385" s="280">
        <v>352.68333333333339</v>
      </c>
      <c r="E385" s="280">
        <v>342.36666666666679</v>
      </c>
      <c r="F385" s="280">
        <v>325.28333333333342</v>
      </c>
      <c r="G385" s="280">
        <v>314.96666666666681</v>
      </c>
      <c r="H385" s="280">
        <v>369.76666666666677</v>
      </c>
      <c r="I385" s="280">
        <v>380.08333333333337</v>
      </c>
      <c r="J385" s="280">
        <v>397.16666666666674</v>
      </c>
      <c r="K385" s="278">
        <v>363</v>
      </c>
      <c r="L385" s="278">
        <v>335.6</v>
      </c>
      <c r="M385" s="278">
        <v>3.3177400000000001</v>
      </c>
    </row>
    <row r="386" spans="1:13">
      <c r="A386" s="269">
        <v>376</v>
      </c>
      <c r="B386" s="278" t="s">
        <v>496</v>
      </c>
      <c r="C386" s="279">
        <v>379.05</v>
      </c>
      <c r="D386" s="280">
        <v>377.86666666666662</v>
      </c>
      <c r="E386" s="280">
        <v>371.83333333333326</v>
      </c>
      <c r="F386" s="280">
        <v>364.61666666666662</v>
      </c>
      <c r="G386" s="280">
        <v>358.58333333333326</v>
      </c>
      <c r="H386" s="280">
        <v>385.08333333333326</v>
      </c>
      <c r="I386" s="280">
        <v>391.11666666666667</v>
      </c>
      <c r="J386" s="280">
        <v>398.33333333333326</v>
      </c>
      <c r="K386" s="278">
        <v>383.9</v>
      </c>
      <c r="L386" s="278">
        <v>370.65</v>
      </c>
      <c r="M386" s="278">
        <v>2.6258400000000002</v>
      </c>
    </row>
    <row r="387" spans="1:13">
      <c r="A387" s="269">
        <v>377</v>
      </c>
      <c r="B387" s="278" t="s">
        <v>498</v>
      </c>
      <c r="C387" s="279">
        <v>80.3</v>
      </c>
      <c r="D387" s="280">
        <v>80.63333333333334</v>
      </c>
      <c r="E387" s="280">
        <v>79.26666666666668</v>
      </c>
      <c r="F387" s="280">
        <v>78.233333333333334</v>
      </c>
      <c r="G387" s="280">
        <v>76.866666666666674</v>
      </c>
      <c r="H387" s="280">
        <v>81.666666666666686</v>
      </c>
      <c r="I387" s="280">
        <v>83.033333333333331</v>
      </c>
      <c r="J387" s="280">
        <v>84.066666666666691</v>
      </c>
      <c r="K387" s="278">
        <v>82</v>
      </c>
      <c r="L387" s="278">
        <v>79.599999999999994</v>
      </c>
      <c r="M387" s="278">
        <v>15.806839999999999</v>
      </c>
    </row>
    <row r="388" spans="1:13">
      <c r="A388" s="269">
        <v>378</v>
      </c>
      <c r="B388" s="278" t="s">
        <v>279</v>
      </c>
      <c r="C388" s="279">
        <v>478.9</v>
      </c>
      <c r="D388" s="280">
        <v>478.91666666666669</v>
      </c>
      <c r="E388" s="280">
        <v>473.03333333333336</v>
      </c>
      <c r="F388" s="280">
        <v>467.16666666666669</v>
      </c>
      <c r="G388" s="280">
        <v>461.28333333333336</v>
      </c>
      <c r="H388" s="280">
        <v>484.78333333333336</v>
      </c>
      <c r="I388" s="280">
        <v>490.66666666666669</v>
      </c>
      <c r="J388" s="280">
        <v>496.53333333333336</v>
      </c>
      <c r="K388" s="278">
        <v>484.8</v>
      </c>
      <c r="L388" s="278">
        <v>473.05</v>
      </c>
      <c r="M388" s="278">
        <v>0.57911000000000001</v>
      </c>
    </row>
    <row r="389" spans="1:13">
      <c r="A389" s="269">
        <v>379</v>
      </c>
      <c r="B389" s="278" t="s">
        <v>499</v>
      </c>
      <c r="C389" s="279">
        <v>271.8</v>
      </c>
      <c r="D389" s="280">
        <v>272.26666666666665</v>
      </c>
      <c r="E389" s="280">
        <v>265.08333333333331</v>
      </c>
      <c r="F389" s="280">
        <v>258.36666666666667</v>
      </c>
      <c r="G389" s="280">
        <v>251.18333333333334</v>
      </c>
      <c r="H389" s="280">
        <v>278.98333333333329</v>
      </c>
      <c r="I389" s="280">
        <v>286.16666666666669</v>
      </c>
      <c r="J389" s="280">
        <v>292.88333333333327</v>
      </c>
      <c r="K389" s="278">
        <v>279.45</v>
      </c>
      <c r="L389" s="278">
        <v>265.55</v>
      </c>
      <c r="M389" s="278">
        <v>13.045059999999999</v>
      </c>
    </row>
    <row r="390" spans="1:13">
      <c r="A390" s="269">
        <v>380</v>
      </c>
      <c r="B390" s="278" t="s">
        <v>167</v>
      </c>
      <c r="C390" s="279">
        <v>632.6</v>
      </c>
      <c r="D390" s="280">
        <v>623.0333333333333</v>
      </c>
      <c r="E390" s="280">
        <v>609.56666666666661</v>
      </c>
      <c r="F390" s="280">
        <v>586.5333333333333</v>
      </c>
      <c r="G390" s="280">
        <v>573.06666666666661</v>
      </c>
      <c r="H390" s="280">
        <v>646.06666666666661</v>
      </c>
      <c r="I390" s="280">
        <v>659.5333333333333</v>
      </c>
      <c r="J390" s="280">
        <v>682.56666666666661</v>
      </c>
      <c r="K390" s="278">
        <v>636.5</v>
      </c>
      <c r="L390" s="278">
        <v>600</v>
      </c>
      <c r="M390" s="278">
        <v>5.7741800000000003</v>
      </c>
    </row>
    <row r="391" spans="1:13">
      <c r="A391" s="269">
        <v>381</v>
      </c>
      <c r="B391" s="278" t="s">
        <v>501</v>
      </c>
      <c r="C391" s="279">
        <v>1057.8</v>
      </c>
      <c r="D391" s="280">
        <v>1047.4166666666667</v>
      </c>
      <c r="E391" s="280">
        <v>1030.8333333333335</v>
      </c>
      <c r="F391" s="280">
        <v>1003.8666666666668</v>
      </c>
      <c r="G391" s="280">
        <v>987.28333333333353</v>
      </c>
      <c r="H391" s="280">
        <v>1074.3833333333334</v>
      </c>
      <c r="I391" s="280">
        <v>1090.9666666666669</v>
      </c>
      <c r="J391" s="280">
        <v>1117.9333333333334</v>
      </c>
      <c r="K391" s="278">
        <v>1064</v>
      </c>
      <c r="L391" s="278">
        <v>1020.45</v>
      </c>
      <c r="M391" s="278">
        <v>0.2838</v>
      </c>
    </row>
    <row r="392" spans="1:13">
      <c r="A392" s="269">
        <v>382</v>
      </c>
      <c r="B392" s="278" t="s">
        <v>502</v>
      </c>
      <c r="C392" s="279">
        <v>293.7</v>
      </c>
      <c r="D392" s="280">
        <v>292.56666666666666</v>
      </c>
      <c r="E392" s="280">
        <v>288.13333333333333</v>
      </c>
      <c r="F392" s="280">
        <v>282.56666666666666</v>
      </c>
      <c r="G392" s="280">
        <v>278.13333333333333</v>
      </c>
      <c r="H392" s="280">
        <v>298.13333333333333</v>
      </c>
      <c r="I392" s="280">
        <v>302.56666666666661</v>
      </c>
      <c r="J392" s="280">
        <v>308.13333333333333</v>
      </c>
      <c r="K392" s="278">
        <v>297</v>
      </c>
      <c r="L392" s="278">
        <v>287</v>
      </c>
      <c r="M392" s="278">
        <v>5.96556</v>
      </c>
    </row>
    <row r="393" spans="1:13">
      <c r="A393" s="269">
        <v>383</v>
      </c>
      <c r="B393" s="278" t="s">
        <v>168</v>
      </c>
      <c r="C393" s="279">
        <v>189.9</v>
      </c>
      <c r="D393" s="280">
        <v>187.16666666666666</v>
      </c>
      <c r="E393" s="280">
        <v>182.13333333333333</v>
      </c>
      <c r="F393" s="280">
        <v>174.36666666666667</v>
      </c>
      <c r="G393" s="280">
        <v>169.33333333333334</v>
      </c>
      <c r="H393" s="280">
        <v>194.93333333333331</v>
      </c>
      <c r="I393" s="280">
        <v>199.96666666666667</v>
      </c>
      <c r="J393" s="280">
        <v>207.73333333333329</v>
      </c>
      <c r="K393" s="278">
        <v>192.2</v>
      </c>
      <c r="L393" s="278">
        <v>179.4</v>
      </c>
      <c r="M393" s="278">
        <v>549.46952999999996</v>
      </c>
    </row>
    <row r="394" spans="1:13">
      <c r="A394" s="269">
        <v>384</v>
      </c>
      <c r="B394" s="278" t="s">
        <v>500</v>
      </c>
      <c r="C394" s="279">
        <v>46.85</v>
      </c>
      <c r="D394" s="280">
        <v>46.733333333333327</v>
      </c>
      <c r="E394" s="280">
        <v>45.616666666666653</v>
      </c>
      <c r="F394" s="280">
        <v>44.383333333333326</v>
      </c>
      <c r="G394" s="280">
        <v>43.266666666666652</v>
      </c>
      <c r="H394" s="280">
        <v>47.966666666666654</v>
      </c>
      <c r="I394" s="280">
        <v>49.083333333333329</v>
      </c>
      <c r="J394" s="280">
        <v>50.316666666666656</v>
      </c>
      <c r="K394" s="278">
        <v>47.85</v>
      </c>
      <c r="L394" s="278">
        <v>45.5</v>
      </c>
      <c r="M394" s="278">
        <v>25.447430000000001</v>
      </c>
    </row>
    <row r="395" spans="1:13">
      <c r="A395" s="269">
        <v>385</v>
      </c>
      <c r="B395" s="278" t="s">
        <v>169</v>
      </c>
      <c r="C395" s="279">
        <v>114.55</v>
      </c>
      <c r="D395" s="280">
        <v>114.73333333333333</v>
      </c>
      <c r="E395" s="280">
        <v>112.06666666666666</v>
      </c>
      <c r="F395" s="280">
        <v>109.58333333333333</v>
      </c>
      <c r="G395" s="280">
        <v>106.91666666666666</v>
      </c>
      <c r="H395" s="280">
        <v>117.21666666666667</v>
      </c>
      <c r="I395" s="280">
        <v>119.88333333333333</v>
      </c>
      <c r="J395" s="280">
        <v>122.36666666666667</v>
      </c>
      <c r="K395" s="278">
        <v>117.4</v>
      </c>
      <c r="L395" s="278">
        <v>112.25</v>
      </c>
      <c r="M395" s="278">
        <v>89.559349999999995</v>
      </c>
    </row>
    <row r="396" spans="1:13">
      <c r="A396" s="269">
        <v>386</v>
      </c>
      <c r="B396" s="278" t="s">
        <v>503</v>
      </c>
      <c r="C396" s="279">
        <v>90.95</v>
      </c>
      <c r="D396" s="280">
        <v>89.116666666666674</v>
      </c>
      <c r="E396" s="280">
        <v>86.283333333333346</v>
      </c>
      <c r="F396" s="280">
        <v>81.616666666666674</v>
      </c>
      <c r="G396" s="280">
        <v>78.783333333333346</v>
      </c>
      <c r="H396" s="280">
        <v>93.783333333333346</v>
      </c>
      <c r="I396" s="280">
        <v>96.61666666666666</v>
      </c>
      <c r="J396" s="280">
        <v>101.28333333333335</v>
      </c>
      <c r="K396" s="278">
        <v>91.95</v>
      </c>
      <c r="L396" s="278">
        <v>84.45</v>
      </c>
      <c r="M396" s="278">
        <v>16.990950000000002</v>
      </c>
    </row>
    <row r="397" spans="1:13">
      <c r="A397" s="269">
        <v>387</v>
      </c>
      <c r="B397" s="278" t="s">
        <v>504</v>
      </c>
      <c r="C397" s="279">
        <v>639.95000000000005</v>
      </c>
      <c r="D397" s="280">
        <v>641.31666666666672</v>
      </c>
      <c r="E397" s="280">
        <v>630.63333333333344</v>
      </c>
      <c r="F397" s="280">
        <v>621.31666666666672</v>
      </c>
      <c r="G397" s="280">
        <v>610.63333333333344</v>
      </c>
      <c r="H397" s="280">
        <v>650.63333333333344</v>
      </c>
      <c r="I397" s="280">
        <v>661.31666666666661</v>
      </c>
      <c r="J397" s="280">
        <v>670.63333333333344</v>
      </c>
      <c r="K397" s="278">
        <v>652</v>
      </c>
      <c r="L397" s="278">
        <v>632</v>
      </c>
      <c r="M397" s="278">
        <v>4.1938000000000004</v>
      </c>
    </row>
    <row r="398" spans="1:13">
      <c r="A398" s="269">
        <v>388</v>
      </c>
      <c r="B398" s="278" t="s">
        <v>505</v>
      </c>
      <c r="C398" s="279">
        <v>10.85</v>
      </c>
      <c r="D398" s="280">
        <v>10.683333333333332</v>
      </c>
      <c r="E398" s="280">
        <v>10.516666666666664</v>
      </c>
      <c r="F398" s="280">
        <v>10.183333333333332</v>
      </c>
      <c r="G398" s="280">
        <v>10.016666666666664</v>
      </c>
      <c r="H398" s="280">
        <v>11.016666666666664</v>
      </c>
      <c r="I398" s="280">
        <v>11.183333333333332</v>
      </c>
      <c r="J398" s="280">
        <v>11.516666666666664</v>
      </c>
      <c r="K398" s="278">
        <v>10.85</v>
      </c>
      <c r="L398" s="278">
        <v>10.35</v>
      </c>
      <c r="M398" s="278">
        <v>37.744149999999998</v>
      </c>
    </row>
    <row r="399" spans="1:13">
      <c r="A399" s="269">
        <v>389</v>
      </c>
      <c r="B399" s="278" t="s">
        <v>170</v>
      </c>
      <c r="C399" s="279">
        <v>1717.9</v>
      </c>
      <c r="D399" s="280">
        <v>1726.6499999999999</v>
      </c>
      <c r="E399" s="280">
        <v>1704.2999999999997</v>
      </c>
      <c r="F399" s="280">
        <v>1690.6999999999998</v>
      </c>
      <c r="G399" s="280">
        <v>1668.3499999999997</v>
      </c>
      <c r="H399" s="280">
        <v>1740.2499999999998</v>
      </c>
      <c r="I399" s="280">
        <v>1762.5999999999997</v>
      </c>
      <c r="J399" s="280">
        <v>1776.1999999999998</v>
      </c>
      <c r="K399" s="278">
        <v>1749</v>
      </c>
      <c r="L399" s="278">
        <v>1713.05</v>
      </c>
      <c r="M399" s="278">
        <v>183.12705</v>
      </c>
    </row>
    <row r="400" spans="1:13">
      <c r="A400" s="269">
        <v>390</v>
      </c>
      <c r="B400" s="278" t="s">
        <v>506</v>
      </c>
      <c r="C400" s="279">
        <v>33.5</v>
      </c>
      <c r="D400" s="280">
        <v>33.5</v>
      </c>
      <c r="E400" s="280">
        <v>33.5</v>
      </c>
      <c r="F400" s="280">
        <v>33.5</v>
      </c>
      <c r="G400" s="280">
        <v>33.5</v>
      </c>
      <c r="H400" s="280">
        <v>33.5</v>
      </c>
      <c r="I400" s="280">
        <v>33.5</v>
      </c>
      <c r="J400" s="280">
        <v>33.5</v>
      </c>
      <c r="K400" s="278">
        <v>33.5</v>
      </c>
      <c r="L400" s="278">
        <v>33.5</v>
      </c>
      <c r="M400" s="278">
        <v>3.2981099999999999</v>
      </c>
    </row>
    <row r="401" spans="1:13">
      <c r="A401" s="269">
        <v>391</v>
      </c>
      <c r="B401" s="278" t="s">
        <v>519</v>
      </c>
      <c r="C401" s="279">
        <v>9.6999999999999993</v>
      </c>
      <c r="D401" s="280">
        <v>9.4</v>
      </c>
      <c r="E401" s="280">
        <v>9.1000000000000014</v>
      </c>
      <c r="F401" s="280">
        <v>8.5000000000000018</v>
      </c>
      <c r="G401" s="280">
        <v>8.2000000000000028</v>
      </c>
      <c r="H401" s="280">
        <v>10</v>
      </c>
      <c r="I401" s="280">
        <v>10.3</v>
      </c>
      <c r="J401" s="280">
        <v>10.899999999999999</v>
      </c>
      <c r="K401" s="278">
        <v>9.6999999999999993</v>
      </c>
      <c r="L401" s="278">
        <v>8.8000000000000007</v>
      </c>
      <c r="M401" s="278">
        <v>42.890509999999999</v>
      </c>
    </row>
    <row r="402" spans="1:13">
      <c r="A402" s="269">
        <v>392</v>
      </c>
      <c r="B402" s="278" t="s">
        <v>508</v>
      </c>
      <c r="C402" s="279">
        <v>127.85</v>
      </c>
      <c r="D402" s="280">
        <v>124.56666666666666</v>
      </c>
      <c r="E402" s="280">
        <v>121.28333333333333</v>
      </c>
      <c r="F402" s="280">
        <v>114.71666666666667</v>
      </c>
      <c r="G402" s="280">
        <v>111.43333333333334</v>
      </c>
      <c r="H402" s="280">
        <v>131.13333333333333</v>
      </c>
      <c r="I402" s="280">
        <v>134.41666666666666</v>
      </c>
      <c r="J402" s="280">
        <v>140.98333333333332</v>
      </c>
      <c r="K402" s="278">
        <v>127.85</v>
      </c>
      <c r="L402" s="278">
        <v>118</v>
      </c>
      <c r="M402" s="278">
        <v>6.7474400000000001</v>
      </c>
    </row>
    <row r="403" spans="1:13">
      <c r="A403" s="269">
        <v>393</v>
      </c>
      <c r="B403" s="278" t="s">
        <v>2316</v>
      </c>
      <c r="C403" s="279">
        <v>77.3</v>
      </c>
      <c r="D403" s="280">
        <v>77.533333333333331</v>
      </c>
      <c r="E403" s="280">
        <v>75.916666666666657</v>
      </c>
      <c r="F403" s="280">
        <v>74.533333333333331</v>
      </c>
      <c r="G403" s="280">
        <v>72.916666666666657</v>
      </c>
      <c r="H403" s="280">
        <v>78.916666666666657</v>
      </c>
      <c r="I403" s="280">
        <v>80.533333333333331</v>
      </c>
      <c r="J403" s="280">
        <v>81.916666666666657</v>
      </c>
      <c r="K403" s="278">
        <v>79.150000000000006</v>
      </c>
      <c r="L403" s="278">
        <v>76.150000000000006</v>
      </c>
      <c r="M403" s="278">
        <v>1.0878099999999999</v>
      </c>
    </row>
    <row r="404" spans="1:13">
      <c r="A404" s="269">
        <v>394</v>
      </c>
      <c r="B404" s="278" t="s">
        <v>495</v>
      </c>
      <c r="C404" s="279">
        <v>236.85</v>
      </c>
      <c r="D404" s="280">
        <v>236.13333333333335</v>
      </c>
      <c r="E404" s="280">
        <v>233.26666666666671</v>
      </c>
      <c r="F404" s="280">
        <v>229.68333333333337</v>
      </c>
      <c r="G404" s="280">
        <v>226.81666666666672</v>
      </c>
      <c r="H404" s="280">
        <v>239.7166666666667</v>
      </c>
      <c r="I404" s="280">
        <v>242.58333333333331</v>
      </c>
      <c r="J404" s="280">
        <v>246.16666666666669</v>
      </c>
      <c r="K404" s="278">
        <v>239</v>
      </c>
      <c r="L404" s="278">
        <v>232.55</v>
      </c>
      <c r="M404" s="278">
        <v>4.5015400000000003</v>
      </c>
    </row>
    <row r="405" spans="1:13">
      <c r="A405" s="269">
        <v>395</v>
      </c>
      <c r="B405" s="278" t="s">
        <v>507</v>
      </c>
      <c r="C405" s="279">
        <v>3.75</v>
      </c>
      <c r="D405" s="280">
        <v>3.75</v>
      </c>
      <c r="E405" s="280">
        <v>3.75</v>
      </c>
      <c r="F405" s="280">
        <v>3.75</v>
      </c>
      <c r="G405" s="280">
        <v>3.75</v>
      </c>
      <c r="H405" s="280">
        <v>3.75</v>
      </c>
      <c r="I405" s="280">
        <v>3.75</v>
      </c>
      <c r="J405" s="280">
        <v>3.75</v>
      </c>
      <c r="K405" s="278">
        <v>3.75</v>
      </c>
      <c r="L405" s="278">
        <v>3.75</v>
      </c>
      <c r="M405" s="278">
        <v>17.2483</v>
      </c>
    </row>
    <row r="406" spans="1:13">
      <c r="A406" s="269">
        <v>396</v>
      </c>
      <c r="B406" s="278" t="s">
        <v>497</v>
      </c>
      <c r="C406" s="279">
        <v>19.7</v>
      </c>
      <c r="D406" s="280">
        <v>19.683333333333334</v>
      </c>
      <c r="E406" s="280">
        <v>19.266666666666666</v>
      </c>
      <c r="F406" s="280">
        <v>18.833333333333332</v>
      </c>
      <c r="G406" s="280">
        <v>18.416666666666664</v>
      </c>
      <c r="H406" s="280">
        <v>20.116666666666667</v>
      </c>
      <c r="I406" s="280">
        <v>20.533333333333331</v>
      </c>
      <c r="J406" s="280">
        <v>20.966666666666669</v>
      </c>
      <c r="K406" s="278">
        <v>20.100000000000001</v>
      </c>
      <c r="L406" s="278">
        <v>19.25</v>
      </c>
      <c r="M406" s="278">
        <v>39.717320000000001</v>
      </c>
    </row>
    <row r="407" spans="1:13">
      <c r="A407" s="269">
        <v>397</v>
      </c>
      <c r="B407" s="278" t="s">
        <v>512</v>
      </c>
      <c r="C407" s="279">
        <v>48.15</v>
      </c>
      <c r="D407" s="280">
        <v>48.583333333333336</v>
      </c>
      <c r="E407" s="280">
        <v>47.166666666666671</v>
      </c>
      <c r="F407" s="280">
        <v>46.183333333333337</v>
      </c>
      <c r="G407" s="280">
        <v>44.766666666666673</v>
      </c>
      <c r="H407" s="280">
        <v>49.56666666666667</v>
      </c>
      <c r="I407" s="280">
        <v>50.983333333333341</v>
      </c>
      <c r="J407" s="280">
        <v>51.966666666666669</v>
      </c>
      <c r="K407" s="278">
        <v>50</v>
      </c>
      <c r="L407" s="278">
        <v>47.6</v>
      </c>
      <c r="M407" s="278">
        <v>2.7937500000000002</v>
      </c>
    </row>
    <row r="408" spans="1:13">
      <c r="A408" s="269">
        <v>398</v>
      </c>
      <c r="B408" s="278" t="s">
        <v>171</v>
      </c>
      <c r="C408" s="279">
        <v>30.85</v>
      </c>
      <c r="D408" s="280">
        <v>31</v>
      </c>
      <c r="E408" s="280">
        <v>30.35</v>
      </c>
      <c r="F408" s="280">
        <v>29.85</v>
      </c>
      <c r="G408" s="280">
        <v>29.200000000000003</v>
      </c>
      <c r="H408" s="280">
        <v>31.5</v>
      </c>
      <c r="I408" s="280">
        <v>32.15</v>
      </c>
      <c r="J408" s="280">
        <v>32.65</v>
      </c>
      <c r="K408" s="278">
        <v>31.65</v>
      </c>
      <c r="L408" s="278">
        <v>30.5</v>
      </c>
      <c r="M408" s="278">
        <v>327.7946</v>
      </c>
    </row>
    <row r="409" spans="1:13">
      <c r="A409" s="269">
        <v>399</v>
      </c>
      <c r="B409" s="278" t="s">
        <v>513</v>
      </c>
      <c r="C409" s="279">
        <v>8316.85</v>
      </c>
      <c r="D409" s="280">
        <v>8299.6333333333332</v>
      </c>
      <c r="E409" s="280">
        <v>8252.2666666666664</v>
      </c>
      <c r="F409" s="280">
        <v>8187.6833333333325</v>
      </c>
      <c r="G409" s="280">
        <v>8140.3166666666657</v>
      </c>
      <c r="H409" s="280">
        <v>8364.2166666666672</v>
      </c>
      <c r="I409" s="280">
        <v>8411.5833333333321</v>
      </c>
      <c r="J409" s="280">
        <v>8476.1666666666679</v>
      </c>
      <c r="K409" s="278">
        <v>8347</v>
      </c>
      <c r="L409" s="278">
        <v>8235.0499999999993</v>
      </c>
      <c r="M409" s="278">
        <v>0.15051999999999999</v>
      </c>
    </row>
    <row r="410" spans="1:13">
      <c r="A410" s="269">
        <v>400</v>
      </c>
      <c r="B410" s="278" t="s">
        <v>280</v>
      </c>
      <c r="C410" s="279">
        <v>786.25</v>
      </c>
      <c r="D410" s="280">
        <v>784.76666666666677</v>
      </c>
      <c r="E410" s="280">
        <v>776.58333333333348</v>
      </c>
      <c r="F410" s="280">
        <v>766.91666666666674</v>
      </c>
      <c r="G410" s="280">
        <v>758.73333333333346</v>
      </c>
      <c r="H410" s="280">
        <v>794.43333333333351</v>
      </c>
      <c r="I410" s="280">
        <v>802.61666666666667</v>
      </c>
      <c r="J410" s="280">
        <v>812.28333333333353</v>
      </c>
      <c r="K410" s="278">
        <v>792.95</v>
      </c>
      <c r="L410" s="278">
        <v>775.1</v>
      </c>
      <c r="M410" s="278">
        <v>7.3519100000000002</v>
      </c>
    </row>
    <row r="411" spans="1:13">
      <c r="A411" s="269">
        <v>401</v>
      </c>
      <c r="B411" s="278" t="s">
        <v>172</v>
      </c>
      <c r="C411" s="279">
        <v>185.25</v>
      </c>
      <c r="D411" s="280">
        <v>184.15</v>
      </c>
      <c r="E411" s="280">
        <v>181.5</v>
      </c>
      <c r="F411" s="280">
        <v>177.75</v>
      </c>
      <c r="G411" s="280">
        <v>175.1</v>
      </c>
      <c r="H411" s="280">
        <v>187.9</v>
      </c>
      <c r="I411" s="280">
        <v>190.55000000000004</v>
      </c>
      <c r="J411" s="280">
        <v>194.3</v>
      </c>
      <c r="K411" s="278">
        <v>186.8</v>
      </c>
      <c r="L411" s="278">
        <v>180.4</v>
      </c>
      <c r="M411" s="278">
        <v>736.26946999999996</v>
      </c>
    </row>
    <row r="412" spans="1:13">
      <c r="A412" s="269">
        <v>402</v>
      </c>
      <c r="B412" s="278" t="s">
        <v>514</v>
      </c>
      <c r="C412" s="279">
        <v>3607.4</v>
      </c>
      <c r="D412" s="280">
        <v>3580.8333333333335</v>
      </c>
      <c r="E412" s="280">
        <v>3541.7166666666672</v>
      </c>
      <c r="F412" s="280">
        <v>3476.0333333333338</v>
      </c>
      <c r="G412" s="280">
        <v>3436.9166666666674</v>
      </c>
      <c r="H412" s="280">
        <v>3646.5166666666669</v>
      </c>
      <c r="I412" s="280">
        <v>3685.6333333333328</v>
      </c>
      <c r="J412" s="280">
        <v>3751.3166666666666</v>
      </c>
      <c r="K412" s="278">
        <v>3619.95</v>
      </c>
      <c r="L412" s="278">
        <v>3515.15</v>
      </c>
      <c r="M412" s="278">
        <v>8.0680000000000002E-2</v>
      </c>
    </row>
    <row r="413" spans="1:13">
      <c r="A413" s="269">
        <v>403</v>
      </c>
      <c r="B413" s="278" t="s">
        <v>516</v>
      </c>
      <c r="C413" s="279">
        <v>1451.75</v>
      </c>
      <c r="D413" s="280">
        <v>1460.5</v>
      </c>
      <c r="E413" s="280">
        <v>1427.15</v>
      </c>
      <c r="F413" s="280">
        <v>1402.5500000000002</v>
      </c>
      <c r="G413" s="280">
        <v>1369.2000000000003</v>
      </c>
      <c r="H413" s="280">
        <v>1485.1</v>
      </c>
      <c r="I413" s="280">
        <v>1518.4499999999998</v>
      </c>
      <c r="J413" s="280">
        <v>1543.0499999999997</v>
      </c>
      <c r="K413" s="278">
        <v>1493.85</v>
      </c>
      <c r="L413" s="278">
        <v>1435.9</v>
      </c>
      <c r="M413" s="278">
        <v>2.7969999999999998E-2</v>
      </c>
    </row>
    <row r="414" spans="1:13">
      <c r="A414" s="269">
        <v>404</v>
      </c>
      <c r="B414" s="278" t="s">
        <v>517</v>
      </c>
      <c r="C414" s="279">
        <v>501.8</v>
      </c>
      <c r="D414" s="280">
        <v>502.51666666666665</v>
      </c>
      <c r="E414" s="280">
        <v>490.08333333333326</v>
      </c>
      <c r="F414" s="280">
        <v>478.36666666666662</v>
      </c>
      <c r="G414" s="280">
        <v>465.93333333333322</v>
      </c>
      <c r="H414" s="280">
        <v>514.23333333333335</v>
      </c>
      <c r="I414" s="280">
        <v>526.66666666666674</v>
      </c>
      <c r="J414" s="280">
        <v>538.38333333333333</v>
      </c>
      <c r="K414" s="278">
        <v>514.95000000000005</v>
      </c>
      <c r="L414" s="278">
        <v>490.8</v>
      </c>
      <c r="M414" s="278">
        <v>1.0099800000000001</v>
      </c>
    </row>
    <row r="415" spans="1:13">
      <c r="A415" s="269">
        <v>405</v>
      </c>
      <c r="B415" s="278" t="s">
        <v>509</v>
      </c>
      <c r="C415" s="279">
        <v>67.95</v>
      </c>
      <c r="D415" s="280">
        <v>68.316666666666663</v>
      </c>
      <c r="E415" s="280">
        <v>67.133333333333326</v>
      </c>
      <c r="F415" s="280">
        <v>66.316666666666663</v>
      </c>
      <c r="G415" s="280">
        <v>65.133333333333326</v>
      </c>
      <c r="H415" s="280">
        <v>69.133333333333326</v>
      </c>
      <c r="I415" s="280">
        <v>70.316666666666663</v>
      </c>
      <c r="J415" s="280">
        <v>71.133333333333326</v>
      </c>
      <c r="K415" s="278">
        <v>69.5</v>
      </c>
      <c r="L415" s="278">
        <v>67.5</v>
      </c>
      <c r="M415" s="278">
        <v>6.0800299999999998</v>
      </c>
    </row>
    <row r="416" spans="1:13">
      <c r="A416" s="269">
        <v>406</v>
      </c>
      <c r="B416" s="278" t="s">
        <v>518</v>
      </c>
      <c r="C416" s="279">
        <v>178.45</v>
      </c>
      <c r="D416" s="280">
        <v>178.28333333333333</v>
      </c>
      <c r="E416" s="280">
        <v>174.66666666666666</v>
      </c>
      <c r="F416" s="280">
        <v>170.88333333333333</v>
      </c>
      <c r="G416" s="280">
        <v>167.26666666666665</v>
      </c>
      <c r="H416" s="280">
        <v>182.06666666666666</v>
      </c>
      <c r="I416" s="280">
        <v>185.68333333333334</v>
      </c>
      <c r="J416" s="280">
        <v>189.46666666666667</v>
      </c>
      <c r="K416" s="278">
        <v>181.9</v>
      </c>
      <c r="L416" s="278">
        <v>174.5</v>
      </c>
      <c r="M416" s="278">
        <v>0.81688000000000005</v>
      </c>
    </row>
    <row r="417" spans="1:13">
      <c r="A417" s="269">
        <v>407</v>
      </c>
      <c r="B417" s="278" t="s">
        <v>173</v>
      </c>
      <c r="C417" s="279">
        <v>22068.799999999999</v>
      </c>
      <c r="D417" s="280">
        <v>22192.3</v>
      </c>
      <c r="E417" s="280">
        <v>21765.5</v>
      </c>
      <c r="F417" s="280">
        <v>21462.2</v>
      </c>
      <c r="G417" s="280">
        <v>21035.4</v>
      </c>
      <c r="H417" s="280">
        <v>22495.599999999999</v>
      </c>
      <c r="I417" s="280">
        <v>22922.399999999994</v>
      </c>
      <c r="J417" s="280">
        <v>23225.699999999997</v>
      </c>
      <c r="K417" s="278">
        <v>22619.1</v>
      </c>
      <c r="L417" s="278">
        <v>21889</v>
      </c>
      <c r="M417" s="278">
        <v>0.47016000000000002</v>
      </c>
    </row>
    <row r="418" spans="1:13">
      <c r="A418" s="269">
        <v>408</v>
      </c>
      <c r="B418" s="278" t="s">
        <v>520</v>
      </c>
      <c r="C418" s="279">
        <v>699.05</v>
      </c>
      <c r="D418" s="280">
        <v>698.88333333333321</v>
      </c>
      <c r="E418" s="280">
        <v>683.46666666666647</v>
      </c>
      <c r="F418" s="280">
        <v>667.88333333333321</v>
      </c>
      <c r="G418" s="280">
        <v>652.46666666666647</v>
      </c>
      <c r="H418" s="280">
        <v>714.46666666666647</v>
      </c>
      <c r="I418" s="280">
        <v>729.88333333333321</v>
      </c>
      <c r="J418" s="280">
        <v>745.46666666666647</v>
      </c>
      <c r="K418" s="278">
        <v>714.3</v>
      </c>
      <c r="L418" s="278">
        <v>683.3</v>
      </c>
      <c r="M418" s="278">
        <v>0.71018999999999999</v>
      </c>
    </row>
    <row r="419" spans="1:13">
      <c r="A419" s="269">
        <v>409</v>
      </c>
      <c r="B419" s="278" t="s">
        <v>174</v>
      </c>
      <c r="C419" s="279">
        <v>1110.0999999999999</v>
      </c>
      <c r="D419" s="280">
        <v>1106.7333333333333</v>
      </c>
      <c r="E419" s="280">
        <v>1087.0166666666667</v>
      </c>
      <c r="F419" s="280">
        <v>1063.9333333333334</v>
      </c>
      <c r="G419" s="280">
        <v>1044.2166666666667</v>
      </c>
      <c r="H419" s="280">
        <v>1129.8166666666666</v>
      </c>
      <c r="I419" s="280">
        <v>1149.5333333333333</v>
      </c>
      <c r="J419" s="280">
        <v>1172.6166666666666</v>
      </c>
      <c r="K419" s="278">
        <v>1126.45</v>
      </c>
      <c r="L419" s="278">
        <v>1083.6500000000001</v>
      </c>
      <c r="M419" s="278">
        <v>6.3834799999999996</v>
      </c>
    </row>
    <row r="420" spans="1:13">
      <c r="A420" s="269">
        <v>410</v>
      </c>
      <c r="B420" s="278" t="s">
        <v>515</v>
      </c>
      <c r="C420" s="279">
        <v>390.1</v>
      </c>
      <c r="D420" s="280">
        <v>392.40000000000003</v>
      </c>
      <c r="E420" s="280">
        <v>385.70000000000005</v>
      </c>
      <c r="F420" s="280">
        <v>381.3</v>
      </c>
      <c r="G420" s="280">
        <v>374.6</v>
      </c>
      <c r="H420" s="280">
        <v>396.80000000000007</v>
      </c>
      <c r="I420" s="280">
        <v>403.5</v>
      </c>
      <c r="J420" s="280">
        <v>407.90000000000009</v>
      </c>
      <c r="K420" s="278">
        <v>399.1</v>
      </c>
      <c r="L420" s="278">
        <v>388</v>
      </c>
      <c r="M420" s="278">
        <v>0.13483000000000001</v>
      </c>
    </row>
    <row r="421" spans="1:13">
      <c r="A421" s="269">
        <v>411</v>
      </c>
      <c r="B421" s="278" t="s">
        <v>510</v>
      </c>
      <c r="C421" s="279">
        <v>21.65</v>
      </c>
      <c r="D421" s="280">
        <v>22.049999999999997</v>
      </c>
      <c r="E421" s="280">
        <v>20.899999999999995</v>
      </c>
      <c r="F421" s="280">
        <v>20.149999999999999</v>
      </c>
      <c r="G421" s="280">
        <v>18.999999999999996</v>
      </c>
      <c r="H421" s="280">
        <v>22.799999999999994</v>
      </c>
      <c r="I421" s="280">
        <v>23.95</v>
      </c>
      <c r="J421" s="280">
        <v>24.699999999999992</v>
      </c>
      <c r="K421" s="278">
        <v>23.2</v>
      </c>
      <c r="L421" s="278">
        <v>21.3</v>
      </c>
      <c r="M421" s="278">
        <v>55.210929999999998</v>
      </c>
    </row>
    <row r="422" spans="1:13">
      <c r="A422" s="269">
        <v>412</v>
      </c>
      <c r="B422" s="278" t="s">
        <v>511</v>
      </c>
      <c r="C422" s="279">
        <v>1620.7</v>
      </c>
      <c r="D422" s="280">
        <v>1610.5166666666667</v>
      </c>
      <c r="E422" s="280">
        <v>1595.8833333333332</v>
      </c>
      <c r="F422" s="280">
        <v>1571.0666666666666</v>
      </c>
      <c r="G422" s="280">
        <v>1556.4333333333332</v>
      </c>
      <c r="H422" s="280">
        <v>1635.3333333333333</v>
      </c>
      <c r="I422" s="280">
        <v>1649.9666666666669</v>
      </c>
      <c r="J422" s="280">
        <v>1674.7833333333333</v>
      </c>
      <c r="K422" s="278">
        <v>1625.15</v>
      </c>
      <c r="L422" s="278">
        <v>1585.7</v>
      </c>
      <c r="M422" s="278">
        <v>0.71250999999999998</v>
      </c>
    </row>
    <row r="423" spans="1:13">
      <c r="A423" s="269">
        <v>413</v>
      </c>
      <c r="B423" s="278" t="s">
        <v>521</v>
      </c>
      <c r="C423" s="279">
        <v>228.2</v>
      </c>
      <c r="D423" s="280">
        <v>228.86666666666667</v>
      </c>
      <c r="E423" s="280">
        <v>224.68333333333334</v>
      </c>
      <c r="F423" s="280">
        <v>221.16666666666666</v>
      </c>
      <c r="G423" s="280">
        <v>216.98333333333332</v>
      </c>
      <c r="H423" s="280">
        <v>232.38333333333335</v>
      </c>
      <c r="I423" s="280">
        <v>236.56666666666669</v>
      </c>
      <c r="J423" s="280">
        <v>240.08333333333337</v>
      </c>
      <c r="K423" s="278">
        <v>233.05</v>
      </c>
      <c r="L423" s="278">
        <v>225.35</v>
      </c>
      <c r="M423" s="278">
        <v>1.7480599999999999</v>
      </c>
    </row>
    <row r="424" spans="1:13">
      <c r="A424" s="269">
        <v>414</v>
      </c>
      <c r="B424" s="278" t="s">
        <v>522</v>
      </c>
      <c r="C424" s="279">
        <v>1012.9</v>
      </c>
      <c r="D424" s="280">
        <v>1015.9500000000002</v>
      </c>
      <c r="E424" s="280">
        <v>906.90000000000032</v>
      </c>
      <c r="F424" s="280">
        <v>800.9000000000002</v>
      </c>
      <c r="G424" s="280">
        <v>691.85000000000036</v>
      </c>
      <c r="H424" s="280">
        <v>1121.9500000000003</v>
      </c>
      <c r="I424" s="280">
        <v>1231.0000000000002</v>
      </c>
      <c r="J424" s="280">
        <v>1337.0000000000002</v>
      </c>
      <c r="K424" s="278">
        <v>1125</v>
      </c>
      <c r="L424" s="278">
        <v>909.95</v>
      </c>
      <c r="M424" s="278">
        <v>1.93977</v>
      </c>
    </row>
    <row r="425" spans="1:13">
      <c r="A425" s="269">
        <v>415</v>
      </c>
      <c r="B425" s="278" t="s">
        <v>523</v>
      </c>
      <c r="C425" s="279">
        <v>219.75</v>
      </c>
      <c r="D425" s="280">
        <v>219.94999999999996</v>
      </c>
      <c r="E425" s="280">
        <v>216.99999999999991</v>
      </c>
      <c r="F425" s="280">
        <v>214.24999999999994</v>
      </c>
      <c r="G425" s="280">
        <v>211.2999999999999</v>
      </c>
      <c r="H425" s="280">
        <v>222.69999999999993</v>
      </c>
      <c r="I425" s="280">
        <v>225.64999999999998</v>
      </c>
      <c r="J425" s="280">
        <v>228.39999999999995</v>
      </c>
      <c r="K425" s="278">
        <v>222.9</v>
      </c>
      <c r="L425" s="278">
        <v>217.2</v>
      </c>
      <c r="M425" s="278">
        <v>2.39879</v>
      </c>
    </row>
    <row r="426" spans="1:13">
      <c r="A426" s="269">
        <v>416</v>
      </c>
      <c r="B426" s="278" t="s">
        <v>524</v>
      </c>
      <c r="C426" s="279">
        <v>8.6</v>
      </c>
      <c r="D426" s="280">
        <v>8.7000000000000011</v>
      </c>
      <c r="E426" s="280">
        <v>8.5000000000000018</v>
      </c>
      <c r="F426" s="280">
        <v>8.4</v>
      </c>
      <c r="G426" s="280">
        <v>8.2000000000000011</v>
      </c>
      <c r="H426" s="280">
        <v>8.8000000000000025</v>
      </c>
      <c r="I426" s="280">
        <v>9.0000000000000018</v>
      </c>
      <c r="J426" s="280">
        <v>9.1000000000000032</v>
      </c>
      <c r="K426" s="278">
        <v>8.9</v>
      </c>
      <c r="L426" s="278">
        <v>8.6</v>
      </c>
      <c r="M426" s="278">
        <v>410.99029000000002</v>
      </c>
    </row>
    <row r="427" spans="1:13">
      <c r="A427" s="269">
        <v>417</v>
      </c>
      <c r="B427" s="278" t="s">
        <v>2517</v>
      </c>
      <c r="C427" s="279">
        <v>556.35</v>
      </c>
      <c r="D427" s="280">
        <v>550.91666666666663</v>
      </c>
      <c r="E427" s="280">
        <v>535.93333333333328</v>
      </c>
      <c r="F427" s="280">
        <v>515.51666666666665</v>
      </c>
      <c r="G427" s="280">
        <v>500.5333333333333</v>
      </c>
      <c r="H427" s="280">
        <v>571.33333333333326</v>
      </c>
      <c r="I427" s="280">
        <v>586.31666666666661</v>
      </c>
      <c r="J427" s="280">
        <v>606.73333333333323</v>
      </c>
      <c r="K427" s="278">
        <v>565.9</v>
      </c>
      <c r="L427" s="278">
        <v>530.5</v>
      </c>
      <c r="M427" s="278">
        <v>0.19178999999999999</v>
      </c>
    </row>
    <row r="428" spans="1:13">
      <c r="A428" s="269">
        <v>418</v>
      </c>
      <c r="B428" s="278" t="s">
        <v>527</v>
      </c>
      <c r="C428" s="279">
        <v>165.95</v>
      </c>
      <c r="D428" s="280">
        <v>165.54999999999998</v>
      </c>
      <c r="E428" s="280">
        <v>161.39999999999998</v>
      </c>
      <c r="F428" s="280">
        <v>156.85</v>
      </c>
      <c r="G428" s="280">
        <v>152.69999999999999</v>
      </c>
      <c r="H428" s="280">
        <v>170.09999999999997</v>
      </c>
      <c r="I428" s="280">
        <v>174.25</v>
      </c>
      <c r="J428" s="280">
        <v>178.79999999999995</v>
      </c>
      <c r="K428" s="278">
        <v>169.7</v>
      </c>
      <c r="L428" s="278">
        <v>161</v>
      </c>
      <c r="M428" s="278">
        <v>10.228719999999999</v>
      </c>
    </row>
    <row r="429" spans="1:13">
      <c r="A429" s="269">
        <v>419</v>
      </c>
      <c r="B429" s="278" t="s">
        <v>2526</v>
      </c>
      <c r="C429" s="279">
        <v>50.05</v>
      </c>
      <c r="D429" s="280">
        <v>49.933333333333337</v>
      </c>
      <c r="E429" s="280">
        <v>49.566666666666677</v>
      </c>
      <c r="F429" s="280">
        <v>49.083333333333343</v>
      </c>
      <c r="G429" s="280">
        <v>48.716666666666683</v>
      </c>
      <c r="H429" s="280">
        <v>50.416666666666671</v>
      </c>
      <c r="I429" s="280">
        <v>50.783333333333331</v>
      </c>
      <c r="J429" s="280">
        <v>51.266666666666666</v>
      </c>
      <c r="K429" s="278">
        <v>50.3</v>
      </c>
      <c r="L429" s="278">
        <v>49.45</v>
      </c>
      <c r="M429" s="278">
        <v>19.05386</v>
      </c>
    </row>
    <row r="430" spans="1:13">
      <c r="A430" s="269">
        <v>420</v>
      </c>
      <c r="B430" s="278" t="s">
        <v>175</v>
      </c>
      <c r="C430" s="279">
        <v>3615.15</v>
      </c>
      <c r="D430" s="280">
        <v>3607.3333333333335</v>
      </c>
      <c r="E430" s="280">
        <v>3569.8166666666671</v>
      </c>
      <c r="F430" s="280">
        <v>3524.4833333333336</v>
      </c>
      <c r="G430" s="280">
        <v>3486.9666666666672</v>
      </c>
      <c r="H430" s="280">
        <v>3652.666666666667</v>
      </c>
      <c r="I430" s="280">
        <v>3690.1833333333334</v>
      </c>
      <c r="J430" s="280">
        <v>3735.5166666666669</v>
      </c>
      <c r="K430" s="278">
        <v>3644.85</v>
      </c>
      <c r="L430" s="278">
        <v>3562</v>
      </c>
      <c r="M430" s="278">
        <v>1.78996</v>
      </c>
    </row>
    <row r="431" spans="1:13">
      <c r="A431" s="269">
        <v>421</v>
      </c>
      <c r="B431" s="278" t="s">
        <v>176</v>
      </c>
      <c r="C431" s="279">
        <v>690.45</v>
      </c>
      <c r="D431" s="280">
        <v>684.36666666666667</v>
      </c>
      <c r="E431" s="280">
        <v>674.08333333333337</v>
      </c>
      <c r="F431" s="280">
        <v>657.7166666666667</v>
      </c>
      <c r="G431" s="280">
        <v>647.43333333333339</v>
      </c>
      <c r="H431" s="280">
        <v>700.73333333333335</v>
      </c>
      <c r="I431" s="280">
        <v>711.01666666666665</v>
      </c>
      <c r="J431" s="280">
        <v>727.38333333333333</v>
      </c>
      <c r="K431" s="278">
        <v>694.65</v>
      </c>
      <c r="L431" s="278">
        <v>668</v>
      </c>
      <c r="M431" s="278">
        <v>40.512549999999997</v>
      </c>
    </row>
    <row r="432" spans="1:13">
      <c r="A432" s="269">
        <v>422</v>
      </c>
      <c r="B432" s="278" t="s">
        <v>177</v>
      </c>
      <c r="C432" s="287">
        <v>422.65</v>
      </c>
      <c r="D432" s="288">
        <v>425.88333333333338</v>
      </c>
      <c r="E432" s="288">
        <v>416.76666666666677</v>
      </c>
      <c r="F432" s="288">
        <v>410.88333333333338</v>
      </c>
      <c r="G432" s="288">
        <v>401.76666666666677</v>
      </c>
      <c r="H432" s="288">
        <v>431.76666666666677</v>
      </c>
      <c r="I432" s="288">
        <v>440.88333333333344</v>
      </c>
      <c r="J432" s="288">
        <v>446.76666666666677</v>
      </c>
      <c r="K432" s="289">
        <v>435</v>
      </c>
      <c r="L432" s="289">
        <v>420</v>
      </c>
      <c r="M432" s="289">
        <v>7.6035899999999996</v>
      </c>
    </row>
    <row r="433" spans="1:13">
      <c r="A433" s="269">
        <v>423</v>
      </c>
      <c r="B433" s="278" t="s">
        <v>525</v>
      </c>
      <c r="C433" s="278">
        <v>87.75</v>
      </c>
      <c r="D433" s="280">
        <v>87.566666666666663</v>
      </c>
      <c r="E433" s="280">
        <v>86.73333333333332</v>
      </c>
      <c r="F433" s="280">
        <v>85.716666666666654</v>
      </c>
      <c r="G433" s="280">
        <v>84.883333333333312</v>
      </c>
      <c r="H433" s="280">
        <v>88.583333333333329</v>
      </c>
      <c r="I433" s="280">
        <v>89.416666666666671</v>
      </c>
      <c r="J433" s="280">
        <v>90.433333333333337</v>
      </c>
      <c r="K433" s="278">
        <v>88.4</v>
      </c>
      <c r="L433" s="278">
        <v>86.55</v>
      </c>
      <c r="M433" s="278">
        <v>1.24763</v>
      </c>
    </row>
    <row r="434" spans="1:13">
      <c r="A434" s="269">
        <v>424</v>
      </c>
      <c r="B434" s="278" t="s">
        <v>281</v>
      </c>
      <c r="C434" s="278">
        <v>118.1</v>
      </c>
      <c r="D434" s="280">
        <v>117.05</v>
      </c>
      <c r="E434" s="280">
        <v>113.39999999999999</v>
      </c>
      <c r="F434" s="280">
        <v>108.69999999999999</v>
      </c>
      <c r="G434" s="280">
        <v>105.04999999999998</v>
      </c>
      <c r="H434" s="280">
        <v>121.75</v>
      </c>
      <c r="I434" s="280">
        <v>125.4</v>
      </c>
      <c r="J434" s="280">
        <v>130.10000000000002</v>
      </c>
      <c r="K434" s="278">
        <v>120.7</v>
      </c>
      <c r="L434" s="278">
        <v>112.35</v>
      </c>
      <c r="M434" s="278">
        <v>35.359670000000001</v>
      </c>
    </row>
    <row r="435" spans="1:13">
      <c r="A435" s="269">
        <v>425</v>
      </c>
      <c r="B435" s="278" t="s">
        <v>526</v>
      </c>
      <c r="C435" s="278">
        <v>388.55</v>
      </c>
      <c r="D435" s="280">
        <v>387.7166666666667</v>
      </c>
      <c r="E435" s="280">
        <v>381.83333333333337</v>
      </c>
      <c r="F435" s="280">
        <v>375.11666666666667</v>
      </c>
      <c r="G435" s="280">
        <v>369.23333333333335</v>
      </c>
      <c r="H435" s="280">
        <v>394.43333333333339</v>
      </c>
      <c r="I435" s="280">
        <v>400.31666666666672</v>
      </c>
      <c r="J435" s="280">
        <v>407.03333333333342</v>
      </c>
      <c r="K435" s="278">
        <v>393.6</v>
      </c>
      <c r="L435" s="278">
        <v>381</v>
      </c>
      <c r="M435" s="278">
        <v>1.42293</v>
      </c>
    </row>
    <row r="436" spans="1:13">
      <c r="A436" s="269">
        <v>426</v>
      </c>
      <c r="B436" s="278" t="s">
        <v>528</v>
      </c>
      <c r="C436" s="278">
        <v>1748.95</v>
      </c>
      <c r="D436" s="280">
        <v>1754.3166666666666</v>
      </c>
      <c r="E436" s="280">
        <v>1710.6333333333332</v>
      </c>
      <c r="F436" s="280">
        <v>1672.3166666666666</v>
      </c>
      <c r="G436" s="280">
        <v>1628.6333333333332</v>
      </c>
      <c r="H436" s="280">
        <v>1792.6333333333332</v>
      </c>
      <c r="I436" s="280">
        <v>1836.3166666666666</v>
      </c>
      <c r="J436" s="280">
        <v>1874.6333333333332</v>
      </c>
      <c r="K436" s="278">
        <v>1798</v>
      </c>
      <c r="L436" s="278">
        <v>1716</v>
      </c>
      <c r="M436" s="278">
        <v>0.12497999999999999</v>
      </c>
    </row>
    <row r="437" spans="1:13">
      <c r="A437" s="269">
        <v>427</v>
      </c>
      <c r="B437" s="278" t="s">
        <v>529</v>
      </c>
      <c r="C437" s="278">
        <v>1421</v>
      </c>
      <c r="D437" s="280">
        <v>1406.1000000000001</v>
      </c>
      <c r="E437" s="280">
        <v>1384.8500000000004</v>
      </c>
      <c r="F437" s="280">
        <v>1348.7000000000003</v>
      </c>
      <c r="G437" s="280">
        <v>1327.4500000000005</v>
      </c>
      <c r="H437" s="280">
        <v>1442.2500000000002</v>
      </c>
      <c r="I437" s="280">
        <v>1463.4999999999998</v>
      </c>
      <c r="J437" s="280">
        <v>1499.65</v>
      </c>
      <c r="K437" s="278">
        <v>1427.35</v>
      </c>
      <c r="L437" s="278">
        <v>1369.95</v>
      </c>
      <c r="M437" s="278">
        <v>0.2485</v>
      </c>
    </row>
    <row r="438" spans="1:13">
      <c r="A438" s="269">
        <v>428</v>
      </c>
      <c r="B438" s="278" t="s">
        <v>530</v>
      </c>
      <c r="C438" s="278">
        <v>386.2</v>
      </c>
      <c r="D438" s="280">
        <v>382.73333333333335</v>
      </c>
      <c r="E438" s="280">
        <v>371.9666666666667</v>
      </c>
      <c r="F438" s="280">
        <v>357.73333333333335</v>
      </c>
      <c r="G438" s="280">
        <v>346.9666666666667</v>
      </c>
      <c r="H438" s="280">
        <v>396.9666666666667</v>
      </c>
      <c r="I438" s="280">
        <v>407.73333333333335</v>
      </c>
      <c r="J438" s="280">
        <v>421.9666666666667</v>
      </c>
      <c r="K438" s="278">
        <v>393.5</v>
      </c>
      <c r="L438" s="278">
        <v>368.5</v>
      </c>
      <c r="M438" s="278">
        <v>0.87770999999999999</v>
      </c>
    </row>
    <row r="439" spans="1:13">
      <c r="A439" s="269">
        <v>429</v>
      </c>
      <c r="B439" s="278" t="s">
        <v>178</v>
      </c>
      <c r="C439" s="278">
        <v>487.65</v>
      </c>
      <c r="D439" s="280">
        <v>485.7166666666667</v>
      </c>
      <c r="E439" s="280">
        <v>478.93333333333339</v>
      </c>
      <c r="F439" s="280">
        <v>470.2166666666667</v>
      </c>
      <c r="G439" s="280">
        <v>463.43333333333339</v>
      </c>
      <c r="H439" s="280">
        <v>494.43333333333339</v>
      </c>
      <c r="I439" s="280">
        <v>501.2166666666667</v>
      </c>
      <c r="J439" s="280">
        <v>509.93333333333339</v>
      </c>
      <c r="K439" s="278">
        <v>492.5</v>
      </c>
      <c r="L439" s="278">
        <v>477</v>
      </c>
      <c r="M439" s="278">
        <v>69.542019999999994</v>
      </c>
    </row>
    <row r="440" spans="1:13">
      <c r="A440" s="269">
        <v>430</v>
      </c>
      <c r="B440" s="278" t="s">
        <v>531</v>
      </c>
      <c r="C440" s="278">
        <v>192.75</v>
      </c>
      <c r="D440" s="280">
        <v>191.78333333333333</v>
      </c>
      <c r="E440" s="280">
        <v>186.06666666666666</v>
      </c>
      <c r="F440" s="280">
        <v>179.38333333333333</v>
      </c>
      <c r="G440" s="280">
        <v>173.66666666666666</v>
      </c>
      <c r="H440" s="280">
        <v>198.46666666666667</v>
      </c>
      <c r="I440" s="280">
        <v>204.18333333333331</v>
      </c>
      <c r="J440" s="280">
        <v>210.86666666666667</v>
      </c>
      <c r="K440" s="278">
        <v>197.5</v>
      </c>
      <c r="L440" s="278">
        <v>185.1</v>
      </c>
      <c r="M440" s="278">
        <v>16.796420000000001</v>
      </c>
    </row>
    <row r="441" spans="1:13">
      <c r="A441" s="269">
        <v>431</v>
      </c>
      <c r="B441" s="278" t="s">
        <v>179</v>
      </c>
      <c r="C441" s="278">
        <v>413.7</v>
      </c>
      <c r="D441" s="280">
        <v>405.76666666666665</v>
      </c>
      <c r="E441" s="280">
        <v>394.73333333333329</v>
      </c>
      <c r="F441" s="280">
        <v>375.76666666666665</v>
      </c>
      <c r="G441" s="280">
        <v>364.73333333333329</v>
      </c>
      <c r="H441" s="280">
        <v>424.73333333333329</v>
      </c>
      <c r="I441" s="280">
        <v>435.76666666666659</v>
      </c>
      <c r="J441" s="280">
        <v>454.73333333333329</v>
      </c>
      <c r="K441" s="278">
        <v>416.8</v>
      </c>
      <c r="L441" s="278">
        <v>386.8</v>
      </c>
      <c r="M441" s="278">
        <v>44.360999999999997</v>
      </c>
    </row>
    <row r="442" spans="1:13">
      <c r="A442" s="269">
        <v>432</v>
      </c>
      <c r="B442" s="278" t="s">
        <v>532</v>
      </c>
      <c r="C442" s="278">
        <v>147.19999999999999</v>
      </c>
      <c r="D442" s="280">
        <v>145.38333333333333</v>
      </c>
      <c r="E442" s="280">
        <v>142.06666666666666</v>
      </c>
      <c r="F442" s="280">
        <v>136.93333333333334</v>
      </c>
      <c r="G442" s="280">
        <v>133.61666666666667</v>
      </c>
      <c r="H442" s="280">
        <v>150.51666666666665</v>
      </c>
      <c r="I442" s="280">
        <v>153.83333333333331</v>
      </c>
      <c r="J442" s="280">
        <v>158.96666666666664</v>
      </c>
      <c r="K442" s="278">
        <v>148.69999999999999</v>
      </c>
      <c r="L442" s="278">
        <v>140.25</v>
      </c>
      <c r="M442" s="278">
        <v>1.6652400000000001</v>
      </c>
    </row>
    <row r="443" spans="1:13">
      <c r="A443" s="269">
        <v>433</v>
      </c>
      <c r="B443" s="278" t="s">
        <v>533</v>
      </c>
      <c r="C443" s="278">
        <v>1130.95</v>
      </c>
      <c r="D443" s="280">
        <v>1134.9833333333333</v>
      </c>
      <c r="E443" s="280">
        <v>1120.9666666666667</v>
      </c>
      <c r="F443" s="280">
        <v>1110.9833333333333</v>
      </c>
      <c r="G443" s="280">
        <v>1096.9666666666667</v>
      </c>
      <c r="H443" s="280">
        <v>1144.9666666666667</v>
      </c>
      <c r="I443" s="280">
        <v>1158.9833333333336</v>
      </c>
      <c r="J443" s="280">
        <v>1168.9666666666667</v>
      </c>
      <c r="K443" s="278">
        <v>1149</v>
      </c>
      <c r="L443" s="278">
        <v>1125</v>
      </c>
      <c r="M443" s="278">
        <v>0.43734000000000001</v>
      </c>
    </row>
    <row r="444" spans="1:13">
      <c r="A444" s="269">
        <v>434</v>
      </c>
      <c r="B444" s="278" t="s">
        <v>534</v>
      </c>
      <c r="C444" s="278">
        <v>4.45</v>
      </c>
      <c r="D444" s="280">
        <v>4.4333333333333327</v>
      </c>
      <c r="E444" s="280">
        <v>4.3666666666666654</v>
      </c>
      <c r="F444" s="280">
        <v>4.2833333333333323</v>
      </c>
      <c r="G444" s="280">
        <v>4.216666666666665</v>
      </c>
      <c r="H444" s="280">
        <v>4.5166666666666657</v>
      </c>
      <c r="I444" s="280">
        <v>4.5833333333333339</v>
      </c>
      <c r="J444" s="280">
        <v>4.6666666666666661</v>
      </c>
      <c r="K444" s="278">
        <v>4.5</v>
      </c>
      <c r="L444" s="278">
        <v>4.3499999999999996</v>
      </c>
      <c r="M444" s="278">
        <v>236.65705</v>
      </c>
    </row>
    <row r="445" spans="1:13">
      <c r="A445" s="269">
        <v>435</v>
      </c>
      <c r="B445" s="278" t="s">
        <v>535</v>
      </c>
      <c r="C445" s="278">
        <v>131.65</v>
      </c>
      <c r="D445" s="280">
        <v>132.15</v>
      </c>
      <c r="E445" s="280">
        <v>129.80000000000001</v>
      </c>
      <c r="F445" s="280">
        <v>127.95000000000002</v>
      </c>
      <c r="G445" s="280">
        <v>125.60000000000002</v>
      </c>
      <c r="H445" s="280">
        <v>134</v>
      </c>
      <c r="I445" s="280">
        <v>136.34999999999997</v>
      </c>
      <c r="J445" s="280">
        <v>138.19999999999999</v>
      </c>
      <c r="K445" s="278">
        <v>134.5</v>
      </c>
      <c r="L445" s="278">
        <v>130.30000000000001</v>
      </c>
      <c r="M445" s="278">
        <v>0.88637999999999995</v>
      </c>
    </row>
    <row r="446" spans="1:13">
      <c r="A446" s="269">
        <v>436</v>
      </c>
      <c r="B446" s="278" t="s">
        <v>536</v>
      </c>
      <c r="C446" s="278">
        <v>906.55</v>
      </c>
      <c r="D446" s="280">
        <v>901.19999999999993</v>
      </c>
      <c r="E446" s="280">
        <v>889.34999999999991</v>
      </c>
      <c r="F446" s="280">
        <v>872.15</v>
      </c>
      <c r="G446" s="280">
        <v>860.3</v>
      </c>
      <c r="H446" s="280">
        <v>918.39999999999986</v>
      </c>
      <c r="I446" s="280">
        <v>930.25</v>
      </c>
      <c r="J446" s="280">
        <v>947.44999999999982</v>
      </c>
      <c r="K446" s="278">
        <v>913.05</v>
      </c>
      <c r="L446" s="278">
        <v>884</v>
      </c>
      <c r="M446" s="278">
        <v>0.82318999999999998</v>
      </c>
    </row>
    <row r="447" spans="1:13">
      <c r="A447" s="269">
        <v>437</v>
      </c>
      <c r="B447" s="278" t="s">
        <v>282</v>
      </c>
      <c r="C447" s="278">
        <v>403.5</v>
      </c>
      <c r="D447" s="280">
        <v>403.83333333333331</v>
      </c>
      <c r="E447" s="280">
        <v>394.66666666666663</v>
      </c>
      <c r="F447" s="280">
        <v>385.83333333333331</v>
      </c>
      <c r="G447" s="280">
        <v>376.66666666666663</v>
      </c>
      <c r="H447" s="280">
        <v>412.66666666666663</v>
      </c>
      <c r="I447" s="280">
        <v>421.83333333333326</v>
      </c>
      <c r="J447" s="280">
        <v>430.66666666666663</v>
      </c>
      <c r="K447" s="278">
        <v>413</v>
      </c>
      <c r="L447" s="278">
        <v>395</v>
      </c>
      <c r="M447" s="278">
        <v>3.5553900000000001</v>
      </c>
    </row>
    <row r="448" spans="1:13">
      <c r="A448" s="269">
        <v>438</v>
      </c>
      <c r="B448" s="278" t="s">
        <v>542</v>
      </c>
      <c r="C448" s="278">
        <v>48.85</v>
      </c>
      <c r="D448" s="280">
        <v>49.15</v>
      </c>
      <c r="E448" s="280">
        <v>48.449999999999996</v>
      </c>
      <c r="F448" s="280">
        <v>48.05</v>
      </c>
      <c r="G448" s="280">
        <v>47.349999999999994</v>
      </c>
      <c r="H448" s="280">
        <v>49.55</v>
      </c>
      <c r="I448" s="280">
        <v>50.25</v>
      </c>
      <c r="J448" s="280">
        <v>50.65</v>
      </c>
      <c r="K448" s="278">
        <v>49.85</v>
      </c>
      <c r="L448" s="278">
        <v>48.75</v>
      </c>
      <c r="M448" s="278">
        <v>2.08371</v>
      </c>
    </row>
    <row r="449" spans="1:13">
      <c r="A449" s="269">
        <v>439</v>
      </c>
      <c r="B449" s="278" t="s">
        <v>2609</v>
      </c>
      <c r="C449" s="278">
        <v>12100.1</v>
      </c>
      <c r="D449" s="280">
        <v>12026.699999999999</v>
      </c>
      <c r="E449" s="280">
        <v>11903.399999999998</v>
      </c>
      <c r="F449" s="280">
        <v>11706.699999999999</v>
      </c>
      <c r="G449" s="280">
        <v>11583.399999999998</v>
      </c>
      <c r="H449" s="280">
        <v>12223.399999999998</v>
      </c>
      <c r="I449" s="280">
        <v>12346.699999999997</v>
      </c>
      <c r="J449" s="280">
        <v>12543.399999999998</v>
      </c>
      <c r="K449" s="278">
        <v>12150</v>
      </c>
      <c r="L449" s="278">
        <v>11830</v>
      </c>
      <c r="M449" s="278">
        <v>1.1469999999999999E-2</v>
      </c>
    </row>
    <row r="450" spans="1:13">
      <c r="A450" s="269">
        <v>440</v>
      </c>
      <c r="B450" s="278" t="s">
        <v>182</v>
      </c>
      <c r="C450" s="278">
        <v>868.65</v>
      </c>
      <c r="D450" s="280">
        <v>871.1</v>
      </c>
      <c r="E450" s="280">
        <v>860.55000000000007</v>
      </c>
      <c r="F450" s="280">
        <v>852.45</v>
      </c>
      <c r="G450" s="280">
        <v>841.90000000000009</v>
      </c>
      <c r="H450" s="280">
        <v>879.2</v>
      </c>
      <c r="I450" s="280">
        <v>889.75</v>
      </c>
      <c r="J450" s="280">
        <v>897.85</v>
      </c>
      <c r="K450" s="278">
        <v>881.65</v>
      </c>
      <c r="L450" s="278">
        <v>863</v>
      </c>
      <c r="M450" s="278">
        <v>2.18018</v>
      </c>
    </row>
    <row r="451" spans="1:13">
      <c r="A451" s="269">
        <v>441</v>
      </c>
      <c r="B451" s="278" t="s">
        <v>3465</v>
      </c>
      <c r="C451" s="278">
        <v>384</v>
      </c>
      <c r="D451" s="280">
        <v>383.66666666666669</v>
      </c>
      <c r="E451" s="280">
        <v>377.93333333333339</v>
      </c>
      <c r="F451" s="280">
        <v>371.86666666666673</v>
      </c>
      <c r="G451" s="280">
        <v>366.13333333333344</v>
      </c>
      <c r="H451" s="280">
        <v>389.73333333333335</v>
      </c>
      <c r="I451" s="280">
        <v>395.46666666666658</v>
      </c>
      <c r="J451" s="280">
        <v>401.5333333333333</v>
      </c>
      <c r="K451" s="278">
        <v>389.4</v>
      </c>
      <c r="L451" s="278">
        <v>377.6</v>
      </c>
      <c r="M451" s="278">
        <v>19.619420000000002</v>
      </c>
    </row>
    <row r="452" spans="1:13">
      <c r="A452" s="269">
        <v>442</v>
      </c>
      <c r="B452" s="278" t="s">
        <v>543</v>
      </c>
      <c r="C452" s="278">
        <v>769.05</v>
      </c>
      <c r="D452" s="280">
        <v>767.68333333333328</v>
      </c>
      <c r="E452" s="280">
        <v>756.46666666666658</v>
      </c>
      <c r="F452" s="280">
        <v>743.88333333333333</v>
      </c>
      <c r="G452" s="280">
        <v>732.66666666666663</v>
      </c>
      <c r="H452" s="280">
        <v>780.26666666666654</v>
      </c>
      <c r="I452" s="280">
        <v>791.48333333333323</v>
      </c>
      <c r="J452" s="280">
        <v>804.06666666666649</v>
      </c>
      <c r="K452" s="278">
        <v>778.9</v>
      </c>
      <c r="L452" s="278">
        <v>755.1</v>
      </c>
      <c r="M452" s="278">
        <v>0.26121</v>
      </c>
    </row>
    <row r="453" spans="1:13">
      <c r="A453" s="269">
        <v>443</v>
      </c>
      <c r="B453" s="278" t="s">
        <v>183</v>
      </c>
      <c r="C453" s="278">
        <v>103.8</v>
      </c>
      <c r="D453" s="280">
        <v>103.91666666666667</v>
      </c>
      <c r="E453" s="280">
        <v>101.53333333333335</v>
      </c>
      <c r="F453" s="280">
        <v>99.26666666666668</v>
      </c>
      <c r="G453" s="280">
        <v>96.883333333333354</v>
      </c>
      <c r="H453" s="280">
        <v>106.18333333333334</v>
      </c>
      <c r="I453" s="280">
        <v>108.56666666666666</v>
      </c>
      <c r="J453" s="280">
        <v>110.83333333333333</v>
      </c>
      <c r="K453" s="278">
        <v>106.3</v>
      </c>
      <c r="L453" s="278">
        <v>101.65</v>
      </c>
      <c r="M453" s="278">
        <v>631.98649999999998</v>
      </c>
    </row>
    <row r="454" spans="1:13">
      <c r="A454" s="269">
        <v>444</v>
      </c>
      <c r="B454" s="278" t="s">
        <v>184</v>
      </c>
      <c r="C454" s="278">
        <v>42.25</v>
      </c>
      <c r="D454" s="280">
        <v>42.5</v>
      </c>
      <c r="E454" s="280">
        <v>41.45</v>
      </c>
      <c r="F454" s="280">
        <v>40.650000000000006</v>
      </c>
      <c r="G454" s="280">
        <v>39.600000000000009</v>
      </c>
      <c r="H454" s="280">
        <v>43.3</v>
      </c>
      <c r="I454" s="280">
        <v>44.349999999999994</v>
      </c>
      <c r="J454" s="280">
        <v>45.149999999999991</v>
      </c>
      <c r="K454" s="278">
        <v>43.55</v>
      </c>
      <c r="L454" s="278">
        <v>41.7</v>
      </c>
      <c r="M454" s="278">
        <v>44.996969999999997</v>
      </c>
    </row>
    <row r="455" spans="1:13">
      <c r="A455" s="269">
        <v>445</v>
      </c>
      <c r="B455" s="278" t="s">
        <v>185</v>
      </c>
      <c r="C455" s="278">
        <v>44</v>
      </c>
      <c r="D455" s="280">
        <v>43.9</v>
      </c>
      <c r="E455" s="280">
        <v>43.199999999999996</v>
      </c>
      <c r="F455" s="280">
        <v>42.4</v>
      </c>
      <c r="G455" s="280">
        <v>41.699999999999996</v>
      </c>
      <c r="H455" s="280">
        <v>44.699999999999996</v>
      </c>
      <c r="I455" s="280">
        <v>45.4</v>
      </c>
      <c r="J455" s="280">
        <v>46.199999999999996</v>
      </c>
      <c r="K455" s="278">
        <v>44.6</v>
      </c>
      <c r="L455" s="278">
        <v>43.1</v>
      </c>
      <c r="M455" s="278">
        <v>359.40233999999998</v>
      </c>
    </row>
    <row r="456" spans="1:13">
      <c r="A456" s="269">
        <v>446</v>
      </c>
      <c r="B456" s="278" t="s">
        <v>186</v>
      </c>
      <c r="C456" s="278">
        <v>323.10000000000002</v>
      </c>
      <c r="D456" s="280">
        <v>323.83333333333331</v>
      </c>
      <c r="E456" s="280">
        <v>320.26666666666665</v>
      </c>
      <c r="F456" s="280">
        <v>317.43333333333334</v>
      </c>
      <c r="G456" s="280">
        <v>313.86666666666667</v>
      </c>
      <c r="H456" s="280">
        <v>326.66666666666663</v>
      </c>
      <c r="I456" s="280">
        <v>330.23333333333335</v>
      </c>
      <c r="J456" s="280">
        <v>333.06666666666661</v>
      </c>
      <c r="K456" s="278">
        <v>327.39999999999998</v>
      </c>
      <c r="L456" s="278">
        <v>321</v>
      </c>
      <c r="M456" s="278">
        <v>113.45728</v>
      </c>
    </row>
    <row r="457" spans="1:13">
      <c r="A457" s="269">
        <v>447</v>
      </c>
      <c r="B457" s="278" t="s">
        <v>2625</v>
      </c>
      <c r="C457" s="278">
        <v>20.149999999999999</v>
      </c>
      <c r="D457" s="280">
        <v>20.283333333333331</v>
      </c>
      <c r="E457" s="280">
        <v>19.866666666666664</v>
      </c>
      <c r="F457" s="280">
        <v>19.583333333333332</v>
      </c>
      <c r="G457" s="280">
        <v>19.166666666666664</v>
      </c>
      <c r="H457" s="280">
        <v>20.566666666666663</v>
      </c>
      <c r="I457" s="280">
        <v>20.983333333333334</v>
      </c>
      <c r="J457" s="280">
        <v>21.266666666666662</v>
      </c>
      <c r="K457" s="278">
        <v>20.7</v>
      </c>
      <c r="L457" s="278">
        <v>20</v>
      </c>
      <c r="M457" s="278">
        <v>22.897300000000001</v>
      </c>
    </row>
    <row r="458" spans="1:13">
      <c r="A458" s="269">
        <v>448</v>
      </c>
      <c r="B458" s="278" t="s">
        <v>537</v>
      </c>
      <c r="C458" s="278">
        <v>674.1</v>
      </c>
      <c r="D458" s="280">
        <v>675.38333333333333</v>
      </c>
      <c r="E458" s="280">
        <v>660.76666666666665</v>
      </c>
      <c r="F458" s="280">
        <v>647.43333333333328</v>
      </c>
      <c r="G458" s="280">
        <v>632.81666666666661</v>
      </c>
      <c r="H458" s="280">
        <v>688.7166666666667</v>
      </c>
      <c r="I458" s="280">
        <v>703.33333333333326</v>
      </c>
      <c r="J458" s="280">
        <v>716.66666666666674</v>
      </c>
      <c r="K458" s="278">
        <v>690</v>
      </c>
      <c r="L458" s="278">
        <v>662.05</v>
      </c>
      <c r="M458" s="278">
        <v>0.18632000000000001</v>
      </c>
    </row>
    <row r="459" spans="1:13">
      <c r="A459" s="269">
        <v>449</v>
      </c>
      <c r="B459" s="278" t="s">
        <v>538</v>
      </c>
      <c r="C459" s="278">
        <v>351.7</v>
      </c>
      <c r="D459" s="280">
        <v>354.2166666666667</v>
      </c>
      <c r="E459" s="280">
        <v>343.48333333333341</v>
      </c>
      <c r="F459" s="280">
        <v>335.26666666666671</v>
      </c>
      <c r="G459" s="280">
        <v>324.53333333333342</v>
      </c>
      <c r="H459" s="280">
        <v>362.43333333333339</v>
      </c>
      <c r="I459" s="280">
        <v>373.16666666666674</v>
      </c>
      <c r="J459" s="280">
        <v>381.38333333333338</v>
      </c>
      <c r="K459" s="278">
        <v>364.95</v>
      </c>
      <c r="L459" s="278">
        <v>346</v>
      </c>
      <c r="M459" s="278">
        <v>0.14097000000000001</v>
      </c>
    </row>
    <row r="460" spans="1:13">
      <c r="A460" s="269">
        <v>450</v>
      </c>
      <c r="B460" s="278" t="s">
        <v>187</v>
      </c>
      <c r="C460" s="278">
        <v>2016.1</v>
      </c>
      <c r="D460" s="280">
        <v>2028.45</v>
      </c>
      <c r="E460" s="280">
        <v>1996.9</v>
      </c>
      <c r="F460" s="280">
        <v>1977.7</v>
      </c>
      <c r="G460" s="280">
        <v>1946.15</v>
      </c>
      <c r="H460" s="280">
        <v>2047.65</v>
      </c>
      <c r="I460" s="280">
        <v>2079.1999999999998</v>
      </c>
      <c r="J460" s="280">
        <v>2098.4</v>
      </c>
      <c r="K460" s="278">
        <v>2060</v>
      </c>
      <c r="L460" s="278">
        <v>2009.25</v>
      </c>
      <c r="M460" s="278">
        <v>30.44089</v>
      </c>
    </row>
    <row r="461" spans="1:13">
      <c r="A461" s="269">
        <v>451</v>
      </c>
      <c r="B461" s="278" t="s">
        <v>544</v>
      </c>
      <c r="C461" s="278">
        <v>1721.9</v>
      </c>
      <c r="D461" s="280">
        <v>1714.2833333333335</v>
      </c>
      <c r="E461" s="280">
        <v>1688.616666666667</v>
      </c>
      <c r="F461" s="280">
        <v>1655.3333333333335</v>
      </c>
      <c r="G461" s="280">
        <v>1629.666666666667</v>
      </c>
      <c r="H461" s="280">
        <v>1747.5666666666671</v>
      </c>
      <c r="I461" s="280">
        <v>1773.2333333333336</v>
      </c>
      <c r="J461" s="280">
        <v>1806.5166666666671</v>
      </c>
      <c r="K461" s="278">
        <v>1739.95</v>
      </c>
      <c r="L461" s="278">
        <v>1681</v>
      </c>
      <c r="M461" s="278">
        <v>0.20766000000000001</v>
      </c>
    </row>
    <row r="462" spans="1:13">
      <c r="A462" s="269">
        <v>452</v>
      </c>
      <c r="B462" s="278" t="s">
        <v>188</v>
      </c>
      <c r="C462" s="278">
        <v>554.15</v>
      </c>
      <c r="D462" s="280">
        <v>557.26666666666665</v>
      </c>
      <c r="E462" s="280">
        <v>548.93333333333328</v>
      </c>
      <c r="F462" s="280">
        <v>543.71666666666658</v>
      </c>
      <c r="G462" s="280">
        <v>535.38333333333321</v>
      </c>
      <c r="H462" s="280">
        <v>562.48333333333335</v>
      </c>
      <c r="I462" s="280">
        <v>570.81666666666683</v>
      </c>
      <c r="J462" s="280">
        <v>576.03333333333342</v>
      </c>
      <c r="K462" s="278">
        <v>565.6</v>
      </c>
      <c r="L462" s="278">
        <v>552.04999999999995</v>
      </c>
      <c r="M462" s="278">
        <v>23.86985</v>
      </c>
    </row>
    <row r="463" spans="1:13">
      <c r="A463" s="269">
        <v>453</v>
      </c>
      <c r="B463" s="278" t="s">
        <v>545</v>
      </c>
      <c r="C463" s="278">
        <v>200.2</v>
      </c>
      <c r="D463" s="280">
        <v>202.4</v>
      </c>
      <c r="E463" s="280">
        <v>195.8</v>
      </c>
      <c r="F463" s="280">
        <v>191.4</v>
      </c>
      <c r="G463" s="280">
        <v>184.8</v>
      </c>
      <c r="H463" s="280">
        <v>206.8</v>
      </c>
      <c r="I463" s="280">
        <v>213.39999999999998</v>
      </c>
      <c r="J463" s="280">
        <v>217.8</v>
      </c>
      <c r="K463" s="278">
        <v>209</v>
      </c>
      <c r="L463" s="278">
        <v>198</v>
      </c>
      <c r="M463" s="278">
        <v>0.39026</v>
      </c>
    </row>
    <row r="464" spans="1:13">
      <c r="A464" s="269">
        <v>454</v>
      </c>
      <c r="B464" s="278" t="s">
        <v>546</v>
      </c>
      <c r="C464" s="278">
        <v>778.25</v>
      </c>
      <c r="D464" s="280">
        <v>773.44999999999993</v>
      </c>
      <c r="E464" s="280">
        <v>755.04999999999984</v>
      </c>
      <c r="F464" s="280">
        <v>731.84999999999991</v>
      </c>
      <c r="G464" s="280">
        <v>713.44999999999982</v>
      </c>
      <c r="H464" s="280">
        <v>796.64999999999986</v>
      </c>
      <c r="I464" s="280">
        <v>815.05</v>
      </c>
      <c r="J464" s="280">
        <v>838.24999999999989</v>
      </c>
      <c r="K464" s="278">
        <v>791.85</v>
      </c>
      <c r="L464" s="278">
        <v>750.25</v>
      </c>
      <c r="M464" s="278">
        <v>2.4582600000000001</v>
      </c>
    </row>
    <row r="465" spans="1:13">
      <c r="A465" s="269">
        <v>455</v>
      </c>
      <c r="B465" s="278" t="s">
        <v>547</v>
      </c>
      <c r="C465" s="278">
        <v>505.5</v>
      </c>
      <c r="D465" s="280">
        <v>504.43333333333334</v>
      </c>
      <c r="E465" s="280">
        <v>500.06666666666666</v>
      </c>
      <c r="F465" s="280">
        <v>494.63333333333333</v>
      </c>
      <c r="G465" s="280">
        <v>490.26666666666665</v>
      </c>
      <c r="H465" s="280">
        <v>509.86666666666667</v>
      </c>
      <c r="I465" s="280">
        <v>514.23333333333335</v>
      </c>
      <c r="J465" s="280">
        <v>519.66666666666674</v>
      </c>
      <c r="K465" s="278">
        <v>508.8</v>
      </c>
      <c r="L465" s="278">
        <v>499</v>
      </c>
      <c r="M465" s="278">
        <v>0.25222</v>
      </c>
    </row>
    <row r="466" spans="1:13">
      <c r="A466" s="269">
        <v>456</v>
      </c>
      <c r="B466" s="278" t="s">
        <v>552</v>
      </c>
      <c r="C466" s="278">
        <v>440.6</v>
      </c>
      <c r="D466" s="280">
        <v>437.91666666666669</v>
      </c>
      <c r="E466" s="280">
        <v>434.83333333333337</v>
      </c>
      <c r="F466" s="280">
        <v>429.06666666666666</v>
      </c>
      <c r="G466" s="280">
        <v>425.98333333333335</v>
      </c>
      <c r="H466" s="280">
        <v>443.68333333333339</v>
      </c>
      <c r="I466" s="280">
        <v>446.76666666666677</v>
      </c>
      <c r="J466" s="280">
        <v>452.53333333333342</v>
      </c>
      <c r="K466" s="278">
        <v>441</v>
      </c>
      <c r="L466" s="278">
        <v>432.15</v>
      </c>
      <c r="M466" s="278">
        <v>0.29189999999999999</v>
      </c>
    </row>
    <row r="467" spans="1:13">
      <c r="A467" s="269">
        <v>457</v>
      </c>
      <c r="B467" s="278" t="s">
        <v>548</v>
      </c>
      <c r="C467" s="278">
        <v>39.75</v>
      </c>
      <c r="D467" s="280">
        <v>39.85</v>
      </c>
      <c r="E467" s="280">
        <v>39</v>
      </c>
      <c r="F467" s="280">
        <v>38.25</v>
      </c>
      <c r="G467" s="280">
        <v>37.4</v>
      </c>
      <c r="H467" s="280">
        <v>40.6</v>
      </c>
      <c r="I467" s="280">
        <v>41.45000000000001</v>
      </c>
      <c r="J467" s="280">
        <v>42.2</v>
      </c>
      <c r="K467" s="278">
        <v>40.700000000000003</v>
      </c>
      <c r="L467" s="278">
        <v>39.1</v>
      </c>
      <c r="M467" s="278">
        <v>2.8138399999999999</v>
      </c>
    </row>
    <row r="468" spans="1:13">
      <c r="A468" s="269">
        <v>458</v>
      </c>
      <c r="B468" s="278" t="s">
        <v>549</v>
      </c>
      <c r="C468" s="278">
        <v>947.45</v>
      </c>
      <c r="D468" s="280">
        <v>954.48333333333323</v>
      </c>
      <c r="E468" s="280">
        <v>934.96666666666647</v>
      </c>
      <c r="F468" s="280">
        <v>922.48333333333323</v>
      </c>
      <c r="G468" s="280">
        <v>902.96666666666647</v>
      </c>
      <c r="H468" s="280">
        <v>966.96666666666647</v>
      </c>
      <c r="I468" s="280">
        <v>986.48333333333312</v>
      </c>
      <c r="J468" s="280">
        <v>998.96666666666647</v>
      </c>
      <c r="K468" s="278">
        <v>974</v>
      </c>
      <c r="L468" s="278">
        <v>942</v>
      </c>
      <c r="M468" s="278">
        <v>0.21725</v>
      </c>
    </row>
    <row r="469" spans="1:13">
      <c r="A469" s="269">
        <v>459</v>
      </c>
      <c r="B469" s="278" t="s">
        <v>189</v>
      </c>
      <c r="C469" s="278">
        <v>977.6</v>
      </c>
      <c r="D469" s="280">
        <v>981.71666666666658</v>
      </c>
      <c r="E469" s="280">
        <v>969.43333333333317</v>
      </c>
      <c r="F469" s="280">
        <v>961.26666666666654</v>
      </c>
      <c r="G469" s="280">
        <v>948.98333333333312</v>
      </c>
      <c r="H469" s="280">
        <v>989.88333333333321</v>
      </c>
      <c r="I469" s="280">
        <v>1002.1666666666667</v>
      </c>
      <c r="J469" s="280">
        <v>1010.3333333333333</v>
      </c>
      <c r="K469" s="278">
        <v>994</v>
      </c>
      <c r="L469" s="278">
        <v>973.55</v>
      </c>
      <c r="M469" s="278">
        <v>22.148849999999999</v>
      </c>
    </row>
    <row r="470" spans="1:13">
      <c r="A470" s="269">
        <v>460</v>
      </c>
      <c r="B470" s="278" t="s">
        <v>190</v>
      </c>
      <c r="C470" s="278">
        <v>2500.1</v>
      </c>
      <c r="D470" s="280">
        <v>2496.3666666666668</v>
      </c>
      <c r="E470" s="280">
        <v>2463.7333333333336</v>
      </c>
      <c r="F470" s="280">
        <v>2427.3666666666668</v>
      </c>
      <c r="G470" s="280">
        <v>2394.7333333333336</v>
      </c>
      <c r="H470" s="280">
        <v>2532.7333333333336</v>
      </c>
      <c r="I470" s="280">
        <v>2565.3666666666668</v>
      </c>
      <c r="J470" s="280">
        <v>2601.7333333333336</v>
      </c>
      <c r="K470" s="278">
        <v>2529</v>
      </c>
      <c r="L470" s="278">
        <v>2460</v>
      </c>
      <c r="M470" s="278">
        <v>7.9413200000000002</v>
      </c>
    </row>
    <row r="471" spans="1:13">
      <c r="A471" s="269">
        <v>461</v>
      </c>
      <c r="B471" s="278" t="s">
        <v>191</v>
      </c>
      <c r="C471" s="278">
        <v>326.14999999999998</v>
      </c>
      <c r="D471" s="280">
        <v>327.46666666666664</v>
      </c>
      <c r="E471" s="280">
        <v>322.68333333333328</v>
      </c>
      <c r="F471" s="280">
        <v>319.21666666666664</v>
      </c>
      <c r="G471" s="280">
        <v>314.43333333333328</v>
      </c>
      <c r="H471" s="280">
        <v>330.93333333333328</v>
      </c>
      <c r="I471" s="280">
        <v>335.7166666666667</v>
      </c>
      <c r="J471" s="280">
        <v>339.18333333333328</v>
      </c>
      <c r="K471" s="278">
        <v>332.25</v>
      </c>
      <c r="L471" s="278">
        <v>324</v>
      </c>
      <c r="M471" s="278">
        <v>21.33942</v>
      </c>
    </row>
    <row r="472" spans="1:13">
      <c r="A472" s="269">
        <v>462</v>
      </c>
      <c r="B472" s="278" t="s">
        <v>550</v>
      </c>
      <c r="C472" s="278">
        <v>686.1</v>
      </c>
      <c r="D472" s="280">
        <v>672.23333333333323</v>
      </c>
      <c r="E472" s="280">
        <v>646.96666666666647</v>
      </c>
      <c r="F472" s="280">
        <v>607.83333333333326</v>
      </c>
      <c r="G472" s="280">
        <v>582.56666666666649</v>
      </c>
      <c r="H472" s="280">
        <v>711.36666666666645</v>
      </c>
      <c r="I472" s="280">
        <v>736.6333333333331</v>
      </c>
      <c r="J472" s="280">
        <v>775.76666666666642</v>
      </c>
      <c r="K472" s="278">
        <v>697.5</v>
      </c>
      <c r="L472" s="278">
        <v>633.1</v>
      </c>
      <c r="M472" s="278">
        <v>14.76229</v>
      </c>
    </row>
    <row r="473" spans="1:13">
      <c r="A473" s="269">
        <v>463</v>
      </c>
      <c r="B473" s="278" t="s">
        <v>551</v>
      </c>
      <c r="C473" s="278">
        <v>6.65</v>
      </c>
      <c r="D473" s="280">
        <v>6.666666666666667</v>
      </c>
      <c r="E473" s="280">
        <v>6.4833333333333343</v>
      </c>
      <c r="F473" s="280">
        <v>6.3166666666666673</v>
      </c>
      <c r="G473" s="280">
        <v>6.1333333333333346</v>
      </c>
      <c r="H473" s="280">
        <v>6.8333333333333339</v>
      </c>
      <c r="I473" s="280">
        <v>7.0166666666666657</v>
      </c>
      <c r="J473" s="280">
        <v>7.1833333333333336</v>
      </c>
      <c r="K473" s="278">
        <v>6.85</v>
      </c>
      <c r="L473" s="278">
        <v>6.5</v>
      </c>
      <c r="M473" s="278">
        <v>64.946780000000004</v>
      </c>
    </row>
    <row r="474" spans="1:13">
      <c r="A474" s="269">
        <v>464</v>
      </c>
      <c r="B474" s="278" t="s">
        <v>704</v>
      </c>
      <c r="C474" s="278">
        <v>71.650000000000006</v>
      </c>
      <c r="D474" s="280">
        <v>72.483333333333334</v>
      </c>
      <c r="E474" s="280">
        <v>70.066666666666663</v>
      </c>
      <c r="F474" s="280">
        <v>68.483333333333334</v>
      </c>
      <c r="G474" s="280">
        <v>66.066666666666663</v>
      </c>
      <c r="H474" s="280">
        <v>74.066666666666663</v>
      </c>
      <c r="I474" s="280">
        <v>76.48333333333332</v>
      </c>
      <c r="J474" s="280">
        <v>78.066666666666663</v>
      </c>
      <c r="K474" s="278">
        <v>74.900000000000006</v>
      </c>
      <c r="L474" s="278">
        <v>70.900000000000006</v>
      </c>
      <c r="M474" s="278">
        <v>0.55723999999999996</v>
      </c>
    </row>
    <row r="475" spans="1:13">
      <c r="A475" s="269">
        <v>465</v>
      </c>
      <c r="B475" s="278" t="s">
        <v>539</v>
      </c>
      <c r="C475" s="278">
        <v>5147.75</v>
      </c>
      <c r="D475" s="280">
        <v>5198.916666666667</v>
      </c>
      <c r="E475" s="280">
        <v>5078.8333333333339</v>
      </c>
      <c r="F475" s="280">
        <v>5009.916666666667</v>
      </c>
      <c r="G475" s="280">
        <v>4889.8333333333339</v>
      </c>
      <c r="H475" s="280">
        <v>5267.8333333333339</v>
      </c>
      <c r="I475" s="280">
        <v>5387.9166666666679</v>
      </c>
      <c r="J475" s="280">
        <v>5456.8333333333339</v>
      </c>
      <c r="K475" s="278">
        <v>5319</v>
      </c>
      <c r="L475" s="278">
        <v>5130</v>
      </c>
      <c r="M475" s="278">
        <v>0.13674</v>
      </c>
    </row>
    <row r="476" spans="1:13">
      <c r="A476" s="269">
        <v>466</v>
      </c>
      <c r="B476" s="246" t="s">
        <v>541</v>
      </c>
      <c r="C476" s="278">
        <v>35.549999999999997</v>
      </c>
      <c r="D476" s="280">
        <v>35.783333333333331</v>
      </c>
      <c r="E476" s="280">
        <v>34.86666666666666</v>
      </c>
      <c r="F476" s="280">
        <v>34.18333333333333</v>
      </c>
      <c r="G476" s="280">
        <v>33.266666666666659</v>
      </c>
      <c r="H476" s="280">
        <v>36.466666666666661</v>
      </c>
      <c r="I476" s="280">
        <v>37.383333333333333</v>
      </c>
      <c r="J476" s="280">
        <v>38.066666666666663</v>
      </c>
      <c r="K476" s="278">
        <v>36.700000000000003</v>
      </c>
      <c r="L476" s="278">
        <v>35.1</v>
      </c>
      <c r="M476" s="278">
        <v>76.117270000000005</v>
      </c>
    </row>
    <row r="477" spans="1:13">
      <c r="A477" s="269">
        <v>467</v>
      </c>
      <c r="B477" s="246" t="s">
        <v>192</v>
      </c>
      <c r="C477" s="278">
        <v>383.3</v>
      </c>
      <c r="D477" s="280">
        <v>383.73333333333335</v>
      </c>
      <c r="E477" s="280">
        <v>374.66666666666669</v>
      </c>
      <c r="F477" s="280">
        <v>366.03333333333336</v>
      </c>
      <c r="G477" s="280">
        <v>356.9666666666667</v>
      </c>
      <c r="H477" s="280">
        <v>392.36666666666667</v>
      </c>
      <c r="I477" s="280">
        <v>401.43333333333328</v>
      </c>
      <c r="J477" s="280">
        <v>410.06666666666666</v>
      </c>
      <c r="K477" s="278">
        <v>392.8</v>
      </c>
      <c r="L477" s="278">
        <v>375.1</v>
      </c>
      <c r="M477" s="278">
        <v>42.899819999999998</v>
      </c>
    </row>
    <row r="478" spans="1:13">
      <c r="A478" s="269">
        <v>468</v>
      </c>
      <c r="B478" s="246" t="s">
        <v>540</v>
      </c>
      <c r="C478" s="278">
        <v>194.1</v>
      </c>
      <c r="D478" s="280">
        <v>192.16666666666666</v>
      </c>
      <c r="E478" s="280">
        <v>189.08333333333331</v>
      </c>
      <c r="F478" s="280">
        <v>184.06666666666666</v>
      </c>
      <c r="G478" s="280">
        <v>180.98333333333332</v>
      </c>
      <c r="H478" s="280">
        <v>197.18333333333331</v>
      </c>
      <c r="I478" s="280">
        <v>200.26666666666662</v>
      </c>
      <c r="J478" s="280">
        <v>205.2833333333333</v>
      </c>
      <c r="K478" s="278">
        <v>195.25</v>
      </c>
      <c r="L478" s="278">
        <v>187.15</v>
      </c>
      <c r="M478" s="278">
        <v>0.63712999999999997</v>
      </c>
    </row>
    <row r="479" spans="1:13">
      <c r="A479" s="269">
        <v>469</v>
      </c>
      <c r="B479" s="246" t="s">
        <v>193</v>
      </c>
      <c r="C479" s="278">
        <v>1049.0999999999999</v>
      </c>
      <c r="D479" s="280">
        <v>1044.0333333333335</v>
      </c>
      <c r="E479" s="280">
        <v>1026.866666666667</v>
      </c>
      <c r="F479" s="280">
        <v>1004.6333333333334</v>
      </c>
      <c r="G479" s="280">
        <v>987.46666666666692</v>
      </c>
      <c r="H479" s="280">
        <v>1066.2666666666671</v>
      </c>
      <c r="I479" s="280">
        <v>1083.4333333333336</v>
      </c>
      <c r="J479" s="280">
        <v>1105.6666666666672</v>
      </c>
      <c r="K479" s="278">
        <v>1061.2</v>
      </c>
      <c r="L479" s="278">
        <v>1021.8</v>
      </c>
      <c r="M479" s="278">
        <v>8.2243600000000008</v>
      </c>
    </row>
    <row r="480" spans="1:13">
      <c r="A480" s="269">
        <v>470</v>
      </c>
      <c r="B480" s="246" t="s">
        <v>553</v>
      </c>
      <c r="C480" s="278">
        <v>13.95</v>
      </c>
      <c r="D480" s="280">
        <v>13.949999999999998</v>
      </c>
      <c r="E480" s="280">
        <v>13.549999999999995</v>
      </c>
      <c r="F480" s="280">
        <v>13.149999999999999</v>
      </c>
      <c r="G480" s="280">
        <v>12.749999999999996</v>
      </c>
      <c r="H480" s="280">
        <v>14.349999999999994</v>
      </c>
      <c r="I480" s="280">
        <v>14.749999999999996</v>
      </c>
      <c r="J480" s="280">
        <v>15.149999999999993</v>
      </c>
      <c r="K480" s="278">
        <v>14.35</v>
      </c>
      <c r="L480" s="278">
        <v>13.55</v>
      </c>
      <c r="M480" s="278">
        <v>25.864609999999999</v>
      </c>
    </row>
    <row r="481" spans="1:13">
      <c r="A481" s="269">
        <v>471</v>
      </c>
      <c r="B481" s="246" t="s">
        <v>554</v>
      </c>
      <c r="C481" s="278">
        <v>207.45</v>
      </c>
      <c r="D481" s="280">
        <v>208.18333333333331</v>
      </c>
      <c r="E481" s="280">
        <v>204.41666666666663</v>
      </c>
      <c r="F481" s="280">
        <v>201.38333333333333</v>
      </c>
      <c r="G481" s="280">
        <v>197.61666666666665</v>
      </c>
      <c r="H481" s="280">
        <v>211.21666666666661</v>
      </c>
      <c r="I481" s="280">
        <v>214.98333333333332</v>
      </c>
      <c r="J481" s="280">
        <v>218.01666666666659</v>
      </c>
      <c r="K481" s="278">
        <v>211.95</v>
      </c>
      <c r="L481" s="278">
        <v>205.15</v>
      </c>
      <c r="M481" s="278">
        <v>1.31755</v>
      </c>
    </row>
    <row r="482" spans="1:13">
      <c r="A482" s="269">
        <v>472</v>
      </c>
      <c r="B482" s="246" t="s">
        <v>194</v>
      </c>
      <c r="C482" s="278">
        <v>221.55</v>
      </c>
      <c r="D482" s="280">
        <v>217.56666666666669</v>
      </c>
      <c r="E482" s="280">
        <v>210.28333333333339</v>
      </c>
      <c r="F482" s="278">
        <v>199.01666666666671</v>
      </c>
      <c r="G482" s="280">
        <v>191.73333333333341</v>
      </c>
      <c r="H482" s="280">
        <v>228.83333333333337</v>
      </c>
      <c r="I482" s="278">
        <v>236.11666666666667</v>
      </c>
      <c r="J482" s="280">
        <v>247.38333333333335</v>
      </c>
      <c r="K482" s="280">
        <v>224.85</v>
      </c>
      <c r="L482" s="278">
        <v>206.3</v>
      </c>
      <c r="M482" s="280">
        <v>75.257469999999998</v>
      </c>
    </row>
    <row r="483" spans="1:13">
      <c r="A483" s="269">
        <v>473</v>
      </c>
      <c r="B483" s="246" t="s">
        <v>195</v>
      </c>
      <c r="C483" s="278">
        <v>3802.35</v>
      </c>
      <c r="D483" s="280">
        <v>3819.7000000000003</v>
      </c>
      <c r="E483" s="280">
        <v>3764.4000000000005</v>
      </c>
      <c r="F483" s="278">
        <v>3726.4500000000003</v>
      </c>
      <c r="G483" s="280">
        <v>3671.1500000000005</v>
      </c>
      <c r="H483" s="280">
        <v>3857.6500000000005</v>
      </c>
      <c r="I483" s="278">
        <v>3912.9500000000007</v>
      </c>
      <c r="J483" s="280">
        <v>3950.9000000000005</v>
      </c>
      <c r="K483" s="280">
        <v>3875</v>
      </c>
      <c r="L483" s="278">
        <v>3781.75</v>
      </c>
      <c r="M483" s="280">
        <v>3.9577100000000001</v>
      </c>
    </row>
    <row r="484" spans="1:13">
      <c r="A484" s="269">
        <v>474</v>
      </c>
      <c r="B484" s="246" t="s">
        <v>196</v>
      </c>
      <c r="C484" s="246">
        <v>33.299999999999997</v>
      </c>
      <c r="D484" s="290">
        <v>32.866666666666667</v>
      </c>
      <c r="E484" s="290">
        <v>32.233333333333334</v>
      </c>
      <c r="F484" s="290">
        <v>31.166666666666668</v>
      </c>
      <c r="G484" s="290">
        <v>30.533333333333335</v>
      </c>
      <c r="H484" s="290">
        <v>33.933333333333337</v>
      </c>
      <c r="I484" s="290">
        <v>34.566666666666677</v>
      </c>
      <c r="J484" s="290">
        <v>35.633333333333333</v>
      </c>
      <c r="K484" s="290">
        <v>33.5</v>
      </c>
      <c r="L484" s="290">
        <v>31.8</v>
      </c>
      <c r="M484" s="290">
        <v>62.285690000000002</v>
      </c>
    </row>
    <row r="485" spans="1:13">
      <c r="A485" s="269">
        <v>475</v>
      </c>
      <c r="B485" s="246" t="s">
        <v>197</v>
      </c>
      <c r="C485" s="246">
        <v>442.9</v>
      </c>
      <c r="D485" s="290">
        <v>445.01666666666665</v>
      </c>
      <c r="E485" s="290">
        <v>435.33333333333331</v>
      </c>
      <c r="F485" s="290">
        <v>427.76666666666665</v>
      </c>
      <c r="G485" s="290">
        <v>418.08333333333331</v>
      </c>
      <c r="H485" s="290">
        <v>452.58333333333331</v>
      </c>
      <c r="I485" s="290">
        <v>462.26666666666671</v>
      </c>
      <c r="J485" s="290">
        <v>469.83333333333331</v>
      </c>
      <c r="K485" s="290">
        <v>454.7</v>
      </c>
      <c r="L485" s="290">
        <v>437.45</v>
      </c>
      <c r="M485" s="290">
        <v>39.822699999999998</v>
      </c>
    </row>
    <row r="486" spans="1:13">
      <c r="A486" s="269">
        <v>476</v>
      </c>
      <c r="B486" s="246" t="s">
        <v>560</v>
      </c>
      <c r="C486" s="290">
        <v>1252.8499999999999</v>
      </c>
      <c r="D486" s="290">
        <v>1257.5833333333333</v>
      </c>
      <c r="E486" s="290">
        <v>1235.2666666666664</v>
      </c>
      <c r="F486" s="290">
        <v>1217.6833333333332</v>
      </c>
      <c r="G486" s="290">
        <v>1195.3666666666663</v>
      </c>
      <c r="H486" s="290">
        <v>1275.1666666666665</v>
      </c>
      <c r="I486" s="290">
        <v>1297.4833333333336</v>
      </c>
      <c r="J486" s="290">
        <v>1315.0666666666666</v>
      </c>
      <c r="K486" s="290">
        <v>1279.9000000000001</v>
      </c>
      <c r="L486" s="290">
        <v>1240</v>
      </c>
      <c r="M486" s="290">
        <v>5.6439999999999997E-2</v>
      </c>
    </row>
    <row r="487" spans="1:13">
      <c r="A487" s="269">
        <v>477</v>
      </c>
      <c r="B487" s="246" t="s">
        <v>561</v>
      </c>
      <c r="C487" s="290">
        <v>33.450000000000003</v>
      </c>
      <c r="D487" s="290">
        <v>32.65</v>
      </c>
      <c r="E487" s="290">
        <v>31.799999999999997</v>
      </c>
      <c r="F487" s="290">
        <v>30.15</v>
      </c>
      <c r="G487" s="290">
        <v>29.299999999999997</v>
      </c>
      <c r="H487" s="290">
        <v>34.299999999999997</v>
      </c>
      <c r="I487" s="290">
        <v>35.150000000000006</v>
      </c>
      <c r="J487" s="290">
        <v>36.799999999999997</v>
      </c>
      <c r="K487" s="290">
        <v>33.5</v>
      </c>
      <c r="L487" s="290">
        <v>31</v>
      </c>
      <c r="M487" s="290">
        <v>36.409509999999997</v>
      </c>
    </row>
    <row r="488" spans="1:13">
      <c r="A488" s="269">
        <v>478</v>
      </c>
      <c r="B488" s="246" t="s">
        <v>285</v>
      </c>
      <c r="C488" s="290">
        <v>198</v>
      </c>
      <c r="D488" s="290">
        <v>193</v>
      </c>
      <c r="E488" s="290">
        <v>188</v>
      </c>
      <c r="F488" s="290">
        <v>178</v>
      </c>
      <c r="G488" s="290">
        <v>173</v>
      </c>
      <c r="H488" s="290">
        <v>203</v>
      </c>
      <c r="I488" s="290">
        <v>208</v>
      </c>
      <c r="J488" s="290">
        <v>218</v>
      </c>
      <c r="K488" s="290">
        <v>198</v>
      </c>
      <c r="L488" s="290">
        <v>183</v>
      </c>
      <c r="M488" s="290">
        <v>7.4496799999999999</v>
      </c>
    </row>
    <row r="489" spans="1:13">
      <c r="A489" s="269">
        <v>479</v>
      </c>
      <c r="B489" s="246" t="s">
        <v>563</v>
      </c>
      <c r="C489" s="290">
        <v>695.1</v>
      </c>
      <c r="D489" s="290">
        <v>693.73333333333323</v>
      </c>
      <c r="E489" s="290">
        <v>680.46666666666647</v>
      </c>
      <c r="F489" s="290">
        <v>665.83333333333326</v>
      </c>
      <c r="G489" s="290">
        <v>652.56666666666649</v>
      </c>
      <c r="H489" s="290">
        <v>708.36666666666645</v>
      </c>
      <c r="I489" s="290">
        <v>721.6333333333331</v>
      </c>
      <c r="J489" s="290">
        <v>736.26666666666642</v>
      </c>
      <c r="K489" s="290">
        <v>707</v>
      </c>
      <c r="L489" s="290">
        <v>679.1</v>
      </c>
      <c r="M489" s="290">
        <v>1.31382</v>
      </c>
    </row>
    <row r="490" spans="1:13">
      <c r="A490" s="269">
        <v>480</v>
      </c>
      <c r="B490" s="246" t="s">
        <v>198</v>
      </c>
      <c r="C490" s="290">
        <v>111.25</v>
      </c>
      <c r="D490" s="290">
        <v>110.5</v>
      </c>
      <c r="E490" s="290">
        <v>108.75</v>
      </c>
      <c r="F490" s="290">
        <v>106.25</v>
      </c>
      <c r="G490" s="290">
        <v>104.5</v>
      </c>
      <c r="H490" s="290">
        <v>113</v>
      </c>
      <c r="I490" s="290">
        <v>114.75</v>
      </c>
      <c r="J490" s="290">
        <v>117.25</v>
      </c>
      <c r="K490" s="290">
        <v>112.25</v>
      </c>
      <c r="L490" s="290">
        <v>108</v>
      </c>
      <c r="M490" s="290">
        <v>266.67327999999998</v>
      </c>
    </row>
    <row r="491" spans="1:13">
      <c r="A491" s="269">
        <v>481</v>
      </c>
      <c r="B491" s="246" t="s">
        <v>564</v>
      </c>
      <c r="C491" s="290">
        <v>1140.4000000000001</v>
      </c>
      <c r="D491" s="290">
        <v>1151</v>
      </c>
      <c r="E491" s="290">
        <v>1122</v>
      </c>
      <c r="F491" s="290">
        <v>1103.5999999999999</v>
      </c>
      <c r="G491" s="290">
        <v>1074.5999999999999</v>
      </c>
      <c r="H491" s="290">
        <v>1169.4000000000001</v>
      </c>
      <c r="I491" s="290">
        <v>1198.4000000000001</v>
      </c>
      <c r="J491" s="290">
        <v>1216.8000000000002</v>
      </c>
      <c r="K491" s="290">
        <v>1180</v>
      </c>
      <c r="L491" s="290">
        <v>1132.5999999999999</v>
      </c>
      <c r="M491" s="290">
        <v>1.7188699999999999</v>
      </c>
    </row>
    <row r="492" spans="1:13">
      <c r="A492" s="269">
        <v>482</v>
      </c>
      <c r="B492" s="246" t="s">
        <v>284</v>
      </c>
      <c r="C492" s="290">
        <v>174.2</v>
      </c>
      <c r="D492" s="290">
        <v>175.48333333333335</v>
      </c>
      <c r="E492" s="290">
        <v>172.26666666666671</v>
      </c>
      <c r="F492" s="290">
        <v>170.33333333333337</v>
      </c>
      <c r="G492" s="290">
        <v>167.11666666666673</v>
      </c>
      <c r="H492" s="290">
        <v>177.41666666666669</v>
      </c>
      <c r="I492" s="290">
        <v>180.63333333333333</v>
      </c>
      <c r="J492" s="290">
        <v>182.56666666666666</v>
      </c>
      <c r="K492" s="290">
        <v>178.7</v>
      </c>
      <c r="L492" s="290">
        <v>173.55</v>
      </c>
      <c r="M492" s="290">
        <v>2.6039500000000002</v>
      </c>
    </row>
    <row r="493" spans="1:13">
      <c r="A493" s="269">
        <v>483</v>
      </c>
      <c r="B493" s="246" t="s">
        <v>565</v>
      </c>
      <c r="C493" s="290">
        <v>995.5</v>
      </c>
      <c r="D493" s="290">
        <v>990.55000000000007</v>
      </c>
      <c r="E493" s="290">
        <v>974.10000000000014</v>
      </c>
      <c r="F493" s="290">
        <v>952.7</v>
      </c>
      <c r="G493" s="290">
        <v>936.25000000000011</v>
      </c>
      <c r="H493" s="290">
        <v>1011.9500000000002</v>
      </c>
      <c r="I493" s="290">
        <v>1028.4000000000001</v>
      </c>
      <c r="J493" s="290">
        <v>1049.8000000000002</v>
      </c>
      <c r="K493" s="290">
        <v>1007</v>
      </c>
      <c r="L493" s="290">
        <v>969.15</v>
      </c>
      <c r="M493" s="290">
        <v>0.97975999999999996</v>
      </c>
    </row>
    <row r="494" spans="1:13">
      <c r="A494" s="269">
        <v>484</v>
      </c>
      <c r="B494" s="246" t="s">
        <v>556</v>
      </c>
      <c r="C494" s="290">
        <v>266.14999999999998</v>
      </c>
      <c r="D494" s="290">
        <v>264.91666666666669</v>
      </c>
      <c r="E494" s="290">
        <v>259.93333333333339</v>
      </c>
      <c r="F494" s="290">
        <v>253.7166666666667</v>
      </c>
      <c r="G494" s="290">
        <v>248.73333333333341</v>
      </c>
      <c r="H494" s="290">
        <v>271.13333333333338</v>
      </c>
      <c r="I494" s="290">
        <v>276.11666666666662</v>
      </c>
      <c r="J494" s="290">
        <v>282.33333333333337</v>
      </c>
      <c r="K494" s="290">
        <v>269.89999999999998</v>
      </c>
      <c r="L494" s="290">
        <v>258.7</v>
      </c>
      <c r="M494" s="290">
        <v>7.1268700000000003</v>
      </c>
    </row>
    <row r="495" spans="1:13">
      <c r="A495" s="269">
        <v>485</v>
      </c>
      <c r="B495" s="246" t="s">
        <v>555</v>
      </c>
      <c r="C495" s="290">
        <v>1722.3</v>
      </c>
      <c r="D495" s="290">
        <v>1723.3500000000001</v>
      </c>
      <c r="E495" s="290">
        <v>1699.5000000000002</v>
      </c>
      <c r="F495" s="290">
        <v>1676.7</v>
      </c>
      <c r="G495" s="290">
        <v>1652.8500000000001</v>
      </c>
      <c r="H495" s="290">
        <v>1746.1500000000003</v>
      </c>
      <c r="I495" s="290">
        <v>1770.0000000000002</v>
      </c>
      <c r="J495" s="290">
        <v>1792.8000000000004</v>
      </c>
      <c r="K495" s="290">
        <v>1747.2</v>
      </c>
      <c r="L495" s="290">
        <v>1700.55</v>
      </c>
      <c r="M495" s="290">
        <v>8.6879999999999999E-2</v>
      </c>
    </row>
    <row r="496" spans="1:13">
      <c r="A496" s="269">
        <v>486</v>
      </c>
      <c r="B496" s="246" t="s">
        <v>199</v>
      </c>
      <c r="C496" s="290">
        <v>552.1</v>
      </c>
      <c r="D496" s="290">
        <v>547.00000000000011</v>
      </c>
      <c r="E496" s="290">
        <v>539.05000000000018</v>
      </c>
      <c r="F496" s="290">
        <v>526.00000000000011</v>
      </c>
      <c r="G496" s="290">
        <v>518.05000000000018</v>
      </c>
      <c r="H496" s="290">
        <v>560.05000000000018</v>
      </c>
      <c r="I496" s="290">
        <v>568.00000000000023</v>
      </c>
      <c r="J496" s="290">
        <v>581.05000000000018</v>
      </c>
      <c r="K496" s="290">
        <v>554.95000000000005</v>
      </c>
      <c r="L496" s="290">
        <v>533.95000000000005</v>
      </c>
      <c r="M496" s="290">
        <v>23.86551</v>
      </c>
    </row>
    <row r="497" spans="1:13">
      <c r="A497" s="269">
        <v>487</v>
      </c>
      <c r="B497" s="246" t="s">
        <v>557</v>
      </c>
      <c r="C497" s="290">
        <v>166.35</v>
      </c>
      <c r="D497" s="290">
        <v>166.05</v>
      </c>
      <c r="E497" s="290">
        <v>162.60000000000002</v>
      </c>
      <c r="F497" s="290">
        <v>158.85000000000002</v>
      </c>
      <c r="G497" s="290">
        <v>155.40000000000003</v>
      </c>
      <c r="H497" s="290">
        <v>169.8</v>
      </c>
      <c r="I497" s="290">
        <v>173.25</v>
      </c>
      <c r="J497" s="290">
        <v>177</v>
      </c>
      <c r="K497" s="290">
        <v>169.5</v>
      </c>
      <c r="L497" s="290">
        <v>162.30000000000001</v>
      </c>
      <c r="M497" s="290">
        <v>1.0471600000000001</v>
      </c>
    </row>
    <row r="498" spans="1:13">
      <c r="A498" s="269">
        <v>488</v>
      </c>
      <c r="B498" s="246" t="s">
        <v>558</v>
      </c>
      <c r="C498" s="290">
        <v>3121.5</v>
      </c>
      <c r="D498" s="290">
        <v>3118.5</v>
      </c>
      <c r="E498" s="290">
        <v>3087.4</v>
      </c>
      <c r="F498" s="290">
        <v>3053.3</v>
      </c>
      <c r="G498" s="290">
        <v>3022.2000000000003</v>
      </c>
      <c r="H498" s="290">
        <v>3152.6</v>
      </c>
      <c r="I498" s="290">
        <v>3183.7000000000003</v>
      </c>
      <c r="J498" s="290">
        <v>3217.7999999999997</v>
      </c>
      <c r="K498" s="290">
        <v>3149.6</v>
      </c>
      <c r="L498" s="290">
        <v>3084.4</v>
      </c>
      <c r="M498" s="290">
        <v>0.13736999999999999</v>
      </c>
    </row>
    <row r="499" spans="1:13">
      <c r="A499" s="269">
        <v>489</v>
      </c>
      <c r="B499" s="246" t="s">
        <v>562</v>
      </c>
      <c r="C499" s="290">
        <v>672.15</v>
      </c>
      <c r="D499" s="290">
        <v>669.36666666666667</v>
      </c>
      <c r="E499" s="290">
        <v>663.73333333333335</v>
      </c>
      <c r="F499" s="290">
        <v>655.31666666666672</v>
      </c>
      <c r="G499" s="290">
        <v>649.68333333333339</v>
      </c>
      <c r="H499" s="290">
        <v>677.7833333333333</v>
      </c>
      <c r="I499" s="290">
        <v>683.41666666666674</v>
      </c>
      <c r="J499" s="290">
        <v>691.83333333333326</v>
      </c>
      <c r="K499" s="290">
        <v>675</v>
      </c>
      <c r="L499" s="290">
        <v>660.95</v>
      </c>
      <c r="M499" s="290">
        <v>0.63763000000000003</v>
      </c>
    </row>
    <row r="500" spans="1:13">
      <c r="A500" s="269">
        <v>490</v>
      </c>
      <c r="B500" s="246" t="s">
        <v>559</v>
      </c>
      <c r="C500" s="290">
        <v>115.5</v>
      </c>
      <c r="D500" s="290">
        <v>115.68333333333334</v>
      </c>
      <c r="E500" s="290">
        <v>112.96666666666667</v>
      </c>
      <c r="F500" s="290">
        <v>110.43333333333334</v>
      </c>
      <c r="G500" s="290">
        <v>107.71666666666667</v>
      </c>
      <c r="H500" s="290">
        <v>118.21666666666667</v>
      </c>
      <c r="I500" s="290">
        <v>120.93333333333334</v>
      </c>
      <c r="J500" s="290">
        <v>123.46666666666667</v>
      </c>
      <c r="K500" s="290">
        <v>118.4</v>
      </c>
      <c r="L500" s="290">
        <v>113.15</v>
      </c>
      <c r="M500" s="290">
        <v>1.1351800000000001</v>
      </c>
    </row>
    <row r="501" spans="1:13">
      <c r="A501" s="269">
        <v>491</v>
      </c>
      <c r="B501" s="246" t="s">
        <v>566</v>
      </c>
      <c r="C501" s="290">
        <v>6870.2</v>
      </c>
      <c r="D501" s="290">
        <v>6875.95</v>
      </c>
      <c r="E501" s="290">
        <v>6862.25</v>
      </c>
      <c r="F501" s="290">
        <v>6854.3</v>
      </c>
      <c r="G501" s="290">
        <v>6840.6</v>
      </c>
      <c r="H501" s="290">
        <v>6883.9</v>
      </c>
      <c r="I501" s="290">
        <v>6897.5999999999985</v>
      </c>
      <c r="J501" s="290">
        <v>6905.5499999999993</v>
      </c>
      <c r="K501" s="290">
        <v>6889.65</v>
      </c>
      <c r="L501" s="290">
        <v>6868</v>
      </c>
      <c r="M501" s="290">
        <v>2.6859999999999998E-2</v>
      </c>
    </row>
    <row r="502" spans="1:13">
      <c r="A502" s="269">
        <v>492</v>
      </c>
      <c r="B502" s="246" t="s">
        <v>567</v>
      </c>
      <c r="C502" s="290">
        <v>84.1</v>
      </c>
      <c r="D502" s="290">
        <v>83.9</v>
      </c>
      <c r="E502" s="290">
        <v>81.600000000000009</v>
      </c>
      <c r="F502" s="290">
        <v>79.100000000000009</v>
      </c>
      <c r="G502" s="290">
        <v>76.800000000000011</v>
      </c>
      <c r="H502" s="290">
        <v>86.4</v>
      </c>
      <c r="I502" s="290">
        <v>88.700000000000017</v>
      </c>
      <c r="J502" s="290">
        <v>91.2</v>
      </c>
      <c r="K502" s="290">
        <v>86.2</v>
      </c>
      <c r="L502" s="290">
        <v>81.400000000000006</v>
      </c>
      <c r="M502" s="290">
        <v>9.0197699999999994</v>
      </c>
    </row>
    <row r="503" spans="1:13">
      <c r="A503" s="269">
        <v>493</v>
      </c>
      <c r="B503" s="246" t="s">
        <v>568</v>
      </c>
      <c r="C503" s="290">
        <v>35</v>
      </c>
      <c r="D503" s="290">
        <v>35.266666666666666</v>
      </c>
      <c r="E503" s="290">
        <v>34.483333333333334</v>
      </c>
      <c r="F503" s="290">
        <v>33.966666666666669</v>
      </c>
      <c r="G503" s="290">
        <v>33.183333333333337</v>
      </c>
      <c r="H503" s="290">
        <v>35.783333333333331</v>
      </c>
      <c r="I503" s="290">
        <v>36.566666666666663</v>
      </c>
      <c r="J503" s="290">
        <v>37.083333333333329</v>
      </c>
      <c r="K503" s="290">
        <v>36.049999999999997</v>
      </c>
      <c r="L503" s="290">
        <v>34.75</v>
      </c>
      <c r="M503" s="290">
        <v>10.597810000000001</v>
      </c>
    </row>
    <row r="504" spans="1:13">
      <c r="A504" s="269">
        <v>494</v>
      </c>
      <c r="B504" s="246" t="s">
        <v>2852</v>
      </c>
      <c r="C504" s="290">
        <v>318.7</v>
      </c>
      <c r="D504" s="290">
        <v>314.48333333333335</v>
      </c>
      <c r="E504" s="290">
        <v>304.2166666666667</v>
      </c>
      <c r="F504" s="290">
        <v>289.73333333333335</v>
      </c>
      <c r="G504" s="290">
        <v>279.4666666666667</v>
      </c>
      <c r="H504" s="290">
        <v>328.9666666666667</v>
      </c>
      <c r="I504" s="290">
        <v>339.23333333333335</v>
      </c>
      <c r="J504" s="290">
        <v>353.7166666666667</v>
      </c>
      <c r="K504" s="290">
        <v>324.75</v>
      </c>
      <c r="L504" s="290">
        <v>300</v>
      </c>
      <c r="M504" s="290">
        <v>7.0572699999999999</v>
      </c>
    </row>
    <row r="505" spans="1:13">
      <c r="A505" s="269">
        <v>495</v>
      </c>
      <c r="B505" s="246" t="s">
        <v>569</v>
      </c>
      <c r="C505" s="290">
        <v>2045.4</v>
      </c>
      <c r="D505" s="290">
        <v>2044.1166666666666</v>
      </c>
      <c r="E505" s="290">
        <v>2021.2333333333331</v>
      </c>
      <c r="F505" s="290">
        <v>1997.0666666666666</v>
      </c>
      <c r="G505" s="290">
        <v>1974.1833333333332</v>
      </c>
      <c r="H505" s="290">
        <v>2068.2833333333328</v>
      </c>
      <c r="I505" s="290">
        <v>2091.166666666667</v>
      </c>
      <c r="J505" s="290">
        <v>2115.333333333333</v>
      </c>
      <c r="K505" s="290">
        <v>2067</v>
      </c>
      <c r="L505" s="290">
        <v>2019.95</v>
      </c>
      <c r="M505" s="290">
        <v>0.52512999999999999</v>
      </c>
    </row>
    <row r="506" spans="1:13">
      <c r="A506" s="269">
        <v>496</v>
      </c>
      <c r="B506" s="246" t="s">
        <v>200</v>
      </c>
      <c r="C506" s="290">
        <v>218.2</v>
      </c>
      <c r="D506" s="290">
        <v>218.5</v>
      </c>
      <c r="E506" s="290">
        <v>215</v>
      </c>
      <c r="F506" s="290">
        <v>211.8</v>
      </c>
      <c r="G506" s="290">
        <v>208.3</v>
      </c>
      <c r="H506" s="290">
        <v>221.7</v>
      </c>
      <c r="I506" s="290">
        <v>225.2</v>
      </c>
      <c r="J506" s="290">
        <v>228.39999999999998</v>
      </c>
      <c r="K506" s="290">
        <v>222</v>
      </c>
      <c r="L506" s="290">
        <v>215.3</v>
      </c>
      <c r="M506" s="290">
        <v>50.968559999999997</v>
      </c>
    </row>
    <row r="507" spans="1:13">
      <c r="A507" s="269">
        <v>497</v>
      </c>
      <c r="B507" s="246" t="s">
        <v>570</v>
      </c>
      <c r="C507" s="290">
        <v>282.45</v>
      </c>
      <c r="D507" s="290">
        <v>281.81666666666666</v>
      </c>
      <c r="E507" s="290">
        <v>276.13333333333333</v>
      </c>
      <c r="F507" s="290">
        <v>269.81666666666666</v>
      </c>
      <c r="G507" s="290">
        <v>264.13333333333333</v>
      </c>
      <c r="H507" s="290">
        <v>288.13333333333333</v>
      </c>
      <c r="I507" s="290">
        <v>293.81666666666661</v>
      </c>
      <c r="J507" s="290">
        <v>300.13333333333333</v>
      </c>
      <c r="K507" s="290">
        <v>287.5</v>
      </c>
      <c r="L507" s="290">
        <v>275.5</v>
      </c>
      <c r="M507" s="290">
        <v>5.9470900000000002</v>
      </c>
    </row>
    <row r="508" spans="1:13">
      <c r="A508" s="269">
        <v>498</v>
      </c>
      <c r="B508" s="246" t="s">
        <v>201</v>
      </c>
      <c r="C508" s="290">
        <v>27</v>
      </c>
      <c r="D508" s="290">
        <v>26.933333333333334</v>
      </c>
      <c r="E508" s="290">
        <v>26.616666666666667</v>
      </c>
      <c r="F508" s="290">
        <v>26.233333333333334</v>
      </c>
      <c r="G508" s="290">
        <v>25.916666666666668</v>
      </c>
      <c r="H508" s="290">
        <v>27.316666666666666</v>
      </c>
      <c r="I508" s="290">
        <v>27.633333333333336</v>
      </c>
      <c r="J508" s="290">
        <v>28.016666666666666</v>
      </c>
      <c r="K508" s="290">
        <v>27.25</v>
      </c>
      <c r="L508" s="290">
        <v>26.55</v>
      </c>
      <c r="M508" s="290">
        <v>96.621269999999996</v>
      </c>
    </row>
    <row r="509" spans="1:13">
      <c r="A509" s="269">
        <v>499</v>
      </c>
      <c r="B509" s="246" t="s">
        <v>202</v>
      </c>
      <c r="C509" s="290">
        <v>172.35</v>
      </c>
      <c r="D509" s="290">
        <v>172.51666666666665</v>
      </c>
      <c r="E509" s="290">
        <v>168.6333333333333</v>
      </c>
      <c r="F509" s="290">
        <v>164.91666666666666</v>
      </c>
      <c r="G509" s="290">
        <v>161.0333333333333</v>
      </c>
      <c r="H509" s="290">
        <v>176.23333333333329</v>
      </c>
      <c r="I509" s="290">
        <v>180.11666666666662</v>
      </c>
      <c r="J509" s="290">
        <v>183.83333333333329</v>
      </c>
      <c r="K509" s="290">
        <v>176.4</v>
      </c>
      <c r="L509" s="290">
        <v>168.8</v>
      </c>
      <c r="M509" s="290">
        <v>178.18870999999999</v>
      </c>
    </row>
    <row r="510" spans="1:13">
      <c r="A510" s="269">
        <v>500</v>
      </c>
      <c r="B510" s="246" t="s">
        <v>571</v>
      </c>
      <c r="C510" s="290">
        <v>129.80000000000001</v>
      </c>
      <c r="D510" s="290">
        <v>129.58333333333334</v>
      </c>
      <c r="E510" s="290">
        <v>125.2166666666667</v>
      </c>
      <c r="F510" s="290">
        <v>120.63333333333335</v>
      </c>
      <c r="G510" s="290">
        <v>116.26666666666671</v>
      </c>
      <c r="H510" s="290">
        <v>134.16666666666669</v>
      </c>
      <c r="I510" s="290">
        <v>138.5333333333333</v>
      </c>
      <c r="J510" s="290">
        <v>143.11666666666667</v>
      </c>
      <c r="K510" s="290">
        <v>133.94999999999999</v>
      </c>
      <c r="L510" s="290">
        <v>125</v>
      </c>
      <c r="M510" s="290">
        <v>1.1146799999999999</v>
      </c>
    </row>
    <row r="511" spans="1:13">
      <c r="A511" s="269">
        <v>501</v>
      </c>
      <c r="B511" s="246" t="s">
        <v>572</v>
      </c>
      <c r="C511" s="290">
        <v>1279.9000000000001</v>
      </c>
      <c r="D511" s="290">
        <v>1273.0833333333333</v>
      </c>
      <c r="E511" s="290">
        <v>1263.1666666666665</v>
      </c>
      <c r="F511" s="290">
        <v>1246.4333333333332</v>
      </c>
      <c r="G511" s="290">
        <v>1236.5166666666664</v>
      </c>
      <c r="H511" s="290">
        <v>1289.8166666666666</v>
      </c>
      <c r="I511" s="290">
        <v>1299.7333333333331</v>
      </c>
      <c r="J511" s="290">
        <v>1316.4666666666667</v>
      </c>
      <c r="K511" s="290">
        <v>1283</v>
      </c>
      <c r="L511" s="290">
        <v>1256.3499999999999</v>
      </c>
      <c r="M511" s="290">
        <v>0.30363000000000001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288</v>
      </c>
    </row>
    <row r="526" spans="1:13">
      <c r="A526" s="297" t="s">
        <v>203</v>
      </c>
    </row>
    <row r="527" spans="1:13">
      <c r="A527" s="297" t="s">
        <v>204</v>
      </c>
    </row>
    <row r="528" spans="1:13">
      <c r="A528" s="297" t="s">
        <v>205</v>
      </c>
    </row>
    <row r="529" spans="1:1">
      <c r="A529" s="297" t="s">
        <v>206</v>
      </c>
    </row>
    <row r="530" spans="1:1">
      <c r="A530" s="297" t="s">
        <v>207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208</v>
      </c>
    </row>
    <row r="537" spans="1:1">
      <c r="A537" s="295" t="s">
        <v>209</v>
      </c>
    </row>
    <row r="538" spans="1:1">
      <c r="A538" s="295" t="s">
        <v>210</v>
      </c>
    </row>
    <row r="539" spans="1:1">
      <c r="A539" s="295" t="s">
        <v>211</v>
      </c>
    </row>
    <row r="540" spans="1:1">
      <c r="A540" s="299" t="s">
        <v>212</v>
      </c>
    </row>
    <row r="541" spans="1:1">
      <c r="A541" s="299" t="s">
        <v>213</v>
      </c>
    </row>
    <row r="542" spans="1:1">
      <c r="A542" s="299" t="s">
        <v>214</v>
      </c>
    </row>
    <row r="543" spans="1:1">
      <c r="A543" s="299" t="s">
        <v>215</v>
      </c>
    </row>
    <row r="544" spans="1:1">
      <c r="A544" s="299" t="s">
        <v>216</v>
      </c>
    </row>
    <row r="545" spans="1:1">
      <c r="A545" s="299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943"/>
  <sheetViews>
    <sheetView zoomScale="85" zoomScaleNormal="85" workbookViewId="0">
      <pane ySplit="9" topLeftCell="A10" activePane="bottomLeft" state="frozen"/>
      <selection pane="bottomLeft" activeCell="D27" sqref="D27"/>
    </sheetView>
  </sheetViews>
  <sheetFormatPr defaultColWidth="9.109375" defaultRowHeight="13.2"/>
  <cols>
    <col min="1" max="1" width="12.109375" style="245" customWidth="1"/>
    <col min="2" max="2" width="14.33203125" style="123" customWidth="1"/>
    <col min="3" max="3" width="28.109375" style="246" customWidth="1"/>
    <col min="4" max="4" width="55.88671875" style="246" customWidth="1"/>
    <col min="5" max="5" width="12.44140625" style="123" customWidth="1"/>
    <col min="6" max="6" width="11.5546875" style="123" customWidth="1"/>
    <col min="7" max="7" width="9.5546875" style="123" customWidth="1"/>
    <col min="8" max="8" width="10.33203125" style="247" customWidth="1"/>
    <col min="9" max="16384" width="9.109375" style="246"/>
  </cols>
  <sheetData>
    <row r="1" spans="1:35" s="244" customFormat="1" ht="11.4">
      <c r="A1" s="248" t="s">
        <v>290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73"/>
      <c r="B5" s="573"/>
      <c r="C5" s="574"/>
      <c r="D5" s="574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289</v>
      </c>
      <c r="F6" s="252"/>
      <c r="G6" s="252"/>
    </row>
    <row r="7" spans="1:35" s="244" customFormat="1" ht="16.5" customHeight="1">
      <c r="A7" s="262" t="s">
        <v>573</v>
      </c>
      <c r="B7" s="575" t="s">
        <v>574</v>
      </c>
      <c r="C7" s="575"/>
      <c r="D7" s="263">
        <f>Main!B10</f>
        <v>44008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575</v>
      </c>
      <c r="B9" s="267" t="s">
        <v>576</v>
      </c>
      <c r="C9" s="267" t="s">
        <v>577</v>
      </c>
      <c r="D9" s="267" t="s">
        <v>578</v>
      </c>
      <c r="E9" s="267" t="s">
        <v>579</v>
      </c>
      <c r="F9" s="267" t="s">
        <v>580</v>
      </c>
      <c r="G9" s="267" t="s">
        <v>581</v>
      </c>
      <c r="H9" s="267" t="s">
        <v>582</v>
      </c>
    </row>
    <row r="10" spans="1:35">
      <c r="A10" s="245">
        <v>44007</v>
      </c>
      <c r="B10" s="268">
        <v>540615</v>
      </c>
      <c r="C10" s="269" t="s">
        <v>3857</v>
      </c>
      <c r="D10" s="269" t="s">
        <v>3836</v>
      </c>
      <c r="E10" s="269" t="s">
        <v>583</v>
      </c>
      <c r="F10" s="388">
        <v>85084</v>
      </c>
      <c r="G10" s="268">
        <v>10.130000000000001</v>
      </c>
      <c r="H10" s="346" t="s">
        <v>314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44007</v>
      </c>
      <c r="B11" s="268">
        <v>511463</v>
      </c>
      <c r="C11" s="269" t="s">
        <v>3831</v>
      </c>
      <c r="D11" s="269" t="s">
        <v>3832</v>
      </c>
      <c r="E11" s="269" t="s">
        <v>583</v>
      </c>
      <c r="F11" s="388">
        <v>5354</v>
      </c>
      <c r="G11" s="268">
        <v>11.5</v>
      </c>
      <c r="H11" s="346" t="s">
        <v>314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44007</v>
      </c>
      <c r="B12" s="268">
        <v>511463</v>
      </c>
      <c r="C12" s="269" t="s">
        <v>3831</v>
      </c>
      <c r="D12" s="269" t="s">
        <v>3832</v>
      </c>
      <c r="E12" s="269" t="s">
        <v>584</v>
      </c>
      <c r="F12" s="388">
        <v>61791</v>
      </c>
      <c r="G12" s="268">
        <v>11.41</v>
      </c>
      <c r="H12" s="346" t="s">
        <v>314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44007</v>
      </c>
      <c r="B13" s="268">
        <v>540697</v>
      </c>
      <c r="C13" s="269" t="s">
        <v>3806</v>
      </c>
      <c r="D13" s="269" t="s">
        <v>3858</v>
      </c>
      <c r="E13" s="269" t="s">
        <v>583</v>
      </c>
      <c r="F13" s="388">
        <v>100000</v>
      </c>
      <c r="G13" s="268">
        <v>6.49</v>
      </c>
      <c r="H13" s="346" t="s">
        <v>314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44007</v>
      </c>
      <c r="B14" s="268">
        <v>540697</v>
      </c>
      <c r="C14" s="269" t="s">
        <v>3806</v>
      </c>
      <c r="D14" s="269" t="s">
        <v>3833</v>
      </c>
      <c r="E14" s="269" t="s">
        <v>584</v>
      </c>
      <c r="F14" s="388">
        <v>180429</v>
      </c>
      <c r="G14" s="268">
        <v>6.56</v>
      </c>
      <c r="H14" s="346" t="s">
        <v>314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44007</v>
      </c>
      <c r="B15" s="268">
        <v>540697</v>
      </c>
      <c r="C15" s="269" t="s">
        <v>3806</v>
      </c>
      <c r="D15" s="269" t="s">
        <v>3807</v>
      </c>
      <c r="E15" s="269" t="s">
        <v>583</v>
      </c>
      <c r="F15" s="388">
        <v>147447</v>
      </c>
      <c r="G15" s="268">
        <v>6.52</v>
      </c>
      <c r="H15" s="346" t="s">
        <v>314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44007</v>
      </c>
      <c r="B16" s="268">
        <v>540697</v>
      </c>
      <c r="C16" s="269" t="s">
        <v>3806</v>
      </c>
      <c r="D16" s="269" t="s">
        <v>3807</v>
      </c>
      <c r="E16" s="269" t="s">
        <v>584</v>
      </c>
      <c r="F16" s="388">
        <v>50135</v>
      </c>
      <c r="G16" s="268">
        <v>6.57</v>
      </c>
      <c r="H16" s="346" t="s">
        <v>314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44007</v>
      </c>
      <c r="B17" s="268">
        <v>541778</v>
      </c>
      <c r="C17" s="269" t="s">
        <v>3859</v>
      </c>
      <c r="D17" s="269" t="s">
        <v>3860</v>
      </c>
      <c r="E17" s="269" t="s">
        <v>583</v>
      </c>
      <c r="F17" s="388">
        <v>75000</v>
      </c>
      <c r="G17" s="268">
        <v>76.95</v>
      </c>
      <c r="H17" s="346" t="s">
        <v>314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44007</v>
      </c>
      <c r="B18" s="268">
        <v>541778</v>
      </c>
      <c r="C18" s="269" t="s">
        <v>3859</v>
      </c>
      <c r="D18" s="269" t="s">
        <v>3861</v>
      </c>
      <c r="E18" s="269" t="s">
        <v>584</v>
      </c>
      <c r="F18" s="388">
        <v>75000</v>
      </c>
      <c r="G18" s="268">
        <v>76.95</v>
      </c>
      <c r="H18" s="346" t="s">
        <v>314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44007</v>
      </c>
      <c r="B19" s="268">
        <v>504697</v>
      </c>
      <c r="C19" s="269" t="s">
        <v>3787</v>
      </c>
      <c r="D19" s="269" t="s">
        <v>3862</v>
      </c>
      <c r="E19" s="269" t="s">
        <v>583</v>
      </c>
      <c r="F19" s="388">
        <v>73436</v>
      </c>
      <c r="G19" s="268">
        <v>0.63</v>
      </c>
      <c r="H19" s="346" t="s">
        <v>314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44007</v>
      </c>
      <c r="B20" s="268">
        <v>504697</v>
      </c>
      <c r="C20" s="269" t="s">
        <v>3787</v>
      </c>
      <c r="D20" s="269" t="s">
        <v>3788</v>
      </c>
      <c r="E20" s="269" t="s">
        <v>584</v>
      </c>
      <c r="F20" s="388">
        <v>70731</v>
      </c>
      <c r="G20" s="268">
        <v>0.63</v>
      </c>
      <c r="H20" s="346" t="s">
        <v>314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44007</v>
      </c>
      <c r="B21" s="268">
        <v>540266</v>
      </c>
      <c r="C21" s="269" t="s">
        <v>3863</v>
      </c>
      <c r="D21" s="269" t="s">
        <v>3864</v>
      </c>
      <c r="E21" s="269" t="s">
        <v>584</v>
      </c>
      <c r="F21" s="388">
        <v>25000</v>
      </c>
      <c r="G21" s="268">
        <v>6.5</v>
      </c>
      <c r="H21" s="346" t="s">
        <v>314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44007</v>
      </c>
      <c r="B22" s="268">
        <v>540266</v>
      </c>
      <c r="C22" s="269" t="s">
        <v>3863</v>
      </c>
      <c r="D22" s="269" t="s">
        <v>3865</v>
      </c>
      <c r="E22" s="269" t="s">
        <v>583</v>
      </c>
      <c r="F22" s="388">
        <v>50050</v>
      </c>
      <c r="G22" s="268">
        <v>6.5</v>
      </c>
      <c r="H22" s="346" t="s">
        <v>314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44007</v>
      </c>
      <c r="B23" s="268">
        <v>540266</v>
      </c>
      <c r="C23" s="269" t="s">
        <v>3863</v>
      </c>
      <c r="D23" s="269" t="s">
        <v>3866</v>
      </c>
      <c r="E23" s="269" t="s">
        <v>584</v>
      </c>
      <c r="F23" s="388">
        <v>25000</v>
      </c>
      <c r="G23" s="268">
        <v>6.5</v>
      </c>
      <c r="H23" s="346" t="s">
        <v>314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44007</v>
      </c>
      <c r="B24" s="268">
        <v>542850</v>
      </c>
      <c r="C24" s="269" t="s">
        <v>3867</v>
      </c>
      <c r="D24" s="269" t="s">
        <v>3868</v>
      </c>
      <c r="E24" s="269" t="s">
        <v>583</v>
      </c>
      <c r="F24" s="388">
        <v>100000</v>
      </c>
      <c r="G24" s="268">
        <v>41</v>
      </c>
      <c r="H24" s="346" t="s">
        <v>314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44007</v>
      </c>
      <c r="B25" s="268">
        <v>542850</v>
      </c>
      <c r="C25" s="269" t="s">
        <v>3867</v>
      </c>
      <c r="D25" s="269" t="s">
        <v>3869</v>
      </c>
      <c r="E25" s="269" t="s">
        <v>584</v>
      </c>
      <c r="F25" s="388">
        <v>100000</v>
      </c>
      <c r="G25" s="268">
        <v>41</v>
      </c>
      <c r="H25" s="346" t="s">
        <v>314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44007</v>
      </c>
      <c r="B26" s="268">
        <v>542935</v>
      </c>
      <c r="C26" s="269" t="s">
        <v>3870</v>
      </c>
      <c r="D26" s="269" t="s">
        <v>3871</v>
      </c>
      <c r="E26" s="269" t="s">
        <v>584</v>
      </c>
      <c r="F26" s="388">
        <v>60000</v>
      </c>
      <c r="G26" s="268">
        <v>21.45</v>
      </c>
      <c r="H26" s="346" t="s">
        <v>314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44007</v>
      </c>
      <c r="B27" s="268">
        <v>542935</v>
      </c>
      <c r="C27" s="269" t="s">
        <v>3870</v>
      </c>
      <c r="D27" s="269" t="s">
        <v>3872</v>
      </c>
      <c r="E27" s="269" t="s">
        <v>583</v>
      </c>
      <c r="F27" s="388">
        <v>60000</v>
      </c>
      <c r="G27" s="268">
        <v>21.45</v>
      </c>
      <c r="H27" s="346" t="s">
        <v>314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44007</v>
      </c>
      <c r="B28" s="268">
        <v>541983</v>
      </c>
      <c r="C28" s="269" t="s">
        <v>3873</v>
      </c>
      <c r="D28" s="269" t="s">
        <v>3874</v>
      </c>
      <c r="E28" s="269" t="s">
        <v>583</v>
      </c>
      <c r="F28" s="388">
        <v>75000</v>
      </c>
      <c r="G28" s="268">
        <v>12.86</v>
      </c>
      <c r="H28" s="346" t="s">
        <v>314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44007</v>
      </c>
      <c r="B29" s="268">
        <v>541983</v>
      </c>
      <c r="C29" s="269" t="s">
        <v>3873</v>
      </c>
      <c r="D29" s="269" t="s">
        <v>3875</v>
      </c>
      <c r="E29" s="269" t="s">
        <v>584</v>
      </c>
      <c r="F29" s="388">
        <v>76000</v>
      </c>
      <c r="G29" s="268">
        <v>12.85</v>
      </c>
      <c r="H29" s="346" t="s">
        <v>314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44007</v>
      </c>
      <c r="B30" s="268">
        <v>522183</v>
      </c>
      <c r="C30" s="269" t="s">
        <v>3876</v>
      </c>
      <c r="D30" s="269" t="s">
        <v>3877</v>
      </c>
      <c r="E30" s="269" t="s">
        <v>583</v>
      </c>
      <c r="F30" s="388">
        <v>25000</v>
      </c>
      <c r="G30" s="268">
        <v>69.8</v>
      </c>
      <c r="H30" s="346" t="s">
        <v>314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44007</v>
      </c>
      <c r="B31" s="268">
        <v>522183</v>
      </c>
      <c r="C31" s="269" t="s">
        <v>3876</v>
      </c>
      <c r="D31" s="269" t="s">
        <v>3878</v>
      </c>
      <c r="E31" s="269" t="s">
        <v>584</v>
      </c>
      <c r="F31" s="388">
        <v>24935</v>
      </c>
      <c r="G31" s="268">
        <v>69.8</v>
      </c>
      <c r="H31" s="346" t="s">
        <v>314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44007</v>
      </c>
      <c r="B32" s="268">
        <v>540952</v>
      </c>
      <c r="C32" s="269" t="s">
        <v>3879</v>
      </c>
      <c r="D32" s="269" t="s">
        <v>3880</v>
      </c>
      <c r="E32" s="269" t="s">
        <v>583</v>
      </c>
      <c r="F32" s="388">
        <v>70000</v>
      </c>
      <c r="G32" s="268">
        <v>5.16</v>
      </c>
      <c r="H32" s="346" t="s">
        <v>314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44007</v>
      </c>
      <c r="B33" s="268">
        <v>509048</v>
      </c>
      <c r="C33" s="269" t="s">
        <v>3881</v>
      </c>
      <c r="D33" s="269" t="s">
        <v>3882</v>
      </c>
      <c r="E33" s="269" t="s">
        <v>583</v>
      </c>
      <c r="F33" s="388">
        <v>225283</v>
      </c>
      <c r="G33" s="268">
        <v>3.31</v>
      </c>
      <c r="H33" s="346" t="s">
        <v>314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44007</v>
      </c>
      <c r="B34" s="268">
        <v>500248</v>
      </c>
      <c r="C34" s="269" t="s">
        <v>3883</v>
      </c>
      <c r="D34" s="269" t="s">
        <v>3884</v>
      </c>
      <c r="E34" s="269" t="s">
        <v>583</v>
      </c>
      <c r="F34" s="388">
        <v>766435</v>
      </c>
      <c r="G34" s="268">
        <v>3.32</v>
      </c>
      <c r="H34" s="346" t="s">
        <v>314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44007</v>
      </c>
      <c r="B35" s="268">
        <v>500248</v>
      </c>
      <c r="C35" s="269" t="s">
        <v>3883</v>
      </c>
      <c r="D35" s="269" t="s">
        <v>3885</v>
      </c>
      <c r="E35" s="269" t="s">
        <v>584</v>
      </c>
      <c r="F35" s="388">
        <v>79000</v>
      </c>
      <c r="G35" s="268">
        <v>3.32</v>
      </c>
      <c r="H35" s="346" t="s">
        <v>314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44007</v>
      </c>
      <c r="B36" s="268">
        <v>500248</v>
      </c>
      <c r="C36" s="269" t="s">
        <v>3883</v>
      </c>
      <c r="D36" s="269" t="s">
        <v>3886</v>
      </c>
      <c r="E36" s="269" t="s">
        <v>584</v>
      </c>
      <c r="F36" s="388">
        <v>79100</v>
      </c>
      <c r="G36" s="268">
        <v>3.32</v>
      </c>
      <c r="H36" s="346" t="s">
        <v>314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44007</v>
      </c>
      <c r="B37" s="268">
        <v>500248</v>
      </c>
      <c r="C37" s="269" t="s">
        <v>3883</v>
      </c>
      <c r="D37" s="269" t="s">
        <v>3887</v>
      </c>
      <c r="E37" s="269" t="s">
        <v>584</v>
      </c>
      <c r="F37" s="388">
        <v>79100</v>
      </c>
      <c r="G37" s="268">
        <v>3.32</v>
      </c>
      <c r="H37" s="346" t="s">
        <v>314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44007</v>
      </c>
      <c r="B38" s="268">
        <v>500248</v>
      </c>
      <c r="C38" s="269" t="s">
        <v>3883</v>
      </c>
      <c r="D38" s="269" t="s">
        <v>3888</v>
      </c>
      <c r="E38" s="269" t="s">
        <v>584</v>
      </c>
      <c r="F38" s="388">
        <v>104835</v>
      </c>
      <c r="G38" s="268">
        <v>3.32</v>
      </c>
      <c r="H38" s="346" t="s">
        <v>314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44007</v>
      </c>
      <c r="B39" s="268">
        <v>500248</v>
      </c>
      <c r="C39" s="269" t="s">
        <v>3883</v>
      </c>
      <c r="D39" s="269" t="s">
        <v>3889</v>
      </c>
      <c r="E39" s="269" t="s">
        <v>584</v>
      </c>
      <c r="F39" s="388">
        <v>424400</v>
      </c>
      <c r="G39" s="268">
        <v>3.32</v>
      </c>
      <c r="H39" s="346" t="s">
        <v>314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44007</v>
      </c>
      <c r="B40" s="268">
        <v>539938</v>
      </c>
      <c r="C40" s="269" t="s">
        <v>3834</v>
      </c>
      <c r="D40" s="269" t="s">
        <v>3835</v>
      </c>
      <c r="E40" s="269" t="s">
        <v>584</v>
      </c>
      <c r="F40" s="388">
        <v>25000</v>
      </c>
      <c r="G40" s="268">
        <v>16.05</v>
      </c>
      <c r="H40" s="346" t="s">
        <v>314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44007</v>
      </c>
      <c r="B41" s="268">
        <v>516062</v>
      </c>
      <c r="C41" s="269" t="s">
        <v>3890</v>
      </c>
      <c r="D41" s="269" t="s">
        <v>3891</v>
      </c>
      <c r="E41" s="269" t="s">
        <v>583</v>
      </c>
      <c r="F41" s="388">
        <v>200000</v>
      </c>
      <c r="G41" s="268">
        <v>7.19</v>
      </c>
      <c r="H41" s="346" t="s">
        <v>314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44007</v>
      </c>
      <c r="B42" s="268">
        <v>532817</v>
      </c>
      <c r="C42" s="269" t="s">
        <v>2142</v>
      </c>
      <c r="D42" s="269" t="s">
        <v>3892</v>
      </c>
      <c r="E42" s="269" t="s">
        <v>584</v>
      </c>
      <c r="F42" s="388">
        <v>148055</v>
      </c>
      <c r="G42" s="268">
        <v>14.25</v>
      </c>
      <c r="H42" s="346" t="s">
        <v>314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44007</v>
      </c>
      <c r="B43" s="268">
        <v>512217</v>
      </c>
      <c r="C43" s="269" t="s">
        <v>3808</v>
      </c>
      <c r="D43" s="269" t="s">
        <v>3809</v>
      </c>
      <c r="E43" s="269" t="s">
        <v>583</v>
      </c>
      <c r="F43" s="388">
        <v>5959</v>
      </c>
      <c r="G43" s="268">
        <v>16.89</v>
      </c>
      <c r="H43" s="346" t="s">
        <v>314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44007</v>
      </c>
      <c r="B44" s="268">
        <v>512217</v>
      </c>
      <c r="C44" s="269" t="s">
        <v>3808</v>
      </c>
      <c r="D44" s="269" t="s">
        <v>3809</v>
      </c>
      <c r="E44" s="269" t="s">
        <v>584</v>
      </c>
      <c r="F44" s="388">
        <v>44836</v>
      </c>
      <c r="G44" s="268">
        <v>16.309999999999999</v>
      </c>
      <c r="H44" s="346" t="s">
        <v>314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44007</v>
      </c>
      <c r="B45" s="268">
        <v>542145</v>
      </c>
      <c r="C45" s="269" t="s">
        <v>3893</v>
      </c>
      <c r="D45" s="269" t="s">
        <v>3894</v>
      </c>
      <c r="E45" s="269" t="s">
        <v>584</v>
      </c>
      <c r="F45" s="388">
        <v>24000</v>
      </c>
      <c r="G45" s="268">
        <v>40</v>
      </c>
      <c r="H45" s="346" t="s">
        <v>314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44007</v>
      </c>
      <c r="B46" s="268">
        <v>538382</v>
      </c>
      <c r="C46" s="269" t="s">
        <v>3895</v>
      </c>
      <c r="D46" s="269" t="s">
        <v>3836</v>
      </c>
      <c r="E46" s="269" t="s">
        <v>583</v>
      </c>
      <c r="F46" s="388">
        <v>25000</v>
      </c>
      <c r="G46" s="268">
        <v>69.349999999999994</v>
      </c>
      <c r="H46" s="346" t="s">
        <v>314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44007</v>
      </c>
      <c r="B47" s="268">
        <v>538382</v>
      </c>
      <c r="C47" s="269" t="s">
        <v>3895</v>
      </c>
      <c r="D47" s="269" t="s">
        <v>3896</v>
      </c>
      <c r="E47" s="269" t="s">
        <v>583</v>
      </c>
      <c r="F47" s="388">
        <v>2023626</v>
      </c>
      <c r="G47" s="268">
        <v>69.349999999999994</v>
      </c>
      <c r="H47" s="346" t="s">
        <v>314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44007</v>
      </c>
      <c r="B48" s="268">
        <v>538382</v>
      </c>
      <c r="C48" s="269" t="s">
        <v>3895</v>
      </c>
      <c r="D48" s="269" t="s">
        <v>3897</v>
      </c>
      <c r="E48" s="269" t="s">
        <v>584</v>
      </c>
      <c r="F48" s="388">
        <v>28505</v>
      </c>
      <c r="G48" s="268">
        <v>69.349999999999994</v>
      </c>
      <c r="H48" s="346" t="s">
        <v>314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44007</v>
      </c>
      <c r="B49" s="268">
        <v>538382</v>
      </c>
      <c r="C49" s="269" t="s">
        <v>3895</v>
      </c>
      <c r="D49" s="269" t="s">
        <v>3898</v>
      </c>
      <c r="E49" s="269" t="s">
        <v>584</v>
      </c>
      <c r="F49" s="388">
        <v>300000</v>
      </c>
      <c r="G49" s="268">
        <v>69.349999999999994</v>
      </c>
      <c r="H49" s="346" t="s">
        <v>314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44007</v>
      </c>
      <c r="B50" s="268">
        <v>538382</v>
      </c>
      <c r="C50" s="269" t="s">
        <v>3895</v>
      </c>
      <c r="D50" s="269" t="s">
        <v>3899</v>
      </c>
      <c r="E50" s="269" t="s">
        <v>584</v>
      </c>
      <c r="F50" s="388">
        <v>742153</v>
      </c>
      <c r="G50" s="268">
        <v>69.349999999999994</v>
      </c>
      <c r="H50" s="346" t="s">
        <v>314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44007</v>
      </c>
      <c r="B51" s="268">
        <v>538382</v>
      </c>
      <c r="C51" s="269" t="s">
        <v>3895</v>
      </c>
      <c r="D51" s="269" t="s">
        <v>3900</v>
      </c>
      <c r="E51" s="269" t="s">
        <v>584</v>
      </c>
      <c r="F51" s="388">
        <v>973147</v>
      </c>
      <c r="G51" s="268">
        <v>69.349999999999994</v>
      </c>
      <c r="H51" s="346" t="s">
        <v>314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44007</v>
      </c>
      <c r="B52" s="268" t="s">
        <v>860</v>
      </c>
      <c r="C52" s="269" t="s">
        <v>3901</v>
      </c>
      <c r="D52" s="269" t="s">
        <v>3902</v>
      </c>
      <c r="E52" s="269" t="s">
        <v>583</v>
      </c>
      <c r="F52" s="388">
        <v>626016</v>
      </c>
      <c r="G52" s="268">
        <v>20.5</v>
      </c>
      <c r="H52" s="346" t="s">
        <v>2953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44007</v>
      </c>
      <c r="B53" s="268" t="s">
        <v>3903</v>
      </c>
      <c r="C53" s="269" t="s">
        <v>3904</v>
      </c>
      <c r="D53" s="269" t="s">
        <v>3905</v>
      </c>
      <c r="E53" s="269" t="s">
        <v>583</v>
      </c>
      <c r="F53" s="388">
        <v>40000</v>
      </c>
      <c r="G53" s="268">
        <v>8.82</v>
      </c>
      <c r="H53" s="346" t="s">
        <v>2953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44007</v>
      </c>
      <c r="B54" s="268" t="s">
        <v>3906</v>
      </c>
      <c r="C54" s="269" t="s">
        <v>3907</v>
      </c>
      <c r="D54" s="269" t="s">
        <v>3908</v>
      </c>
      <c r="E54" s="269" t="s">
        <v>583</v>
      </c>
      <c r="F54" s="388">
        <v>88000</v>
      </c>
      <c r="G54" s="268">
        <v>6.05</v>
      </c>
      <c r="H54" s="346" t="s">
        <v>2953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44007</v>
      </c>
      <c r="B55" s="268" t="s">
        <v>958</v>
      </c>
      <c r="C55" s="269" t="s">
        <v>3909</v>
      </c>
      <c r="D55" s="269" t="s">
        <v>3910</v>
      </c>
      <c r="E55" s="269" t="s">
        <v>583</v>
      </c>
      <c r="F55" s="388">
        <v>450000</v>
      </c>
      <c r="G55" s="268">
        <v>101.4</v>
      </c>
      <c r="H55" s="346" t="s">
        <v>2953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44007</v>
      </c>
      <c r="B56" s="268" t="s">
        <v>70</v>
      </c>
      <c r="C56" s="269" t="s">
        <v>3837</v>
      </c>
      <c r="D56" s="269" t="s">
        <v>3810</v>
      </c>
      <c r="E56" s="269" t="s">
        <v>583</v>
      </c>
      <c r="F56" s="388">
        <v>20675933</v>
      </c>
      <c r="G56" s="268">
        <v>37.200000000000003</v>
      </c>
      <c r="H56" s="346" t="s">
        <v>2953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44007</v>
      </c>
      <c r="B57" s="268" t="s">
        <v>1390</v>
      </c>
      <c r="C57" s="269" t="s">
        <v>3838</v>
      </c>
      <c r="D57" s="269" t="s">
        <v>3911</v>
      </c>
      <c r="E57" s="269" t="s">
        <v>583</v>
      </c>
      <c r="F57" s="388">
        <v>114431</v>
      </c>
      <c r="G57" s="268">
        <v>62</v>
      </c>
      <c r="H57" s="346" t="s">
        <v>2953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44007</v>
      </c>
      <c r="B58" s="268" t="s">
        <v>117</v>
      </c>
      <c r="C58" s="269" t="s">
        <v>3789</v>
      </c>
      <c r="D58" s="269" t="s">
        <v>3912</v>
      </c>
      <c r="E58" s="269" t="s">
        <v>583</v>
      </c>
      <c r="F58" s="388">
        <v>2629450</v>
      </c>
      <c r="G58" s="268">
        <v>221.89</v>
      </c>
      <c r="H58" s="346" t="s">
        <v>2953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44007</v>
      </c>
      <c r="B59" s="268" t="s">
        <v>117</v>
      </c>
      <c r="C59" s="269" t="s">
        <v>3789</v>
      </c>
      <c r="D59" s="269" t="s">
        <v>3790</v>
      </c>
      <c r="E59" s="269" t="s">
        <v>583</v>
      </c>
      <c r="F59" s="388">
        <v>2961283</v>
      </c>
      <c r="G59" s="268">
        <v>224.97</v>
      </c>
      <c r="H59" s="346" t="s">
        <v>2953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44007</v>
      </c>
      <c r="B60" s="268" t="s">
        <v>117</v>
      </c>
      <c r="C60" s="269" t="s">
        <v>3789</v>
      </c>
      <c r="D60" s="269" t="s">
        <v>3779</v>
      </c>
      <c r="E60" s="269" t="s">
        <v>583</v>
      </c>
      <c r="F60" s="388">
        <v>4978219</v>
      </c>
      <c r="G60" s="268">
        <v>222.43</v>
      </c>
      <c r="H60" s="346" t="s">
        <v>2953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44007</v>
      </c>
      <c r="B61" s="268" t="s">
        <v>117</v>
      </c>
      <c r="C61" s="269" t="s">
        <v>3789</v>
      </c>
      <c r="D61" s="269" t="s">
        <v>3791</v>
      </c>
      <c r="E61" s="269" t="s">
        <v>583</v>
      </c>
      <c r="F61" s="388">
        <v>5279845</v>
      </c>
      <c r="G61" s="268">
        <v>223.81</v>
      </c>
      <c r="H61" s="346" t="s">
        <v>2953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44007</v>
      </c>
      <c r="B62" s="268" t="s">
        <v>1712</v>
      </c>
      <c r="C62" s="269" t="s">
        <v>3840</v>
      </c>
      <c r="D62" s="269" t="s">
        <v>3841</v>
      </c>
      <c r="E62" s="269" t="s">
        <v>583</v>
      </c>
      <c r="F62" s="388">
        <v>116849</v>
      </c>
      <c r="G62" s="268">
        <v>11.2</v>
      </c>
      <c r="H62" s="346" t="s">
        <v>2953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44007</v>
      </c>
      <c r="B63" s="268" t="s">
        <v>1746</v>
      </c>
      <c r="C63" s="269" t="s">
        <v>3811</v>
      </c>
      <c r="D63" s="269" t="s">
        <v>3842</v>
      </c>
      <c r="E63" s="269" t="s">
        <v>583</v>
      </c>
      <c r="F63" s="388">
        <v>650000</v>
      </c>
      <c r="G63" s="268">
        <v>57</v>
      </c>
      <c r="H63" s="346" t="s">
        <v>2953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44007</v>
      </c>
      <c r="B64" s="268" t="s">
        <v>1931</v>
      </c>
      <c r="C64" s="269" t="s">
        <v>3913</v>
      </c>
      <c r="D64" s="269" t="s">
        <v>3914</v>
      </c>
      <c r="E64" s="269" t="s">
        <v>583</v>
      </c>
      <c r="F64" s="388">
        <v>250000</v>
      </c>
      <c r="G64" s="268">
        <v>190.01</v>
      </c>
      <c r="H64" s="346" t="s">
        <v>2953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44007</v>
      </c>
      <c r="B65" s="268" t="s">
        <v>152</v>
      </c>
      <c r="C65" s="269" t="s">
        <v>3843</v>
      </c>
      <c r="D65" s="269" t="s">
        <v>3810</v>
      </c>
      <c r="E65" s="269" t="s">
        <v>583</v>
      </c>
      <c r="F65" s="388">
        <v>5824969</v>
      </c>
      <c r="G65" s="268">
        <v>31.77</v>
      </c>
      <c r="H65" s="346" t="s">
        <v>2953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44007</v>
      </c>
      <c r="B66" s="268" t="s">
        <v>152</v>
      </c>
      <c r="C66" s="269" t="s">
        <v>3843</v>
      </c>
      <c r="D66" s="269" t="s">
        <v>3779</v>
      </c>
      <c r="E66" s="269" t="s">
        <v>583</v>
      </c>
      <c r="F66" s="388">
        <v>5201794</v>
      </c>
      <c r="G66" s="268">
        <v>31.75</v>
      </c>
      <c r="H66" s="346" t="s">
        <v>2953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44007</v>
      </c>
      <c r="B67" s="268" t="s">
        <v>168</v>
      </c>
      <c r="C67" s="269" t="s">
        <v>3793</v>
      </c>
      <c r="D67" s="269" t="s">
        <v>3792</v>
      </c>
      <c r="E67" s="269" t="s">
        <v>583</v>
      </c>
      <c r="F67" s="388">
        <v>3599074</v>
      </c>
      <c r="G67" s="268">
        <v>188.24</v>
      </c>
      <c r="H67" s="346" t="s">
        <v>2953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44007</v>
      </c>
      <c r="B68" s="268" t="s">
        <v>168</v>
      </c>
      <c r="C68" s="269" t="s">
        <v>3793</v>
      </c>
      <c r="D68" s="269" t="s">
        <v>3779</v>
      </c>
      <c r="E68" s="269" t="s">
        <v>583</v>
      </c>
      <c r="F68" s="388">
        <v>5174058</v>
      </c>
      <c r="G68" s="268">
        <v>187.38</v>
      </c>
      <c r="H68" s="346" t="s">
        <v>2953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44007</v>
      </c>
      <c r="B69" s="268" t="s">
        <v>2656</v>
      </c>
      <c r="C69" s="269" t="s">
        <v>3915</v>
      </c>
      <c r="D69" s="269" t="s">
        <v>3839</v>
      </c>
      <c r="E69" s="269" t="s">
        <v>583</v>
      </c>
      <c r="F69" s="388">
        <v>1050000</v>
      </c>
      <c r="G69" s="268">
        <v>35.5</v>
      </c>
      <c r="H69" s="346" t="s">
        <v>2953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44007</v>
      </c>
      <c r="B70" s="268" t="s">
        <v>194</v>
      </c>
      <c r="C70" s="269" t="s">
        <v>3916</v>
      </c>
      <c r="D70" s="269" t="s">
        <v>3810</v>
      </c>
      <c r="E70" s="269" t="s">
        <v>583</v>
      </c>
      <c r="F70" s="388">
        <v>728443</v>
      </c>
      <c r="G70" s="268">
        <v>217.36</v>
      </c>
      <c r="H70" s="346" t="s">
        <v>2953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44007</v>
      </c>
      <c r="B71" s="268" t="s">
        <v>860</v>
      </c>
      <c r="C71" s="269" t="s">
        <v>3901</v>
      </c>
      <c r="D71" s="269" t="s">
        <v>3902</v>
      </c>
      <c r="E71" s="269" t="s">
        <v>584</v>
      </c>
      <c r="F71" s="388">
        <v>808905</v>
      </c>
      <c r="G71" s="268">
        <v>20.11</v>
      </c>
      <c r="H71" s="346" t="s">
        <v>2953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44007</v>
      </c>
      <c r="B72" s="268" t="s">
        <v>3906</v>
      </c>
      <c r="C72" s="269" t="s">
        <v>3907</v>
      </c>
      <c r="D72" s="269" t="s">
        <v>3917</v>
      </c>
      <c r="E72" s="269" t="s">
        <v>584</v>
      </c>
      <c r="F72" s="388">
        <v>160000</v>
      </c>
      <c r="G72" s="268">
        <v>6.05</v>
      </c>
      <c r="H72" s="346" t="s">
        <v>2953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44007</v>
      </c>
      <c r="B73" s="268" t="s">
        <v>958</v>
      </c>
      <c r="C73" s="269" t="s">
        <v>3909</v>
      </c>
      <c r="D73" s="269" t="s">
        <v>3910</v>
      </c>
      <c r="E73" s="269" t="s">
        <v>584</v>
      </c>
      <c r="F73" s="388">
        <v>450000</v>
      </c>
      <c r="G73" s="268">
        <v>100.55</v>
      </c>
      <c r="H73" s="346" t="s">
        <v>2953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44007</v>
      </c>
      <c r="B74" s="268" t="s">
        <v>70</v>
      </c>
      <c r="C74" s="269" t="s">
        <v>3837</v>
      </c>
      <c r="D74" s="269" t="s">
        <v>3810</v>
      </c>
      <c r="E74" s="269" t="s">
        <v>584</v>
      </c>
      <c r="F74" s="388">
        <v>20675933</v>
      </c>
      <c r="G74" s="268">
        <v>37.25</v>
      </c>
      <c r="H74" s="346" t="s">
        <v>2953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44007</v>
      </c>
      <c r="B75" s="268" t="s">
        <v>1390</v>
      </c>
      <c r="C75" s="269" t="s">
        <v>3838</v>
      </c>
      <c r="D75" s="269" t="s">
        <v>3911</v>
      </c>
      <c r="E75" s="269" t="s">
        <v>584</v>
      </c>
      <c r="F75" s="388">
        <v>114431</v>
      </c>
      <c r="G75" s="268">
        <v>63.35</v>
      </c>
      <c r="H75" s="346" t="s">
        <v>2953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44007</v>
      </c>
      <c r="B76" s="268" t="s">
        <v>117</v>
      </c>
      <c r="C76" s="269" t="s">
        <v>3789</v>
      </c>
      <c r="D76" s="269" t="s">
        <v>3791</v>
      </c>
      <c r="E76" s="269" t="s">
        <v>584</v>
      </c>
      <c r="F76" s="388">
        <v>5279845</v>
      </c>
      <c r="G76" s="268">
        <v>223.89</v>
      </c>
      <c r="H76" s="346" t="s">
        <v>2953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44007</v>
      </c>
      <c r="B77" s="268" t="s">
        <v>117</v>
      </c>
      <c r="C77" s="269" t="s">
        <v>3789</v>
      </c>
      <c r="D77" s="269" t="s">
        <v>3790</v>
      </c>
      <c r="E77" s="269" t="s">
        <v>584</v>
      </c>
      <c r="F77" s="388">
        <v>2958585</v>
      </c>
      <c r="G77" s="268">
        <v>225.1</v>
      </c>
      <c r="H77" s="346" t="s">
        <v>2953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44007</v>
      </c>
      <c r="B78" s="268" t="s">
        <v>117</v>
      </c>
      <c r="C78" s="269" t="s">
        <v>3789</v>
      </c>
      <c r="D78" s="269" t="s">
        <v>3912</v>
      </c>
      <c r="E78" s="269" t="s">
        <v>584</v>
      </c>
      <c r="F78" s="388">
        <v>2629450</v>
      </c>
      <c r="G78" s="268">
        <v>221.98</v>
      </c>
      <c r="H78" s="346" t="s">
        <v>2953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44007</v>
      </c>
      <c r="B79" s="268" t="s">
        <v>117</v>
      </c>
      <c r="C79" s="269" t="s">
        <v>3789</v>
      </c>
      <c r="D79" s="269" t="s">
        <v>3779</v>
      </c>
      <c r="E79" s="269" t="s">
        <v>584</v>
      </c>
      <c r="F79" s="388">
        <v>4970595</v>
      </c>
      <c r="G79" s="268">
        <v>223</v>
      </c>
      <c r="H79" s="346" t="s">
        <v>2953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A80" s="245">
        <v>44007</v>
      </c>
      <c r="B80" s="268" t="s">
        <v>1931</v>
      </c>
      <c r="C80" s="269" t="s">
        <v>3913</v>
      </c>
      <c r="D80" s="269" t="s">
        <v>3918</v>
      </c>
      <c r="E80" s="269" t="s">
        <v>584</v>
      </c>
      <c r="F80" s="388">
        <v>150000</v>
      </c>
      <c r="G80" s="268">
        <v>190</v>
      </c>
      <c r="H80" s="346" t="s">
        <v>2953</v>
      </c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1:35">
      <c r="A81" s="245">
        <v>44007</v>
      </c>
      <c r="B81" s="268" t="s">
        <v>152</v>
      </c>
      <c r="C81" s="269" t="s">
        <v>3843</v>
      </c>
      <c r="D81" s="269" t="s">
        <v>3810</v>
      </c>
      <c r="E81" s="269" t="s">
        <v>584</v>
      </c>
      <c r="F81" s="388">
        <v>5824969</v>
      </c>
      <c r="G81" s="268">
        <v>31.82</v>
      </c>
      <c r="H81" s="346" t="s">
        <v>2953</v>
      </c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1:35">
      <c r="A82" s="245">
        <v>44007</v>
      </c>
      <c r="B82" s="268" t="s">
        <v>152</v>
      </c>
      <c r="C82" s="269" t="s">
        <v>3843</v>
      </c>
      <c r="D82" s="269" t="s">
        <v>3779</v>
      </c>
      <c r="E82" s="269" t="s">
        <v>584</v>
      </c>
      <c r="F82" s="388">
        <v>5407048</v>
      </c>
      <c r="G82" s="268">
        <v>31.77</v>
      </c>
      <c r="H82" s="346" t="s">
        <v>2953</v>
      </c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1:35">
      <c r="A83" s="245">
        <v>44007</v>
      </c>
      <c r="B83" s="268" t="s">
        <v>168</v>
      </c>
      <c r="C83" s="269" t="s">
        <v>3793</v>
      </c>
      <c r="D83" s="269" t="s">
        <v>3779</v>
      </c>
      <c r="E83" s="269" t="s">
        <v>584</v>
      </c>
      <c r="F83" s="388">
        <v>5270978</v>
      </c>
      <c r="G83" s="268">
        <v>187.41</v>
      </c>
      <c r="H83" s="346" t="s">
        <v>2953</v>
      </c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1:35">
      <c r="A84" s="245">
        <v>44007</v>
      </c>
      <c r="B84" s="268" t="s">
        <v>168</v>
      </c>
      <c r="C84" s="269" t="s">
        <v>3793</v>
      </c>
      <c r="D84" s="269" t="s">
        <v>3792</v>
      </c>
      <c r="E84" s="269" t="s">
        <v>584</v>
      </c>
      <c r="F84" s="388">
        <v>3599074</v>
      </c>
      <c r="G84" s="268">
        <v>188.21</v>
      </c>
      <c r="H84" s="346" t="s">
        <v>2953</v>
      </c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1:35">
      <c r="A85" s="245">
        <v>44007</v>
      </c>
      <c r="B85" s="268" t="s">
        <v>3844</v>
      </c>
      <c r="C85" s="269" t="s">
        <v>3845</v>
      </c>
      <c r="D85" s="269" t="s">
        <v>3846</v>
      </c>
      <c r="E85" s="269" t="s">
        <v>584</v>
      </c>
      <c r="F85" s="388">
        <v>60000</v>
      </c>
      <c r="G85" s="268">
        <v>50</v>
      </c>
      <c r="H85" s="346" t="s">
        <v>2953</v>
      </c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1:35">
      <c r="A86" s="245">
        <v>44007</v>
      </c>
      <c r="B86" s="268" t="s">
        <v>2584</v>
      </c>
      <c r="C86" s="269" t="s">
        <v>3919</v>
      </c>
      <c r="D86" s="269" t="s">
        <v>3920</v>
      </c>
      <c r="E86" s="269" t="s">
        <v>584</v>
      </c>
      <c r="F86" s="388">
        <v>277392</v>
      </c>
      <c r="G86" s="268">
        <v>132.46</v>
      </c>
      <c r="H86" s="346" t="s">
        <v>2953</v>
      </c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1:35">
      <c r="A87" s="245">
        <v>44007</v>
      </c>
      <c r="B87" s="268" t="s">
        <v>2656</v>
      </c>
      <c r="C87" s="269" t="s">
        <v>3915</v>
      </c>
      <c r="D87" s="269" t="s">
        <v>3921</v>
      </c>
      <c r="E87" s="269" t="s">
        <v>584</v>
      </c>
      <c r="F87" s="388">
        <v>414290</v>
      </c>
      <c r="G87" s="268">
        <v>35.770000000000003</v>
      </c>
      <c r="H87" s="346" t="s">
        <v>2953</v>
      </c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1:35">
      <c r="A88" s="245">
        <v>44007</v>
      </c>
      <c r="B88" s="268" t="s">
        <v>2656</v>
      </c>
      <c r="C88" s="269" t="s">
        <v>3915</v>
      </c>
      <c r="D88" s="269" t="s">
        <v>3922</v>
      </c>
      <c r="E88" s="269" t="s">
        <v>584</v>
      </c>
      <c r="F88" s="388">
        <v>459037</v>
      </c>
      <c r="G88" s="268">
        <v>36.119999999999997</v>
      </c>
      <c r="H88" s="346" t="s">
        <v>2953</v>
      </c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1:35">
      <c r="A89" s="245">
        <v>44007</v>
      </c>
      <c r="B89" s="268" t="s">
        <v>2656</v>
      </c>
      <c r="C89" s="269" t="s">
        <v>3915</v>
      </c>
      <c r="D89" s="269" t="s">
        <v>3923</v>
      </c>
      <c r="E89" s="269" t="s">
        <v>584</v>
      </c>
      <c r="F89" s="388">
        <v>1023271</v>
      </c>
      <c r="G89" s="268">
        <v>35.5</v>
      </c>
      <c r="H89" s="346" t="s">
        <v>2953</v>
      </c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1:35">
      <c r="A90" s="245">
        <v>44007</v>
      </c>
      <c r="B90" s="268" t="s">
        <v>194</v>
      </c>
      <c r="C90" s="269" t="s">
        <v>3916</v>
      </c>
      <c r="D90" s="269" t="s">
        <v>3810</v>
      </c>
      <c r="E90" s="269" t="s">
        <v>584</v>
      </c>
      <c r="F90" s="388">
        <v>728443</v>
      </c>
      <c r="G90" s="268">
        <v>217.4</v>
      </c>
      <c r="H90" s="346" t="s">
        <v>2953</v>
      </c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1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1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1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1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1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1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346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346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346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346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346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346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346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346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346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346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346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346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346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346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346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50"/>
  <sheetViews>
    <sheetView zoomScale="76" zoomScaleNormal="85" workbookViewId="0">
      <selection activeCell="M24" sqref="M24"/>
    </sheetView>
  </sheetViews>
  <sheetFormatPr defaultColWidth="9.109375" defaultRowHeight="13.2"/>
  <cols>
    <col min="1" max="1" width="4.44140625" customWidth="1"/>
    <col min="2" max="2" width="10.33203125" customWidth="1"/>
    <col min="3" max="3" width="10.33203125" hidden="1" customWidth="1"/>
    <col min="4" max="4" width="32.109375" customWidth="1"/>
    <col min="5" max="5" width="8" customWidth="1"/>
    <col min="6" max="6" width="12.88671875" style="10" customWidth="1"/>
    <col min="7" max="7" width="9.5546875" style="10" customWidth="1"/>
    <col min="8" max="8" width="10" style="10" customWidth="1"/>
    <col min="9" max="9" width="13.44140625" style="10" customWidth="1"/>
    <col min="10" max="10" width="21.6640625" style="8" customWidth="1"/>
    <col min="11" max="11" width="10.88671875" style="10" customWidth="1"/>
    <col min="12" max="12" width="13" style="10" customWidth="1"/>
    <col min="13" max="13" width="14" style="10" customWidth="1"/>
    <col min="14" max="14" width="12.6640625" customWidth="1"/>
    <col min="15" max="15" width="15" style="8" customWidth="1"/>
    <col min="16" max="16" width="14.5546875" customWidth="1"/>
    <col min="17" max="17" width="18" hidden="1" customWidth="1"/>
    <col min="18" max="18" width="5.88671875" style="10" hidden="1" customWidth="1"/>
    <col min="19" max="19" width="12.6640625" hidden="1" customWidth="1"/>
    <col min="20" max="20" width="8.33203125" customWidth="1"/>
    <col min="21" max="31" width="9.10937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6.4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1">
      <c r="A6" s="18" t="s">
        <v>3653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44008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3.8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9.6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596</v>
      </c>
      <c r="M9" s="21" t="s">
        <v>597</v>
      </c>
      <c r="N9" s="22" t="s">
        <v>598</v>
      </c>
      <c r="O9" s="21" t="s">
        <v>599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3.8">
      <c r="A10" s="474">
        <v>1</v>
      </c>
      <c r="B10" s="475">
        <v>43978</v>
      </c>
      <c r="C10" s="476"/>
      <c r="D10" s="477" t="s">
        <v>495</v>
      </c>
      <c r="E10" s="478" t="s">
        <v>601</v>
      </c>
      <c r="F10" s="395">
        <v>227</v>
      </c>
      <c r="G10" s="478">
        <v>214</v>
      </c>
      <c r="H10" s="478">
        <v>240</v>
      </c>
      <c r="I10" s="479" t="s">
        <v>3633</v>
      </c>
      <c r="J10" s="65" t="s">
        <v>3630</v>
      </c>
      <c r="K10" s="65">
        <f>H10-F10</f>
        <v>13</v>
      </c>
      <c r="L10" s="391">
        <f t="shared" ref="L10:L11" si="0">K10/F10</f>
        <v>5.7268722466960353E-2</v>
      </c>
      <c r="M10" s="480" t="s">
        <v>600</v>
      </c>
      <c r="N10" s="466">
        <v>43984</v>
      </c>
      <c r="O10" s="481"/>
      <c r="Q10" s="446"/>
      <c r="R10" s="447" t="s">
        <v>3187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3.8">
      <c r="A11" s="523">
        <v>2</v>
      </c>
      <c r="B11" s="524">
        <v>43980</v>
      </c>
      <c r="C11" s="525"/>
      <c r="D11" s="526" t="s">
        <v>803</v>
      </c>
      <c r="E11" s="527" t="s">
        <v>601</v>
      </c>
      <c r="F11" s="486">
        <v>980</v>
      </c>
      <c r="G11" s="487">
        <v>897</v>
      </c>
      <c r="H11" s="527">
        <v>920</v>
      </c>
      <c r="I11" s="528" t="s">
        <v>3637</v>
      </c>
      <c r="J11" s="489" t="s">
        <v>3736</v>
      </c>
      <c r="K11" s="489">
        <f>H11-F11</f>
        <v>-60</v>
      </c>
      <c r="L11" s="495">
        <f t="shared" si="0"/>
        <v>-6.1224489795918366E-2</v>
      </c>
      <c r="M11" s="529" t="s">
        <v>664</v>
      </c>
      <c r="N11" s="498">
        <v>43994</v>
      </c>
      <c r="O11" s="530"/>
      <c r="Q11" s="446"/>
      <c r="R11" s="447" t="s">
        <v>603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3.8">
      <c r="A12" s="474">
        <v>3</v>
      </c>
      <c r="B12" s="475">
        <v>43980</v>
      </c>
      <c r="C12" s="476"/>
      <c r="D12" s="477" t="s">
        <v>181</v>
      </c>
      <c r="E12" s="478" t="s">
        <v>601</v>
      </c>
      <c r="F12" s="395">
        <v>303</v>
      </c>
      <c r="G12" s="478">
        <v>282</v>
      </c>
      <c r="H12" s="478">
        <v>317</v>
      </c>
      <c r="I12" s="479">
        <v>340</v>
      </c>
      <c r="J12" s="65" t="s">
        <v>3656</v>
      </c>
      <c r="K12" s="65">
        <f>H12-F12</f>
        <v>14</v>
      </c>
      <c r="L12" s="391">
        <f t="shared" ref="L12" si="1">K12/F12</f>
        <v>4.6204620462046202E-2</v>
      </c>
      <c r="M12" s="480" t="s">
        <v>600</v>
      </c>
      <c r="N12" s="466">
        <v>43984</v>
      </c>
      <c r="O12" s="481"/>
      <c r="Q12" s="446"/>
      <c r="R12" s="447" t="s">
        <v>3187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3.8">
      <c r="A13" s="392">
        <v>4</v>
      </c>
      <c r="B13" s="422">
        <v>43980</v>
      </c>
      <c r="C13" s="438"/>
      <c r="D13" s="439" t="s">
        <v>3638</v>
      </c>
      <c r="E13" s="440" t="s">
        <v>601</v>
      </c>
      <c r="F13" s="491" t="s">
        <v>3639</v>
      </c>
      <c r="G13" s="457">
        <v>9400</v>
      </c>
      <c r="H13" s="440"/>
      <c r="I13" s="425" t="s">
        <v>3640</v>
      </c>
      <c r="J13" s="402" t="s">
        <v>602</v>
      </c>
      <c r="K13" s="402"/>
      <c r="L13" s="382"/>
      <c r="M13" s="441"/>
      <c r="N13" s="443"/>
      <c r="O13" s="444"/>
      <c r="Q13" s="446"/>
      <c r="R13" s="447" t="s">
        <v>603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3.8">
      <c r="A14" s="474">
        <v>5</v>
      </c>
      <c r="B14" s="475">
        <v>43983</v>
      </c>
      <c r="C14" s="476"/>
      <c r="D14" s="477" t="s">
        <v>533</v>
      </c>
      <c r="E14" s="478" t="s">
        <v>601</v>
      </c>
      <c r="F14" s="395">
        <v>1025</v>
      </c>
      <c r="G14" s="478">
        <v>950</v>
      </c>
      <c r="H14" s="478">
        <v>1077.5</v>
      </c>
      <c r="I14" s="479" t="s">
        <v>3631</v>
      </c>
      <c r="J14" s="65" t="s">
        <v>3666</v>
      </c>
      <c r="K14" s="65">
        <f>H14-F14</f>
        <v>52.5</v>
      </c>
      <c r="L14" s="391">
        <f t="shared" ref="L14" si="2">K14/F14</f>
        <v>5.1219512195121948E-2</v>
      </c>
      <c r="M14" s="480" t="s">
        <v>600</v>
      </c>
      <c r="N14" s="466">
        <v>43985</v>
      </c>
      <c r="O14" s="481"/>
      <c r="Q14" s="446"/>
      <c r="R14" s="447" t="s">
        <v>603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3.8">
      <c r="A15" s="474">
        <v>6</v>
      </c>
      <c r="B15" s="475">
        <v>43983</v>
      </c>
      <c r="C15" s="476"/>
      <c r="D15" s="477" t="s">
        <v>523</v>
      </c>
      <c r="E15" s="478" t="s">
        <v>601</v>
      </c>
      <c r="F15" s="395">
        <v>204</v>
      </c>
      <c r="G15" s="478">
        <v>190</v>
      </c>
      <c r="H15" s="478">
        <v>214.5</v>
      </c>
      <c r="I15" s="479" t="s">
        <v>665</v>
      </c>
      <c r="J15" s="65" t="s">
        <v>3667</v>
      </c>
      <c r="K15" s="65">
        <f>H15-F15</f>
        <v>10.5</v>
      </c>
      <c r="L15" s="391">
        <f t="shared" ref="L15:L17" si="3">K15/F15</f>
        <v>5.1470588235294115E-2</v>
      </c>
      <c r="M15" s="480" t="s">
        <v>600</v>
      </c>
      <c r="N15" s="466">
        <v>43985</v>
      </c>
      <c r="O15" s="481"/>
      <c r="Q15" s="446"/>
      <c r="R15" s="447" t="s">
        <v>3187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3.8">
      <c r="A16" s="474">
        <v>7</v>
      </c>
      <c r="B16" s="475">
        <v>43987</v>
      </c>
      <c r="C16" s="476"/>
      <c r="D16" s="477" t="s">
        <v>181</v>
      </c>
      <c r="E16" s="478" t="s">
        <v>3629</v>
      </c>
      <c r="F16" s="395">
        <v>320</v>
      </c>
      <c r="G16" s="478">
        <v>342</v>
      </c>
      <c r="H16" s="478">
        <v>305</v>
      </c>
      <c r="I16" s="479" t="s">
        <v>3691</v>
      </c>
      <c r="J16" s="65" t="s">
        <v>3756</v>
      </c>
      <c r="K16" s="65">
        <f>F16-H16</f>
        <v>15</v>
      </c>
      <c r="L16" s="391">
        <f t="shared" si="3"/>
        <v>4.6875E-2</v>
      </c>
      <c r="M16" s="480" t="s">
        <v>600</v>
      </c>
      <c r="N16" s="466">
        <v>43993</v>
      </c>
      <c r="O16" s="481"/>
      <c r="Q16" s="446"/>
      <c r="R16" s="447" t="s">
        <v>3187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28" s="445" customFormat="1" ht="13.8">
      <c r="A17" s="523">
        <v>8</v>
      </c>
      <c r="B17" s="524">
        <v>43990</v>
      </c>
      <c r="C17" s="525"/>
      <c r="D17" s="526" t="s">
        <v>391</v>
      </c>
      <c r="E17" s="527" t="s">
        <v>601</v>
      </c>
      <c r="F17" s="486">
        <v>674</v>
      </c>
      <c r="G17" s="487">
        <v>634</v>
      </c>
      <c r="H17" s="527">
        <v>631.5</v>
      </c>
      <c r="I17" s="528" t="s">
        <v>3702</v>
      </c>
      <c r="J17" s="489" t="s">
        <v>3735</v>
      </c>
      <c r="K17" s="489">
        <f t="shared" ref="K17:K22" si="4">H17-F17</f>
        <v>-42.5</v>
      </c>
      <c r="L17" s="495">
        <f t="shared" si="3"/>
        <v>-6.3056379821958455E-2</v>
      </c>
      <c r="M17" s="529" t="s">
        <v>664</v>
      </c>
      <c r="N17" s="498">
        <v>43993</v>
      </c>
      <c r="O17" s="530"/>
      <c r="Q17" s="446"/>
      <c r="R17" s="447" t="s">
        <v>603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28" s="445" customFormat="1" ht="13.8">
      <c r="A18" s="511">
        <v>9</v>
      </c>
      <c r="B18" s="512">
        <v>43990</v>
      </c>
      <c r="C18" s="513"/>
      <c r="D18" s="514" t="s">
        <v>3703</v>
      </c>
      <c r="E18" s="515" t="s">
        <v>601</v>
      </c>
      <c r="F18" s="516">
        <v>229</v>
      </c>
      <c r="G18" s="515">
        <v>217</v>
      </c>
      <c r="H18" s="515">
        <v>239</v>
      </c>
      <c r="I18" s="517" t="s">
        <v>3633</v>
      </c>
      <c r="J18" s="518" t="s">
        <v>3723</v>
      </c>
      <c r="K18" s="518">
        <f t="shared" si="4"/>
        <v>10</v>
      </c>
      <c r="L18" s="519">
        <f t="shared" ref="L18:L19" si="5">K18/F18</f>
        <v>4.3668122270742356E-2</v>
      </c>
      <c r="M18" s="520" t="s">
        <v>600</v>
      </c>
      <c r="N18" s="521">
        <v>43992</v>
      </c>
      <c r="O18" s="522"/>
      <c r="Q18" s="446"/>
      <c r="R18" s="447" t="s">
        <v>3187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28" s="445" customFormat="1" ht="13.8">
      <c r="A19" s="523">
        <v>10</v>
      </c>
      <c r="B19" s="524">
        <v>43991</v>
      </c>
      <c r="C19" s="525"/>
      <c r="D19" s="526" t="s">
        <v>495</v>
      </c>
      <c r="E19" s="527" t="s">
        <v>601</v>
      </c>
      <c r="F19" s="486">
        <v>249</v>
      </c>
      <c r="G19" s="487">
        <v>235</v>
      </c>
      <c r="H19" s="527">
        <v>236</v>
      </c>
      <c r="I19" s="528" t="s">
        <v>3708</v>
      </c>
      <c r="J19" s="489" t="s">
        <v>3734</v>
      </c>
      <c r="K19" s="489">
        <f t="shared" si="4"/>
        <v>-13</v>
      </c>
      <c r="L19" s="495">
        <f t="shared" si="5"/>
        <v>-5.2208835341365459E-2</v>
      </c>
      <c r="M19" s="529" t="s">
        <v>664</v>
      </c>
      <c r="N19" s="498">
        <v>43994</v>
      </c>
      <c r="O19" s="530"/>
      <c r="Q19" s="446"/>
      <c r="R19" s="447" t="s">
        <v>3187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28" s="445" customFormat="1" ht="13.8">
      <c r="A20" s="523">
        <v>11</v>
      </c>
      <c r="B20" s="524">
        <v>43991</v>
      </c>
      <c r="C20" s="525"/>
      <c r="D20" s="526" t="s">
        <v>351</v>
      </c>
      <c r="E20" s="527" t="s">
        <v>601</v>
      </c>
      <c r="F20" s="486">
        <v>488</v>
      </c>
      <c r="G20" s="487">
        <v>448</v>
      </c>
      <c r="H20" s="527">
        <v>461</v>
      </c>
      <c r="I20" s="528" t="s">
        <v>3709</v>
      </c>
      <c r="J20" s="489" t="s">
        <v>3659</v>
      </c>
      <c r="K20" s="489">
        <f t="shared" si="4"/>
        <v>-27</v>
      </c>
      <c r="L20" s="495">
        <f t="shared" ref="L20" si="6">K20/F20</f>
        <v>-5.5327868852459015E-2</v>
      </c>
      <c r="M20" s="529" t="s">
        <v>664</v>
      </c>
      <c r="N20" s="498">
        <v>44000</v>
      </c>
      <c r="O20" s="530"/>
      <c r="Q20" s="446"/>
      <c r="R20" s="447" t="s">
        <v>603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28" s="445" customFormat="1" ht="13.8">
      <c r="A21" s="541">
        <v>12</v>
      </c>
      <c r="B21" s="542">
        <v>43994</v>
      </c>
      <c r="C21" s="543"/>
      <c r="D21" s="544" t="s">
        <v>3660</v>
      </c>
      <c r="E21" s="545" t="s">
        <v>601</v>
      </c>
      <c r="F21" s="546">
        <v>492.5</v>
      </c>
      <c r="G21" s="545">
        <v>460</v>
      </c>
      <c r="H21" s="545">
        <v>519</v>
      </c>
      <c r="I21" s="547" t="s">
        <v>3748</v>
      </c>
      <c r="J21" s="548" t="s">
        <v>3784</v>
      </c>
      <c r="K21" s="548">
        <f t="shared" si="4"/>
        <v>26.5</v>
      </c>
      <c r="L21" s="549">
        <f t="shared" ref="L21:L23" si="7">K21/F21</f>
        <v>5.3807106598984772E-2</v>
      </c>
      <c r="M21" s="550" t="s">
        <v>600</v>
      </c>
      <c r="N21" s="551">
        <v>44001</v>
      </c>
      <c r="O21" s="552"/>
      <c r="Q21" s="446"/>
      <c r="R21" s="447" t="s">
        <v>3187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28" s="445" customFormat="1" ht="13.8">
      <c r="A22" s="532">
        <v>13</v>
      </c>
      <c r="B22" s="533">
        <v>43997</v>
      </c>
      <c r="C22" s="534"/>
      <c r="D22" s="535" t="s">
        <v>115</v>
      </c>
      <c r="E22" s="536" t="s">
        <v>601</v>
      </c>
      <c r="F22" s="505">
        <v>208.5</v>
      </c>
      <c r="G22" s="537">
        <v>197</v>
      </c>
      <c r="H22" s="536">
        <v>209.5</v>
      </c>
      <c r="I22" s="538">
        <v>228</v>
      </c>
      <c r="J22" s="506" t="s">
        <v>3687</v>
      </c>
      <c r="K22" s="506">
        <f t="shared" si="4"/>
        <v>1</v>
      </c>
      <c r="L22" s="507">
        <f t="shared" si="7"/>
        <v>4.7961630695443642E-3</v>
      </c>
      <c r="M22" s="539" t="s">
        <v>709</v>
      </c>
      <c r="N22" s="508">
        <v>43998</v>
      </c>
      <c r="O22" s="540"/>
      <c r="Q22" s="446"/>
      <c r="R22" s="447" t="s">
        <v>3187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28" s="445" customFormat="1" ht="13.8">
      <c r="A23" s="511">
        <v>14</v>
      </c>
      <c r="B23" s="512">
        <v>43998</v>
      </c>
      <c r="C23" s="513"/>
      <c r="D23" s="514" t="s">
        <v>138</v>
      </c>
      <c r="E23" s="515" t="s">
        <v>3629</v>
      </c>
      <c r="F23" s="516">
        <v>517</v>
      </c>
      <c r="G23" s="515">
        <v>551</v>
      </c>
      <c r="H23" s="515">
        <v>498.5</v>
      </c>
      <c r="I23" s="517" t="s">
        <v>3762</v>
      </c>
      <c r="J23" s="518" t="s">
        <v>3856</v>
      </c>
      <c r="K23" s="518">
        <f>F23-H23</f>
        <v>18.5</v>
      </c>
      <c r="L23" s="519">
        <f t="shared" si="7"/>
        <v>3.5783365570599614E-2</v>
      </c>
      <c r="M23" s="520" t="s">
        <v>600</v>
      </c>
      <c r="N23" s="521">
        <v>43999</v>
      </c>
      <c r="O23" s="522"/>
      <c r="Q23" s="446"/>
      <c r="R23" s="447" t="s">
        <v>603</v>
      </c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28" s="445" customFormat="1" ht="13.8">
      <c r="A24" s="474">
        <v>15</v>
      </c>
      <c r="B24" s="475">
        <v>43998</v>
      </c>
      <c r="C24" s="476"/>
      <c r="D24" s="477" t="s">
        <v>388</v>
      </c>
      <c r="E24" s="478" t="s">
        <v>601</v>
      </c>
      <c r="F24" s="395">
        <v>151</v>
      </c>
      <c r="G24" s="478">
        <v>141</v>
      </c>
      <c r="H24" s="478">
        <v>159.5</v>
      </c>
      <c r="I24" s="479" t="s">
        <v>3767</v>
      </c>
      <c r="J24" s="65" t="s">
        <v>3715</v>
      </c>
      <c r="K24" s="65">
        <f>H24-F24</f>
        <v>8.5</v>
      </c>
      <c r="L24" s="391">
        <f t="shared" ref="L24:L25" si="8">K24/F24</f>
        <v>5.6291390728476824E-2</v>
      </c>
      <c r="M24" s="480" t="s">
        <v>600</v>
      </c>
      <c r="N24" s="466">
        <v>44000</v>
      </c>
      <c r="O24" s="481"/>
      <c r="Q24" s="446"/>
      <c r="R24" s="447" t="s">
        <v>3187</v>
      </c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28" s="445" customFormat="1" ht="13.8">
      <c r="A25" s="474">
        <v>16</v>
      </c>
      <c r="B25" s="475">
        <v>44000</v>
      </c>
      <c r="C25" s="476"/>
      <c r="D25" s="477" t="s">
        <v>63</v>
      </c>
      <c r="E25" s="478" t="s">
        <v>601</v>
      </c>
      <c r="F25" s="395">
        <v>1310</v>
      </c>
      <c r="G25" s="478">
        <v>1218</v>
      </c>
      <c r="H25" s="478">
        <v>1376</v>
      </c>
      <c r="I25" s="479" t="s">
        <v>3776</v>
      </c>
      <c r="J25" s="65" t="s">
        <v>3847</v>
      </c>
      <c r="K25" s="65">
        <f t="shared" ref="K25" si="9">H25-F25</f>
        <v>66</v>
      </c>
      <c r="L25" s="391">
        <f t="shared" si="8"/>
        <v>5.0381679389312976E-2</v>
      </c>
      <c r="M25" s="480" t="s">
        <v>600</v>
      </c>
      <c r="N25" s="466">
        <v>44006</v>
      </c>
      <c r="O25" s="481"/>
      <c r="Q25" s="446"/>
      <c r="R25" s="447" t="s">
        <v>603</v>
      </c>
      <c r="S25" s="446"/>
      <c r="T25" s="446"/>
      <c r="U25" s="446"/>
      <c r="V25" s="446"/>
      <c r="W25" s="446"/>
      <c r="X25" s="446"/>
      <c r="Y25" s="446"/>
      <c r="Z25" s="446"/>
      <c r="AA25" s="446"/>
      <c r="AB25" s="446"/>
    </row>
    <row r="26" spans="1:28" s="445" customFormat="1" ht="13.8">
      <c r="A26" s="511">
        <v>17</v>
      </c>
      <c r="B26" s="512">
        <v>44001</v>
      </c>
      <c r="C26" s="513"/>
      <c r="D26" s="514" t="s">
        <v>98</v>
      </c>
      <c r="E26" s="515" t="s">
        <v>601</v>
      </c>
      <c r="F26" s="516">
        <v>150</v>
      </c>
      <c r="G26" s="515">
        <v>140</v>
      </c>
      <c r="H26" s="515">
        <v>156</v>
      </c>
      <c r="I26" s="517" t="s">
        <v>3781</v>
      </c>
      <c r="J26" s="518" t="s">
        <v>3803</v>
      </c>
      <c r="K26" s="518">
        <f t="shared" ref="K26" si="10">H26-F26</f>
        <v>6</v>
      </c>
      <c r="L26" s="519">
        <f t="shared" ref="L26" si="11">K26/F26</f>
        <v>0.04</v>
      </c>
      <c r="M26" s="520" t="s">
        <v>600</v>
      </c>
      <c r="N26" s="521">
        <v>44005</v>
      </c>
      <c r="O26" s="522"/>
      <c r="Q26" s="446"/>
      <c r="R26" s="447" t="s">
        <v>3187</v>
      </c>
      <c r="S26" s="446"/>
      <c r="T26" s="446"/>
      <c r="U26" s="446"/>
      <c r="V26" s="446"/>
      <c r="W26" s="446"/>
      <c r="X26" s="446"/>
      <c r="Y26" s="446"/>
      <c r="Z26" s="446"/>
      <c r="AA26" s="446"/>
      <c r="AB26" s="446"/>
    </row>
    <row r="27" spans="1:28" s="445" customFormat="1" ht="13.8">
      <c r="A27" s="511">
        <v>18</v>
      </c>
      <c r="B27" s="512">
        <v>44004</v>
      </c>
      <c r="C27" s="513"/>
      <c r="D27" s="514" t="s">
        <v>76</v>
      </c>
      <c r="E27" s="515" t="s">
        <v>601</v>
      </c>
      <c r="F27" s="516">
        <v>358.5</v>
      </c>
      <c r="G27" s="515">
        <v>335</v>
      </c>
      <c r="H27" s="515">
        <v>373</v>
      </c>
      <c r="I27" s="517" t="s">
        <v>3799</v>
      </c>
      <c r="J27" s="518" t="s">
        <v>3830</v>
      </c>
      <c r="K27" s="518">
        <f t="shared" ref="K27:K28" si="12">H27-F27</f>
        <v>14.5</v>
      </c>
      <c r="L27" s="519">
        <f t="shared" ref="L27:L28" si="13">K27/F27</f>
        <v>4.0446304044630406E-2</v>
      </c>
      <c r="M27" s="520" t="s">
        <v>600</v>
      </c>
      <c r="N27" s="521">
        <v>44006</v>
      </c>
      <c r="O27" s="522"/>
      <c r="Q27" s="446"/>
      <c r="R27" s="447" t="s">
        <v>3187</v>
      </c>
      <c r="S27" s="446"/>
      <c r="T27" s="446"/>
      <c r="U27" s="446"/>
      <c r="V27" s="446"/>
      <c r="W27" s="446"/>
      <c r="X27" s="446"/>
      <c r="Y27" s="446"/>
      <c r="Z27" s="446"/>
      <c r="AA27" s="446"/>
      <c r="AB27" s="446"/>
    </row>
    <row r="28" spans="1:28" s="445" customFormat="1" ht="13.8">
      <c r="A28" s="474">
        <v>19</v>
      </c>
      <c r="B28" s="475">
        <v>44006</v>
      </c>
      <c r="C28" s="476"/>
      <c r="D28" s="477" t="s">
        <v>321</v>
      </c>
      <c r="E28" s="478" t="s">
        <v>601</v>
      </c>
      <c r="F28" s="395">
        <v>263</v>
      </c>
      <c r="G28" s="478">
        <v>244</v>
      </c>
      <c r="H28" s="478">
        <v>300</v>
      </c>
      <c r="I28" s="479" t="s">
        <v>3815</v>
      </c>
      <c r="J28" s="65" t="s">
        <v>3848</v>
      </c>
      <c r="K28" s="65">
        <f t="shared" si="12"/>
        <v>37</v>
      </c>
      <c r="L28" s="391">
        <f t="shared" si="13"/>
        <v>0.14068441064638784</v>
      </c>
      <c r="M28" s="480" t="s">
        <v>600</v>
      </c>
      <c r="N28" s="466">
        <v>44007</v>
      </c>
      <c r="O28" s="481"/>
      <c r="Q28" s="446"/>
      <c r="R28" s="447" t="s">
        <v>603</v>
      </c>
      <c r="S28" s="446"/>
      <c r="T28" s="446"/>
      <c r="U28" s="446"/>
      <c r="V28" s="446"/>
      <c r="W28" s="446"/>
      <c r="X28" s="446"/>
      <c r="Y28" s="446"/>
      <c r="Z28" s="446"/>
      <c r="AA28" s="446"/>
      <c r="AB28" s="446"/>
    </row>
    <row r="29" spans="1:28" s="445" customFormat="1" ht="13.8">
      <c r="A29" s="392">
        <v>20</v>
      </c>
      <c r="B29" s="422">
        <v>44006</v>
      </c>
      <c r="C29" s="438"/>
      <c r="D29" s="439" t="s">
        <v>495</v>
      </c>
      <c r="E29" s="440" t="s">
        <v>601</v>
      </c>
      <c r="F29" s="440" t="s">
        <v>3816</v>
      </c>
      <c r="G29" s="457">
        <v>221</v>
      </c>
      <c r="H29" s="440"/>
      <c r="I29" s="425" t="s">
        <v>3817</v>
      </c>
      <c r="J29" s="441" t="s">
        <v>602</v>
      </c>
      <c r="K29" s="441"/>
      <c r="L29" s="442"/>
      <c r="M29" s="441"/>
      <c r="N29" s="443"/>
      <c r="O29" s="444"/>
      <c r="Q29" s="446"/>
      <c r="R29" s="447" t="s">
        <v>3187</v>
      </c>
      <c r="S29" s="446"/>
      <c r="T29" s="446"/>
      <c r="U29" s="446"/>
      <c r="V29" s="446"/>
      <c r="W29" s="446"/>
      <c r="X29" s="446"/>
      <c r="Y29" s="446"/>
      <c r="Z29" s="446"/>
      <c r="AA29" s="446"/>
      <c r="AB29" s="446"/>
    </row>
    <row r="30" spans="1:28" s="445" customFormat="1" ht="13.8">
      <c r="A30" s="392">
        <v>21</v>
      </c>
      <c r="B30" s="422">
        <v>44007</v>
      </c>
      <c r="C30" s="438"/>
      <c r="D30" s="439" t="s">
        <v>91</v>
      </c>
      <c r="E30" s="440" t="s">
        <v>601</v>
      </c>
      <c r="F30" s="440" t="s">
        <v>3854</v>
      </c>
      <c r="G30" s="457">
        <v>2200</v>
      </c>
      <c r="H30" s="440"/>
      <c r="I30" s="425" t="s">
        <v>3644</v>
      </c>
      <c r="J30" s="441" t="s">
        <v>602</v>
      </c>
      <c r="K30" s="441"/>
      <c r="L30" s="442"/>
      <c r="M30" s="441"/>
      <c r="N30" s="443"/>
      <c r="O30" s="444"/>
      <c r="Q30" s="446"/>
      <c r="R30" s="447" t="s">
        <v>3187</v>
      </c>
      <c r="S30" s="446"/>
      <c r="T30" s="446"/>
      <c r="U30" s="446"/>
      <c r="V30" s="446"/>
      <c r="W30" s="446"/>
      <c r="X30" s="446"/>
      <c r="Y30" s="446"/>
      <c r="Z30" s="446"/>
      <c r="AA30" s="446"/>
      <c r="AB30" s="446"/>
    </row>
    <row r="31" spans="1:28" s="445" customFormat="1" ht="13.8">
      <c r="A31" s="392">
        <v>22</v>
      </c>
      <c r="B31" s="422">
        <v>44007</v>
      </c>
      <c r="C31" s="438"/>
      <c r="D31" s="439" t="s">
        <v>41</v>
      </c>
      <c r="E31" s="440" t="s">
        <v>601</v>
      </c>
      <c r="F31" s="440" t="s">
        <v>3855</v>
      </c>
      <c r="G31" s="457">
        <v>322</v>
      </c>
      <c r="H31" s="440"/>
      <c r="I31" s="425">
        <v>380</v>
      </c>
      <c r="J31" s="441" t="s">
        <v>602</v>
      </c>
      <c r="K31" s="441"/>
      <c r="L31" s="442"/>
      <c r="M31" s="441"/>
      <c r="N31" s="443"/>
      <c r="O31" s="444"/>
      <c r="Q31" s="446"/>
      <c r="R31" s="447" t="s">
        <v>3187</v>
      </c>
      <c r="S31" s="446"/>
      <c r="T31" s="446"/>
      <c r="U31" s="446"/>
      <c r="V31" s="446"/>
      <c r="W31" s="446"/>
      <c r="X31" s="446"/>
      <c r="Y31" s="446"/>
      <c r="Z31" s="446"/>
      <c r="AA31" s="446"/>
      <c r="AB31" s="446"/>
    </row>
    <row r="32" spans="1:28" s="445" customFormat="1" ht="13.8">
      <c r="A32" s="392"/>
      <c r="B32" s="422"/>
      <c r="C32" s="438"/>
      <c r="D32" s="439"/>
      <c r="E32" s="440"/>
      <c r="F32" s="440"/>
      <c r="G32" s="457"/>
      <c r="H32" s="440"/>
      <c r="I32" s="425"/>
      <c r="J32" s="441"/>
      <c r="K32" s="441"/>
      <c r="L32" s="442"/>
      <c r="M32" s="441"/>
      <c r="N32" s="443"/>
      <c r="O32" s="444"/>
      <c r="Q32" s="446"/>
      <c r="R32" s="447"/>
      <c r="S32" s="446"/>
      <c r="T32" s="446"/>
      <c r="U32" s="446"/>
      <c r="V32" s="446"/>
      <c r="W32" s="446"/>
      <c r="X32" s="446"/>
      <c r="Y32" s="446"/>
      <c r="Z32" s="446"/>
      <c r="AA32" s="446"/>
      <c r="AB32" s="446"/>
    </row>
    <row r="33" spans="1:38" s="5" customFormat="1" ht="13.8">
      <c r="A33" s="392"/>
      <c r="B33" s="422"/>
      <c r="C33" s="423"/>
      <c r="D33" s="401"/>
      <c r="E33" s="424"/>
      <c r="F33" s="425"/>
      <c r="G33" s="426"/>
      <c r="H33" s="426"/>
      <c r="I33" s="425"/>
      <c r="J33" s="383"/>
      <c r="K33" s="383"/>
      <c r="L33" s="382"/>
      <c r="M33" s="378"/>
      <c r="N33" s="399"/>
      <c r="O33" s="389"/>
      <c r="Q33" s="64"/>
      <c r="R33" s="342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604</v>
      </c>
      <c r="B34" s="24"/>
      <c r="C34" s="25"/>
      <c r="D34" s="26"/>
      <c r="E34" s="27"/>
      <c r="F34" s="28"/>
      <c r="G34" s="28"/>
      <c r="H34" s="28"/>
      <c r="I34" s="28"/>
      <c r="J34" s="66"/>
      <c r="K34" s="28"/>
      <c r="L34" s="28"/>
      <c r="M34" s="38"/>
      <c r="N34" s="66"/>
      <c r="O34" s="67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605</v>
      </c>
      <c r="B35" s="23"/>
      <c r="C35" s="23"/>
      <c r="D35" s="23"/>
      <c r="F35" s="30" t="s">
        <v>606</v>
      </c>
      <c r="G35" s="17"/>
      <c r="H35" s="31"/>
      <c r="I35" s="36"/>
      <c r="J35" s="68"/>
      <c r="K35" s="69"/>
      <c r="L35" s="70"/>
      <c r="M35" s="70"/>
      <c r="N35" s="16"/>
      <c r="O35" s="71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607</v>
      </c>
      <c r="B36" s="23"/>
      <c r="C36" s="23"/>
      <c r="D36" s="23"/>
      <c r="E36" s="32"/>
      <c r="F36" s="30" t="s">
        <v>608</v>
      </c>
      <c r="G36" s="17"/>
      <c r="H36" s="31"/>
      <c r="I36" s="36"/>
      <c r="J36" s="68"/>
      <c r="K36" s="69"/>
      <c r="L36" s="70"/>
      <c r="M36" s="70"/>
      <c r="N36" s="16"/>
      <c r="O36" s="71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2"/>
      <c r="K37" s="69"/>
      <c r="L37" s="70"/>
      <c r="M37" s="17"/>
      <c r="N37" s="73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3.8">
      <c r="A38" s="11"/>
      <c r="B38" s="33" t="s">
        <v>609</v>
      </c>
      <c r="C38" s="33"/>
      <c r="D38" s="33"/>
      <c r="E38" s="33"/>
      <c r="F38" s="34"/>
      <c r="G38" s="32"/>
      <c r="H38" s="32"/>
      <c r="I38" s="74"/>
      <c r="J38" s="75"/>
      <c r="K38" s="76"/>
      <c r="L38" s="12"/>
      <c r="M38" s="12"/>
      <c r="N38" s="11"/>
      <c r="O38" s="53"/>
      <c r="R38" s="83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9.6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610</v>
      </c>
      <c r="H39" s="21" t="s">
        <v>592</v>
      </c>
      <c r="I39" s="21" t="s">
        <v>593</v>
      </c>
      <c r="J39" s="77" t="s">
        <v>594</v>
      </c>
      <c r="K39" s="62" t="s">
        <v>611</v>
      </c>
      <c r="L39" s="63" t="s">
        <v>596</v>
      </c>
      <c r="M39" s="78" t="s">
        <v>612</v>
      </c>
      <c r="N39" s="21" t="s">
        <v>613</v>
      </c>
      <c r="O39" s="21" t="s">
        <v>597</v>
      </c>
      <c r="P39" s="79" t="s">
        <v>598</v>
      </c>
      <c r="Q39" s="40"/>
      <c r="R39" s="38"/>
      <c r="S39" s="38"/>
      <c r="T39" s="38"/>
    </row>
    <row r="40" spans="1:38" s="417" customFormat="1" ht="15" customHeight="1">
      <c r="A40" s="461">
        <v>1</v>
      </c>
      <c r="B40" s="462">
        <v>43977</v>
      </c>
      <c r="C40" s="463"/>
      <c r="D40" s="390" t="s">
        <v>116</v>
      </c>
      <c r="E40" s="395" t="s">
        <v>3634</v>
      </c>
      <c r="F40" s="395">
        <v>2015</v>
      </c>
      <c r="G40" s="395">
        <v>1945</v>
      </c>
      <c r="H40" s="395">
        <v>2110</v>
      </c>
      <c r="I40" s="395" t="s">
        <v>3632</v>
      </c>
      <c r="J40" s="65" t="s">
        <v>3641</v>
      </c>
      <c r="K40" s="65">
        <f>H40-F40</f>
        <v>95</v>
      </c>
      <c r="L40" s="391">
        <f t="shared" ref="L40" si="14">K40/F40</f>
        <v>4.7146401985111663E-2</v>
      </c>
      <c r="M40" s="464"/>
      <c r="N40" s="465"/>
      <c r="O40" s="65" t="s">
        <v>600</v>
      </c>
      <c r="P40" s="466">
        <v>43983</v>
      </c>
      <c r="Q40" s="7"/>
      <c r="R40" s="345" t="s">
        <v>603</v>
      </c>
      <c r="S40" s="460"/>
      <c r="T40" s="437"/>
      <c r="U40" s="437"/>
      <c r="V40" s="437"/>
      <c r="W40" s="437"/>
      <c r="X40" s="437"/>
      <c r="Y40" s="437"/>
      <c r="Z40" s="437"/>
      <c r="AA40" s="437"/>
    </row>
    <row r="41" spans="1:38" s="417" customFormat="1" ht="15" customHeight="1">
      <c r="A41" s="461">
        <v>2</v>
      </c>
      <c r="B41" s="462">
        <v>43980</v>
      </c>
      <c r="C41" s="463"/>
      <c r="D41" s="390" t="s">
        <v>187</v>
      </c>
      <c r="E41" s="395" t="s">
        <v>601</v>
      </c>
      <c r="F41" s="395">
        <v>1975</v>
      </c>
      <c r="G41" s="395">
        <v>1910</v>
      </c>
      <c r="H41" s="395">
        <v>2017.5</v>
      </c>
      <c r="I41" s="395" t="s">
        <v>3635</v>
      </c>
      <c r="J41" s="65" t="s">
        <v>3642</v>
      </c>
      <c r="K41" s="65">
        <f>H41-F41</f>
        <v>42.5</v>
      </c>
      <c r="L41" s="391">
        <f t="shared" ref="L41" si="15">K41/F41</f>
        <v>2.1518987341772152E-2</v>
      </c>
      <c r="M41" s="464"/>
      <c r="N41" s="465"/>
      <c r="O41" s="65" t="s">
        <v>600</v>
      </c>
      <c r="P41" s="466">
        <v>43983</v>
      </c>
      <c r="Q41" s="7"/>
      <c r="R41" s="345" t="s">
        <v>3187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38" s="417" customFormat="1" ht="15" customHeight="1">
      <c r="A42" s="461">
        <v>3</v>
      </c>
      <c r="B42" s="462">
        <v>43980</v>
      </c>
      <c r="C42" s="463"/>
      <c r="D42" s="390" t="s">
        <v>146</v>
      </c>
      <c r="E42" s="395" t="s">
        <v>601</v>
      </c>
      <c r="F42" s="395">
        <v>908</v>
      </c>
      <c r="G42" s="395">
        <v>878</v>
      </c>
      <c r="H42" s="395">
        <v>927.5</v>
      </c>
      <c r="I42" s="395" t="s">
        <v>3636</v>
      </c>
      <c r="J42" s="65" t="s">
        <v>3657</v>
      </c>
      <c r="K42" s="65">
        <f>H42-F42</f>
        <v>19.5</v>
      </c>
      <c r="L42" s="391">
        <f t="shared" ref="L42" si="16">K42/F42</f>
        <v>2.1475770925110133E-2</v>
      </c>
      <c r="M42" s="464"/>
      <c r="N42" s="465"/>
      <c r="O42" s="65" t="s">
        <v>600</v>
      </c>
      <c r="P42" s="466">
        <v>43984</v>
      </c>
      <c r="Q42" s="7"/>
      <c r="R42" s="345" t="s">
        <v>3187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38" s="417" customFormat="1" ht="15" customHeight="1">
      <c r="A43" s="461">
        <v>4</v>
      </c>
      <c r="B43" s="462">
        <v>43983</v>
      </c>
      <c r="C43" s="463"/>
      <c r="D43" s="390" t="s">
        <v>178</v>
      </c>
      <c r="E43" s="395" t="s">
        <v>601</v>
      </c>
      <c r="F43" s="395">
        <v>472</v>
      </c>
      <c r="G43" s="395">
        <v>455</v>
      </c>
      <c r="H43" s="395">
        <v>482</v>
      </c>
      <c r="I43" s="395" t="s">
        <v>3628</v>
      </c>
      <c r="J43" s="65" t="s">
        <v>3645</v>
      </c>
      <c r="K43" s="65">
        <f t="shared" ref="K43:K44" si="17">H43-F43</f>
        <v>10</v>
      </c>
      <c r="L43" s="391">
        <f t="shared" ref="L43:L44" si="18">K43/F43</f>
        <v>2.1186440677966101E-2</v>
      </c>
      <c r="M43" s="464"/>
      <c r="N43" s="465"/>
      <c r="O43" s="65" t="s">
        <v>600</v>
      </c>
      <c r="P43" s="469">
        <v>43983</v>
      </c>
      <c r="Q43" s="7"/>
      <c r="R43" s="345" t="s">
        <v>603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38" s="417" customFormat="1" ht="15" customHeight="1">
      <c r="A44" s="461">
        <v>5</v>
      </c>
      <c r="B44" s="462">
        <v>43983</v>
      </c>
      <c r="C44" s="463"/>
      <c r="D44" s="390" t="s">
        <v>3643</v>
      </c>
      <c r="E44" s="395" t="s">
        <v>601</v>
      </c>
      <c r="F44" s="395">
        <v>2372.5</v>
      </c>
      <c r="G44" s="395">
        <v>2285</v>
      </c>
      <c r="H44" s="395">
        <v>2422.5</v>
      </c>
      <c r="I44" s="395" t="s">
        <v>3644</v>
      </c>
      <c r="J44" s="65" t="s">
        <v>3646</v>
      </c>
      <c r="K44" s="65">
        <f t="shared" si="17"/>
        <v>50</v>
      </c>
      <c r="L44" s="391">
        <f t="shared" si="18"/>
        <v>2.107481559536354E-2</v>
      </c>
      <c r="M44" s="464"/>
      <c r="N44" s="465"/>
      <c r="O44" s="65" t="s">
        <v>600</v>
      </c>
      <c r="P44" s="469">
        <v>43983</v>
      </c>
      <c r="Q44" s="7"/>
      <c r="R44" s="345" t="s">
        <v>603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38" s="417" customFormat="1" ht="15" customHeight="1">
      <c r="A45" s="461">
        <v>6</v>
      </c>
      <c r="B45" s="462">
        <v>43983</v>
      </c>
      <c r="C45" s="463"/>
      <c r="D45" s="390" t="s">
        <v>38</v>
      </c>
      <c r="E45" s="395" t="s">
        <v>3629</v>
      </c>
      <c r="F45" s="395">
        <v>1304</v>
      </c>
      <c r="G45" s="395">
        <v>1345</v>
      </c>
      <c r="H45" s="395">
        <v>1284</v>
      </c>
      <c r="I45" s="395" t="s">
        <v>3647</v>
      </c>
      <c r="J45" s="65" t="s">
        <v>3686</v>
      </c>
      <c r="K45" s="65">
        <f>F45-H45</f>
        <v>20</v>
      </c>
      <c r="L45" s="391">
        <f t="shared" ref="L45:L46" si="19">K45/F45</f>
        <v>1.5337423312883436E-2</v>
      </c>
      <c r="M45" s="464"/>
      <c r="N45" s="465"/>
      <c r="O45" s="65" t="s">
        <v>600</v>
      </c>
      <c r="P45" s="469">
        <v>43983</v>
      </c>
      <c r="Q45" s="7"/>
      <c r="R45" s="345" t="s">
        <v>603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38" s="417" customFormat="1" ht="15" customHeight="1">
      <c r="A46" s="461">
        <v>7</v>
      </c>
      <c r="B46" s="462">
        <v>43983</v>
      </c>
      <c r="C46" s="463"/>
      <c r="D46" s="390" t="s">
        <v>94</v>
      </c>
      <c r="E46" s="395" t="s">
        <v>601</v>
      </c>
      <c r="F46" s="395">
        <v>3997.5</v>
      </c>
      <c r="G46" s="395">
        <v>3890</v>
      </c>
      <c r="H46" s="395">
        <v>4082.5</v>
      </c>
      <c r="I46" s="395" t="s">
        <v>3648</v>
      </c>
      <c r="J46" s="65" t="s">
        <v>3690</v>
      </c>
      <c r="K46" s="65">
        <f>H46-F46</f>
        <v>85</v>
      </c>
      <c r="L46" s="391">
        <f t="shared" si="19"/>
        <v>2.1263289555972485E-2</v>
      </c>
      <c r="M46" s="464"/>
      <c r="N46" s="465"/>
      <c r="O46" s="65" t="s">
        <v>600</v>
      </c>
      <c r="P46" s="466">
        <v>43984</v>
      </c>
      <c r="Q46" s="7"/>
      <c r="R46" s="345" t="s">
        <v>603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38" s="417" customFormat="1" ht="15" customHeight="1">
      <c r="A47" s="461">
        <v>8</v>
      </c>
      <c r="B47" s="462">
        <v>43983</v>
      </c>
      <c r="C47" s="463"/>
      <c r="D47" s="390" t="s">
        <v>142</v>
      </c>
      <c r="E47" s="395" t="s">
        <v>3629</v>
      </c>
      <c r="F47" s="395">
        <v>5815</v>
      </c>
      <c r="G47" s="395">
        <v>6000</v>
      </c>
      <c r="H47" s="395">
        <v>5690</v>
      </c>
      <c r="I47" s="395">
        <v>5400</v>
      </c>
      <c r="J47" s="65" t="s">
        <v>3662</v>
      </c>
      <c r="K47" s="65">
        <f>F47-H47</f>
        <v>125</v>
      </c>
      <c r="L47" s="391">
        <f t="shared" ref="L47" si="20">K47/F47</f>
        <v>2.1496130696474634E-2</v>
      </c>
      <c r="M47" s="464"/>
      <c r="N47" s="465"/>
      <c r="O47" s="65" t="s">
        <v>600</v>
      </c>
      <c r="P47" s="466">
        <v>43984</v>
      </c>
      <c r="Q47" s="7"/>
      <c r="R47" s="345" t="s">
        <v>3187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38" s="417" customFormat="1" ht="15" customHeight="1">
      <c r="A48" s="461">
        <v>9</v>
      </c>
      <c r="B48" s="462">
        <v>43983</v>
      </c>
      <c r="C48" s="463"/>
      <c r="D48" s="390" t="s">
        <v>178</v>
      </c>
      <c r="E48" s="395" t="s">
        <v>601</v>
      </c>
      <c r="F48" s="395">
        <v>462</v>
      </c>
      <c r="G48" s="395">
        <v>442</v>
      </c>
      <c r="H48" s="395">
        <v>473</v>
      </c>
      <c r="I48" s="395">
        <v>500</v>
      </c>
      <c r="J48" s="65" t="s">
        <v>3654</v>
      </c>
      <c r="K48" s="65">
        <f>H48-F48</f>
        <v>11</v>
      </c>
      <c r="L48" s="391">
        <f t="shared" ref="L48:L51" si="21">K48/F48</f>
        <v>2.3809523809523808E-2</v>
      </c>
      <c r="M48" s="464"/>
      <c r="N48" s="465"/>
      <c r="O48" s="65" t="s">
        <v>600</v>
      </c>
      <c r="P48" s="466">
        <v>43984</v>
      </c>
      <c r="Q48" s="7"/>
      <c r="R48" s="345" t="s">
        <v>3187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92">
        <v>10</v>
      </c>
      <c r="B49" s="493">
        <v>43984</v>
      </c>
      <c r="C49" s="494"/>
      <c r="D49" s="485" t="s">
        <v>55</v>
      </c>
      <c r="E49" s="486" t="s">
        <v>3629</v>
      </c>
      <c r="F49" s="486">
        <v>400.5</v>
      </c>
      <c r="G49" s="486">
        <v>412</v>
      </c>
      <c r="H49" s="486">
        <v>422.5</v>
      </c>
      <c r="I49" s="486" t="s">
        <v>3655</v>
      </c>
      <c r="J49" s="489" t="s">
        <v>3663</v>
      </c>
      <c r="K49" s="489">
        <f>F49-H49</f>
        <v>-22</v>
      </c>
      <c r="L49" s="495">
        <f t="shared" si="21"/>
        <v>-5.4931335830212237E-2</v>
      </c>
      <c r="M49" s="496"/>
      <c r="N49" s="497"/>
      <c r="O49" s="489" t="s">
        <v>664</v>
      </c>
      <c r="P49" s="498">
        <v>43985</v>
      </c>
      <c r="Q49" s="7"/>
      <c r="R49" s="345" t="s">
        <v>603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61">
        <v>11</v>
      </c>
      <c r="B50" s="462">
        <v>43984</v>
      </c>
      <c r="C50" s="463"/>
      <c r="D50" s="390" t="s">
        <v>3660</v>
      </c>
      <c r="E50" s="395" t="s">
        <v>601</v>
      </c>
      <c r="F50" s="395">
        <v>500</v>
      </c>
      <c r="G50" s="395">
        <v>480</v>
      </c>
      <c r="H50" s="395">
        <v>512</v>
      </c>
      <c r="I50" s="395">
        <v>540</v>
      </c>
      <c r="J50" s="65" t="s">
        <v>3677</v>
      </c>
      <c r="K50" s="65">
        <f>H50-F50</f>
        <v>12</v>
      </c>
      <c r="L50" s="391">
        <f t="shared" si="21"/>
        <v>2.4E-2</v>
      </c>
      <c r="M50" s="464"/>
      <c r="N50" s="465"/>
      <c r="O50" s="65" t="s">
        <v>600</v>
      </c>
      <c r="P50" s="466">
        <v>43985</v>
      </c>
      <c r="Q50" s="7"/>
      <c r="R50" s="345" t="s">
        <v>3187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1">
        <v>12</v>
      </c>
      <c r="B51" s="462">
        <v>43984</v>
      </c>
      <c r="C51" s="463"/>
      <c r="D51" s="390" t="s">
        <v>46</v>
      </c>
      <c r="E51" s="395" t="s">
        <v>3629</v>
      </c>
      <c r="F51" s="395">
        <v>192</v>
      </c>
      <c r="G51" s="395">
        <v>198</v>
      </c>
      <c r="H51" s="395">
        <v>187</v>
      </c>
      <c r="I51" s="395" t="s">
        <v>3661</v>
      </c>
      <c r="J51" s="65" t="s">
        <v>3665</v>
      </c>
      <c r="K51" s="65">
        <f>F51-H51</f>
        <v>5</v>
      </c>
      <c r="L51" s="391">
        <f t="shared" si="21"/>
        <v>2.6041666666666668E-2</v>
      </c>
      <c r="M51" s="464"/>
      <c r="N51" s="465"/>
      <c r="O51" s="65" t="s">
        <v>600</v>
      </c>
      <c r="P51" s="466">
        <v>43985</v>
      </c>
      <c r="Q51" s="7"/>
      <c r="R51" s="345" t="s">
        <v>3187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61">
        <v>13</v>
      </c>
      <c r="B52" s="462">
        <v>43985</v>
      </c>
      <c r="C52" s="463"/>
      <c r="D52" s="390" t="s">
        <v>91</v>
      </c>
      <c r="E52" s="395" t="s">
        <v>601</v>
      </c>
      <c r="F52" s="395">
        <v>2385</v>
      </c>
      <c r="G52" s="395">
        <v>2285</v>
      </c>
      <c r="H52" s="395">
        <v>2422.5</v>
      </c>
      <c r="I52" s="395" t="s">
        <v>3644</v>
      </c>
      <c r="J52" s="65" t="s">
        <v>3664</v>
      </c>
      <c r="K52" s="65">
        <f>H52-F52</f>
        <v>37.5</v>
      </c>
      <c r="L52" s="391">
        <f t="shared" ref="L52:L54" si="22">K52/F52</f>
        <v>1.5723270440251572E-2</v>
      </c>
      <c r="M52" s="464"/>
      <c r="N52" s="465"/>
      <c r="O52" s="65" t="s">
        <v>600</v>
      </c>
      <c r="P52" s="469">
        <v>43985</v>
      </c>
      <c r="Q52" s="7"/>
      <c r="R52" s="345" t="s">
        <v>3187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61">
        <v>14</v>
      </c>
      <c r="B53" s="462">
        <v>43985</v>
      </c>
      <c r="C53" s="463"/>
      <c r="D53" s="390" t="s">
        <v>38</v>
      </c>
      <c r="E53" s="395" t="s">
        <v>3629</v>
      </c>
      <c r="F53" s="395">
        <v>1304</v>
      </c>
      <c r="G53" s="395">
        <v>1345</v>
      </c>
      <c r="H53" s="395">
        <v>1282.5</v>
      </c>
      <c r="I53" s="395" t="s">
        <v>3647</v>
      </c>
      <c r="J53" s="65" t="s">
        <v>3676</v>
      </c>
      <c r="K53" s="65">
        <f>F53-H53</f>
        <v>21.5</v>
      </c>
      <c r="L53" s="391">
        <f t="shared" si="22"/>
        <v>1.6487730061349692E-2</v>
      </c>
      <c r="M53" s="464"/>
      <c r="N53" s="465"/>
      <c r="O53" s="65" t="s">
        <v>600</v>
      </c>
      <c r="P53" s="469">
        <v>43985</v>
      </c>
      <c r="Q53" s="7"/>
      <c r="R53" s="345" t="s">
        <v>603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501">
        <v>15</v>
      </c>
      <c r="B54" s="502">
        <v>43985</v>
      </c>
      <c r="C54" s="503"/>
      <c r="D54" s="504" t="s">
        <v>3668</v>
      </c>
      <c r="E54" s="505" t="s">
        <v>3629</v>
      </c>
      <c r="F54" s="505">
        <v>340</v>
      </c>
      <c r="G54" s="505">
        <v>352</v>
      </c>
      <c r="H54" s="505">
        <v>339</v>
      </c>
      <c r="I54" s="505">
        <v>320</v>
      </c>
      <c r="J54" s="506" t="s">
        <v>3687</v>
      </c>
      <c r="K54" s="506">
        <f>F54-H54</f>
        <v>1</v>
      </c>
      <c r="L54" s="507">
        <f t="shared" si="22"/>
        <v>2.9411764705882353E-3</v>
      </c>
      <c r="M54" s="505"/>
      <c r="N54" s="505"/>
      <c r="O54" s="506" t="s">
        <v>709</v>
      </c>
      <c r="P54" s="508">
        <v>43987</v>
      </c>
      <c r="Q54" s="7"/>
      <c r="R54" s="345" t="s">
        <v>603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92">
        <v>16</v>
      </c>
      <c r="B55" s="493">
        <v>43985</v>
      </c>
      <c r="C55" s="494"/>
      <c r="D55" s="485" t="s">
        <v>470</v>
      </c>
      <c r="E55" s="486" t="s">
        <v>601</v>
      </c>
      <c r="F55" s="486">
        <v>297</v>
      </c>
      <c r="G55" s="486">
        <v>288</v>
      </c>
      <c r="H55" s="486">
        <v>288</v>
      </c>
      <c r="I55" s="486" t="s">
        <v>3669</v>
      </c>
      <c r="J55" s="489" t="s">
        <v>3670</v>
      </c>
      <c r="K55" s="489">
        <f>H55-F55</f>
        <v>-9</v>
      </c>
      <c r="L55" s="495">
        <f t="shared" ref="L55:L56" si="23">K55/F55</f>
        <v>-3.0303030303030304E-2</v>
      </c>
      <c r="M55" s="496"/>
      <c r="N55" s="497"/>
      <c r="O55" s="489" t="s">
        <v>664</v>
      </c>
      <c r="P55" s="499">
        <v>43985</v>
      </c>
      <c r="Q55" s="7"/>
      <c r="R55" s="345" t="s">
        <v>3187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61">
        <v>17</v>
      </c>
      <c r="B56" s="462">
        <v>43985</v>
      </c>
      <c r="C56" s="463"/>
      <c r="D56" s="390" t="s">
        <v>3671</v>
      </c>
      <c r="E56" s="395" t="s">
        <v>3629</v>
      </c>
      <c r="F56" s="395">
        <v>144.5</v>
      </c>
      <c r="G56" s="395">
        <v>150.5</v>
      </c>
      <c r="H56" s="395">
        <v>141</v>
      </c>
      <c r="I56" s="395" t="s">
        <v>3672</v>
      </c>
      <c r="J56" s="65" t="s">
        <v>3678</v>
      </c>
      <c r="K56" s="65">
        <f>F56-H56</f>
        <v>3.5</v>
      </c>
      <c r="L56" s="391">
        <f t="shared" si="23"/>
        <v>2.4221453287197232E-2</v>
      </c>
      <c r="M56" s="464"/>
      <c r="N56" s="465"/>
      <c r="O56" s="65" t="s">
        <v>600</v>
      </c>
      <c r="P56" s="466">
        <v>43986</v>
      </c>
      <c r="Q56" s="7"/>
      <c r="R56" s="345" t="s">
        <v>603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61">
        <v>18</v>
      </c>
      <c r="B57" s="462">
        <v>43986</v>
      </c>
      <c r="C57" s="463"/>
      <c r="D57" s="390" t="s">
        <v>186</v>
      </c>
      <c r="E57" s="395" t="s">
        <v>3629</v>
      </c>
      <c r="F57" s="395">
        <v>321</v>
      </c>
      <c r="G57" s="395">
        <v>332</v>
      </c>
      <c r="H57" s="395">
        <v>315.5</v>
      </c>
      <c r="I57" s="395">
        <v>302</v>
      </c>
      <c r="J57" s="65" t="s">
        <v>3685</v>
      </c>
      <c r="K57" s="65">
        <f>F57-H57</f>
        <v>5.5</v>
      </c>
      <c r="L57" s="391">
        <f t="shared" ref="L57:L60" si="24">K57/F57</f>
        <v>1.7133956386292833E-2</v>
      </c>
      <c r="M57" s="464"/>
      <c r="N57" s="465"/>
      <c r="O57" s="65" t="s">
        <v>600</v>
      </c>
      <c r="P57" s="469">
        <v>43986</v>
      </c>
      <c r="Q57" s="7"/>
      <c r="R57" s="345" t="s">
        <v>3187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92">
        <v>19</v>
      </c>
      <c r="B58" s="493">
        <v>43987</v>
      </c>
      <c r="C58" s="494"/>
      <c r="D58" s="485" t="s">
        <v>114</v>
      </c>
      <c r="E58" s="486" t="s">
        <v>3629</v>
      </c>
      <c r="F58" s="486">
        <v>147.5</v>
      </c>
      <c r="G58" s="486">
        <v>152</v>
      </c>
      <c r="H58" s="486">
        <v>153</v>
      </c>
      <c r="I58" s="486" t="s">
        <v>3692</v>
      </c>
      <c r="J58" s="489" t="s">
        <v>3705</v>
      </c>
      <c r="K58" s="489">
        <f>F58-H58</f>
        <v>-5.5</v>
      </c>
      <c r="L58" s="495">
        <f t="shared" si="24"/>
        <v>-3.7288135593220341E-2</v>
      </c>
      <c r="M58" s="496"/>
      <c r="N58" s="497"/>
      <c r="O58" s="489" t="s">
        <v>664</v>
      </c>
      <c r="P58" s="498">
        <v>43990</v>
      </c>
      <c r="Q58" s="7"/>
      <c r="R58" s="345" t="s">
        <v>603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61">
        <v>20</v>
      </c>
      <c r="B59" s="462">
        <v>43987</v>
      </c>
      <c r="C59" s="463"/>
      <c r="D59" s="390" t="s">
        <v>46</v>
      </c>
      <c r="E59" s="395" t="s">
        <v>3629</v>
      </c>
      <c r="F59" s="395">
        <v>192</v>
      </c>
      <c r="G59" s="395">
        <v>198</v>
      </c>
      <c r="H59" s="395">
        <v>188</v>
      </c>
      <c r="I59" s="395">
        <v>180</v>
      </c>
      <c r="J59" s="65" t="s">
        <v>3713</v>
      </c>
      <c r="K59" s="65">
        <f>F59-H59</f>
        <v>4</v>
      </c>
      <c r="L59" s="391">
        <f t="shared" si="24"/>
        <v>2.0833333333333332E-2</v>
      </c>
      <c r="M59" s="464"/>
      <c r="N59" s="465"/>
      <c r="O59" s="65" t="s">
        <v>600</v>
      </c>
      <c r="P59" s="466">
        <v>43991</v>
      </c>
      <c r="Q59" s="7"/>
      <c r="R59" s="345" t="s">
        <v>3187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92">
        <v>21</v>
      </c>
      <c r="B60" s="493">
        <v>43990</v>
      </c>
      <c r="C60" s="494"/>
      <c r="D60" s="485" t="s">
        <v>146</v>
      </c>
      <c r="E60" s="486" t="s">
        <v>601</v>
      </c>
      <c r="F60" s="486">
        <v>920</v>
      </c>
      <c r="G60" s="486">
        <v>880</v>
      </c>
      <c r="H60" s="486">
        <v>887.5</v>
      </c>
      <c r="I60" s="486" t="s">
        <v>3694</v>
      </c>
      <c r="J60" s="489" t="s">
        <v>3711</v>
      </c>
      <c r="K60" s="489">
        <f>H60-F60</f>
        <v>-32.5</v>
      </c>
      <c r="L60" s="495">
        <f t="shared" si="24"/>
        <v>-3.5326086956521736E-2</v>
      </c>
      <c r="M60" s="496"/>
      <c r="N60" s="497"/>
      <c r="O60" s="489" t="s">
        <v>664</v>
      </c>
      <c r="P60" s="498">
        <v>43992</v>
      </c>
      <c r="Q60" s="7"/>
      <c r="R60" s="345" t="s">
        <v>3187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1">
        <v>22</v>
      </c>
      <c r="B61" s="462">
        <v>43990</v>
      </c>
      <c r="C61" s="463"/>
      <c r="D61" s="390" t="s">
        <v>38</v>
      </c>
      <c r="E61" s="395" t="s">
        <v>3629</v>
      </c>
      <c r="F61" s="395">
        <v>1306</v>
      </c>
      <c r="G61" s="395">
        <v>1345</v>
      </c>
      <c r="H61" s="395">
        <v>1282.5</v>
      </c>
      <c r="I61" s="395" t="s">
        <v>3647</v>
      </c>
      <c r="J61" s="65" t="s">
        <v>3704</v>
      </c>
      <c r="K61" s="65">
        <f>F61-H61</f>
        <v>23.5</v>
      </c>
      <c r="L61" s="391">
        <f t="shared" ref="L61" si="25">K61/F61</f>
        <v>1.7993874425727412E-2</v>
      </c>
      <c r="M61" s="464"/>
      <c r="N61" s="465"/>
      <c r="O61" s="65" t="s">
        <v>600</v>
      </c>
      <c r="P61" s="469">
        <v>43990</v>
      </c>
      <c r="Q61" s="7"/>
      <c r="R61" s="345" t="s">
        <v>603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61">
        <v>23</v>
      </c>
      <c r="B62" s="462">
        <v>43990</v>
      </c>
      <c r="C62" s="463"/>
      <c r="D62" s="390" t="s">
        <v>3696</v>
      </c>
      <c r="E62" s="395" t="s">
        <v>3629</v>
      </c>
      <c r="F62" s="395">
        <v>5820</v>
      </c>
      <c r="G62" s="395">
        <v>6030</v>
      </c>
      <c r="H62" s="395">
        <v>5720</v>
      </c>
      <c r="I62" s="395" t="s">
        <v>3697</v>
      </c>
      <c r="J62" s="65" t="s">
        <v>3698</v>
      </c>
      <c r="K62" s="65">
        <f>F62-H62</f>
        <v>100</v>
      </c>
      <c r="L62" s="391">
        <f t="shared" ref="L62:L63" si="26">K62/F62</f>
        <v>1.7182130584192441E-2</v>
      </c>
      <c r="M62" s="464"/>
      <c r="N62" s="465"/>
      <c r="O62" s="65" t="s">
        <v>600</v>
      </c>
      <c r="P62" s="469">
        <v>43990</v>
      </c>
      <c r="Q62" s="7"/>
      <c r="R62" s="345" t="s">
        <v>3187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92">
        <v>24</v>
      </c>
      <c r="B63" s="493">
        <v>43990</v>
      </c>
      <c r="C63" s="494"/>
      <c r="D63" s="485" t="s">
        <v>526</v>
      </c>
      <c r="E63" s="486" t="s">
        <v>601</v>
      </c>
      <c r="F63" s="486">
        <v>404.5</v>
      </c>
      <c r="G63" s="486">
        <v>389</v>
      </c>
      <c r="H63" s="486">
        <v>388</v>
      </c>
      <c r="I63" s="486" t="s">
        <v>3699</v>
      </c>
      <c r="J63" s="489" t="s">
        <v>3738</v>
      </c>
      <c r="K63" s="489">
        <f>H63-F63</f>
        <v>-16.5</v>
      </c>
      <c r="L63" s="495">
        <f t="shared" si="26"/>
        <v>-4.0791100123609397E-2</v>
      </c>
      <c r="M63" s="496"/>
      <c r="N63" s="497"/>
      <c r="O63" s="489" t="s">
        <v>664</v>
      </c>
      <c r="P63" s="498">
        <v>43994</v>
      </c>
      <c r="Q63" s="7"/>
      <c r="R63" s="345" t="s">
        <v>603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92">
        <v>25</v>
      </c>
      <c r="B64" s="493">
        <v>43990</v>
      </c>
      <c r="C64" s="494"/>
      <c r="D64" s="485" t="s">
        <v>110</v>
      </c>
      <c r="E64" s="486" t="s">
        <v>601</v>
      </c>
      <c r="F64" s="486">
        <v>1017.5</v>
      </c>
      <c r="G64" s="486">
        <v>988</v>
      </c>
      <c r="H64" s="486">
        <v>985</v>
      </c>
      <c r="I64" s="486" t="s">
        <v>3700</v>
      </c>
      <c r="J64" s="489" t="s">
        <v>3711</v>
      </c>
      <c r="K64" s="489">
        <f>H64-F64</f>
        <v>-32.5</v>
      </c>
      <c r="L64" s="495">
        <f t="shared" ref="L64" si="27">K64/F64</f>
        <v>-3.1941031941031942E-2</v>
      </c>
      <c r="M64" s="496"/>
      <c r="N64" s="497"/>
      <c r="O64" s="489" t="s">
        <v>664</v>
      </c>
      <c r="P64" s="498">
        <v>43991</v>
      </c>
      <c r="Q64" s="7"/>
      <c r="R64" s="345" t="s">
        <v>603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27" s="417" customFormat="1" ht="15" customHeight="1">
      <c r="A65" s="492">
        <v>26</v>
      </c>
      <c r="B65" s="493">
        <v>43990</v>
      </c>
      <c r="C65" s="494"/>
      <c r="D65" s="485" t="s">
        <v>280</v>
      </c>
      <c r="E65" s="486" t="s">
        <v>601</v>
      </c>
      <c r="F65" s="486">
        <v>785</v>
      </c>
      <c r="G65" s="486">
        <v>755</v>
      </c>
      <c r="H65" s="486">
        <v>752.5</v>
      </c>
      <c r="I65" s="486" t="s">
        <v>3701</v>
      </c>
      <c r="J65" s="489" t="s">
        <v>3711</v>
      </c>
      <c r="K65" s="489">
        <f>H65-F65</f>
        <v>-32.5</v>
      </c>
      <c r="L65" s="495">
        <f t="shared" ref="L65" si="28">K65/F65</f>
        <v>-4.1401273885350316E-2</v>
      </c>
      <c r="M65" s="496"/>
      <c r="N65" s="497"/>
      <c r="O65" s="489" t="s">
        <v>664</v>
      </c>
      <c r="P65" s="498">
        <v>43992</v>
      </c>
      <c r="Q65" s="7"/>
      <c r="R65" s="345" t="s">
        <v>3187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27" s="417" customFormat="1" ht="15" customHeight="1">
      <c r="A66" s="461">
        <v>27</v>
      </c>
      <c r="B66" s="462">
        <v>43991</v>
      </c>
      <c r="C66" s="463"/>
      <c r="D66" s="390" t="s">
        <v>3710</v>
      </c>
      <c r="E66" s="395" t="s">
        <v>3629</v>
      </c>
      <c r="F66" s="395">
        <v>1578</v>
      </c>
      <c r="G66" s="395">
        <v>1615</v>
      </c>
      <c r="H66" s="395">
        <v>1556.5</v>
      </c>
      <c r="I66" s="395">
        <v>1500</v>
      </c>
      <c r="J66" s="65" t="s">
        <v>3676</v>
      </c>
      <c r="K66" s="65">
        <f>F66-H66</f>
        <v>21.5</v>
      </c>
      <c r="L66" s="391">
        <f t="shared" ref="L66" si="29">K66/F66</f>
        <v>1.3624841571609633E-2</v>
      </c>
      <c r="M66" s="464"/>
      <c r="N66" s="465"/>
      <c r="O66" s="65" t="s">
        <v>600</v>
      </c>
      <c r="P66" s="469">
        <v>43991</v>
      </c>
      <c r="Q66" s="7"/>
      <c r="R66" s="345" t="s">
        <v>603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27" s="417" customFormat="1" ht="15" customHeight="1">
      <c r="A67" s="461">
        <v>28</v>
      </c>
      <c r="B67" s="462">
        <v>43991</v>
      </c>
      <c r="C67" s="463"/>
      <c r="D67" s="390" t="s">
        <v>189</v>
      </c>
      <c r="E67" s="395" t="s">
        <v>3629</v>
      </c>
      <c r="F67" s="395">
        <v>1019</v>
      </c>
      <c r="G67" s="395">
        <v>1055</v>
      </c>
      <c r="H67" s="395">
        <v>997.5</v>
      </c>
      <c r="I67" s="395" t="s">
        <v>3714</v>
      </c>
      <c r="J67" s="65" t="s">
        <v>3676</v>
      </c>
      <c r="K67" s="65">
        <f>F67-H67</f>
        <v>21.5</v>
      </c>
      <c r="L67" s="391">
        <f t="shared" ref="L67:L68" si="30">K67/F67</f>
        <v>2.1099116781157997E-2</v>
      </c>
      <c r="M67" s="464"/>
      <c r="N67" s="465"/>
      <c r="O67" s="65" t="s">
        <v>600</v>
      </c>
      <c r="P67" s="469">
        <v>43991</v>
      </c>
      <c r="Q67" s="7"/>
      <c r="R67" s="345" t="s">
        <v>603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27" s="417" customFormat="1" ht="15" customHeight="1">
      <c r="A68" s="461">
        <v>29</v>
      </c>
      <c r="B68" s="462">
        <v>43991</v>
      </c>
      <c r="C68" s="463"/>
      <c r="D68" s="390" t="s">
        <v>67</v>
      </c>
      <c r="E68" s="395" t="s">
        <v>3629</v>
      </c>
      <c r="F68" s="395">
        <v>363</v>
      </c>
      <c r="G68" s="395">
        <v>377</v>
      </c>
      <c r="H68" s="395">
        <v>354.5</v>
      </c>
      <c r="I68" s="395" t="s">
        <v>3712</v>
      </c>
      <c r="J68" s="65" t="s">
        <v>3715</v>
      </c>
      <c r="K68" s="65">
        <f>F68-H68</f>
        <v>8.5</v>
      </c>
      <c r="L68" s="391">
        <f t="shared" si="30"/>
        <v>2.3415977961432508E-2</v>
      </c>
      <c r="M68" s="464"/>
      <c r="N68" s="465"/>
      <c r="O68" s="65" t="s">
        <v>600</v>
      </c>
      <c r="P68" s="466">
        <v>43992</v>
      </c>
      <c r="Q68" s="7"/>
      <c r="R68" s="345" t="s">
        <v>603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27" s="417" customFormat="1" ht="15" customHeight="1">
      <c r="A69" s="461">
        <v>30</v>
      </c>
      <c r="B69" s="462">
        <v>43992</v>
      </c>
      <c r="C69" s="463"/>
      <c r="D69" s="390" t="s">
        <v>189</v>
      </c>
      <c r="E69" s="395" t="s">
        <v>3629</v>
      </c>
      <c r="F69" s="395">
        <v>1006</v>
      </c>
      <c r="G69" s="395">
        <v>1045</v>
      </c>
      <c r="H69" s="395">
        <v>985</v>
      </c>
      <c r="I69" s="395" t="s">
        <v>3714</v>
      </c>
      <c r="J69" s="65" t="s">
        <v>650</v>
      </c>
      <c r="K69" s="65">
        <f>F69-H69</f>
        <v>21</v>
      </c>
      <c r="L69" s="391">
        <f t="shared" ref="L69:L71" si="31">K69/F69</f>
        <v>2.0874751491053677E-2</v>
      </c>
      <c r="M69" s="464"/>
      <c r="N69" s="465"/>
      <c r="O69" s="65" t="s">
        <v>600</v>
      </c>
      <c r="P69" s="469">
        <v>43992</v>
      </c>
      <c r="Q69" s="7"/>
      <c r="R69" s="345" t="s">
        <v>603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27" s="417" customFormat="1" ht="15" customHeight="1">
      <c r="A70" s="461">
        <v>31</v>
      </c>
      <c r="B70" s="462">
        <v>43992</v>
      </c>
      <c r="C70" s="463"/>
      <c r="D70" s="390" t="s">
        <v>46</v>
      </c>
      <c r="E70" s="395" t="s">
        <v>3629</v>
      </c>
      <c r="F70" s="395">
        <v>192.75</v>
      </c>
      <c r="G70" s="395">
        <v>198</v>
      </c>
      <c r="H70" s="395">
        <v>184.5</v>
      </c>
      <c r="I70" s="395" t="s">
        <v>3716</v>
      </c>
      <c r="J70" s="65" t="s">
        <v>3739</v>
      </c>
      <c r="K70" s="65">
        <f t="shared" ref="K70:K71" si="32">F70-H70</f>
        <v>8.25</v>
      </c>
      <c r="L70" s="391">
        <f t="shared" si="31"/>
        <v>4.2801556420233464E-2</v>
      </c>
      <c r="M70" s="464"/>
      <c r="N70" s="465"/>
      <c r="O70" s="65" t="s">
        <v>600</v>
      </c>
      <c r="P70" s="466">
        <v>43994</v>
      </c>
      <c r="Q70" s="7"/>
      <c r="R70" s="345" t="s">
        <v>3187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27" s="417" customFormat="1" ht="15" customHeight="1">
      <c r="A71" s="461">
        <v>32</v>
      </c>
      <c r="B71" s="462">
        <v>43992</v>
      </c>
      <c r="C71" s="463"/>
      <c r="D71" s="390" t="s">
        <v>41</v>
      </c>
      <c r="E71" s="395" t="s">
        <v>3629</v>
      </c>
      <c r="F71" s="395">
        <v>342.5</v>
      </c>
      <c r="G71" s="395">
        <v>353</v>
      </c>
      <c r="H71" s="395">
        <v>332</v>
      </c>
      <c r="I71" s="395" t="s">
        <v>3717</v>
      </c>
      <c r="J71" s="65" t="s">
        <v>3667</v>
      </c>
      <c r="K71" s="65">
        <f t="shared" si="32"/>
        <v>10.5</v>
      </c>
      <c r="L71" s="391">
        <f t="shared" si="31"/>
        <v>3.0656934306569343E-2</v>
      </c>
      <c r="M71" s="464"/>
      <c r="N71" s="465"/>
      <c r="O71" s="65" t="s">
        <v>600</v>
      </c>
      <c r="P71" s="466">
        <v>43994</v>
      </c>
      <c r="Q71" s="7"/>
      <c r="R71" s="345" t="s">
        <v>603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27" s="417" customFormat="1" ht="15" customHeight="1">
      <c r="A72" s="461">
        <v>33</v>
      </c>
      <c r="B72" s="462">
        <v>43992</v>
      </c>
      <c r="C72" s="463"/>
      <c r="D72" s="390" t="s">
        <v>182</v>
      </c>
      <c r="E72" s="395" t="s">
        <v>601</v>
      </c>
      <c r="F72" s="395">
        <v>857.5</v>
      </c>
      <c r="G72" s="395">
        <v>835</v>
      </c>
      <c r="H72" s="395">
        <v>875.5</v>
      </c>
      <c r="I72" s="395">
        <v>900</v>
      </c>
      <c r="J72" s="65" t="s">
        <v>3718</v>
      </c>
      <c r="K72" s="65">
        <f>H72-F72</f>
        <v>18</v>
      </c>
      <c r="L72" s="391">
        <f t="shared" ref="L72:L73" si="33">K72/F72</f>
        <v>2.099125364431487E-2</v>
      </c>
      <c r="M72" s="464"/>
      <c r="N72" s="465"/>
      <c r="O72" s="65" t="s">
        <v>600</v>
      </c>
      <c r="P72" s="469">
        <v>43992</v>
      </c>
      <c r="Q72" s="7"/>
      <c r="R72" s="345" t="s">
        <v>603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27" s="417" customFormat="1" ht="15" customHeight="1">
      <c r="A73" s="492">
        <v>34</v>
      </c>
      <c r="B73" s="493">
        <v>43992</v>
      </c>
      <c r="C73" s="494"/>
      <c r="D73" s="485" t="s">
        <v>91</v>
      </c>
      <c r="E73" s="486" t="s">
        <v>601</v>
      </c>
      <c r="F73" s="486">
        <v>2390</v>
      </c>
      <c r="G73" s="486">
        <v>2320</v>
      </c>
      <c r="H73" s="486">
        <v>2350</v>
      </c>
      <c r="I73" s="486" t="s">
        <v>3719</v>
      </c>
      <c r="J73" s="489" t="s">
        <v>3737</v>
      </c>
      <c r="K73" s="489">
        <f>H73-F73</f>
        <v>-40</v>
      </c>
      <c r="L73" s="495">
        <f t="shared" si="33"/>
        <v>-1.6736401673640166E-2</v>
      </c>
      <c r="M73" s="496"/>
      <c r="N73" s="497"/>
      <c r="O73" s="489" t="s">
        <v>664</v>
      </c>
      <c r="P73" s="498">
        <v>43994</v>
      </c>
      <c r="Q73" s="7"/>
      <c r="R73" s="345" t="s">
        <v>3187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27" s="417" customFormat="1" ht="15" customHeight="1">
      <c r="A74" s="492">
        <v>35</v>
      </c>
      <c r="B74" s="493">
        <v>43993</v>
      </c>
      <c r="C74" s="494"/>
      <c r="D74" s="485" t="s">
        <v>347</v>
      </c>
      <c r="E74" s="486" t="s">
        <v>601</v>
      </c>
      <c r="F74" s="486">
        <v>225</v>
      </c>
      <c r="G74" s="486">
        <v>219</v>
      </c>
      <c r="H74" s="486">
        <v>219</v>
      </c>
      <c r="I74" s="486" t="s">
        <v>3730</v>
      </c>
      <c r="J74" s="489" t="s">
        <v>3731</v>
      </c>
      <c r="K74" s="489">
        <f>H74-F74</f>
        <v>-6</v>
      </c>
      <c r="L74" s="495">
        <f t="shared" ref="L74:L77" si="34">K74/F74</f>
        <v>-2.6666666666666668E-2</v>
      </c>
      <c r="M74" s="496"/>
      <c r="N74" s="497"/>
      <c r="O74" s="489" t="s">
        <v>664</v>
      </c>
      <c r="P74" s="498">
        <v>43993</v>
      </c>
      <c r="Q74" s="7"/>
      <c r="R74" s="345" t="s">
        <v>3187</v>
      </c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27" s="417" customFormat="1" ht="15" customHeight="1">
      <c r="A75" s="492">
        <v>36</v>
      </c>
      <c r="B75" s="493">
        <v>43993</v>
      </c>
      <c r="C75" s="494"/>
      <c r="D75" s="485" t="s">
        <v>300</v>
      </c>
      <c r="E75" s="486" t="s">
        <v>601</v>
      </c>
      <c r="F75" s="486">
        <v>186.5</v>
      </c>
      <c r="G75" s="486">
        <v>180</v>
      </c>
      <c r="H75" s="486">
        <v>183</v>
      </c>
      <c r="I75" s="486" t="s">
        <v>3732</v>
      </c>
      <c r="J75" s="489" t="s">
        <v>3740</v>
      </c>
      <c r="K75" s="489">
        <f>H75-F75</f>
        <v>-3.5</v>
      </c>
      <c r="L75" s="495">
        <f t="shared" si="34"/>
        <v>-1.876675603217158E-2</v>
      </c>
      <c r="M75" s="496"/>
      <c r="N75" s="497"/>
      <c r="O75" s="489" t="s">
        <v>664</v>
      </c>
      <c r="P75" s="498">
        <v>43994</v>
      </c>
      <c r="Q75" s="7"/>
      <c r="R75" s="345" t="s">
        <v>603</v>
      </c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27" s="417" customFormat="1" ht="15" customHeight="1">
      <c r="A76" s="492">
        <v>37</v>
      </c>
      <c r="B76" s="493">
        <v>43994</v>
      </c>
      <c r="C76" s="494"/>
      <c r="D76" s="485" t="s">
        <v>46</v>
      </c>
      <c r="E76" s="486" t="s">
        <v>3629</v>
      </c>
      <c r="F76" s="486">
        <v>190.5</v>
      </c>
      <c r="G76" s="486">
        <v>197</v>
      </c>
      <c r="H76" s="486">
        <v>197</v>
      </c>
      <c r="I76" s="486" t="s">
        <v>3661</v>
      </c>
      <c r="J76" s="489" t="s">
        <v>3761</v>
      </c>
      <c r="K76" s="489">
        <f>F76-H76</f>
        <v>-6.5</v>
      </c>
      <c r="L76" s="495">
        <f t="shared" si="34"/>
        <v>-3.4120734908136482E-2</v>
      </c>
      <c r="M76" s="496"/>
      <c r="N76" s="497"/>
      <c r="O76" s="489" t="s">
        <v>664</v>
      </c>
      <c r="P76" s="498">
        <v>43998</v>
      </c>
      <c r="Q76" s="7"/>
      <c r="R76" s="345" t="s">
        <v>3187</v>
      </c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27" s="417" customFormat="1" ht="15" customHeight="1">
      <c r="A77" s="461">
        <v>38</v>
      </c>
      <c r="B77" s="462">
        <v>43994</v>
      </c>
      <c r="C77" s="463"/>
      <c r="D77" s="390" t="s">
        <v>41</v>
      </c>
      <c r="E77" s="395" t="s">
        <v>3629</v>
      </c>
      <c r="F77" s="395">
        <v>343</v>
      </c>
      <c r="G77" s="395">
        <v>354</v>
      </c>
      <c r="H77" s="395">
        <v>336</v>
      </c>
      <c r="I77" s="395" t="s">
        <v>3749</v>
      </c>
      <c r="J77" s="65" t="s">
        <v>3780</v>
      </c>
      <c r="K77" s="65">
        <f t="shared" ref="K77" si="35">F77-H77</f>
        <v>7</v>
      </c>
      <c r="L77" s="391">
        <f t="shared" si="34"/>
        <v>2.0408163265306121E-2</v>
      </c>
      <c r="M77" s="464"/>
      <c r="N77" s="465"/>
      <c r="O77" s="65" t="s">
        <v>600</v>
      </c>
      <c r="P77" s="466">
        <v>44000</v>
      </c>
      <c r="Q77" s="7"/>
      <c r="R77" s="345" t="s">
        <v>3187</v>
      </c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27" s="417" customFormat="1" ht="15" customHeight="1">
      <c r="A78" s="492">
        <v>39</v>
      </c>
      <c r="B78" s="493">
        <v>43997</v>
      </c>
      <c r="C78" s="494"/>
      <c r="D78" s="485" t="s">
        <v>86</v>
      </c>
      <c r="E78" s="486" t="s">
        <v>601</v>
      </c>
      <c r="F78" s="486">
        <v>389</v>
      </c>
      <c r="G78" s="486">
        <v>375</v>
      </c>
      <c r="H78" s="486">
        <v>375</v>
      </c>
      <c r="I78" s="486" t="s">
        <v>3750</v>
      </c>
      <c r="J78" s="489" t="s">
        <v>3769</v>
      </c>
      <c r="K78" s="489">
        <f t="shared" ref="K78:K84" si="36">H78-F78</f>
        <v>-14</v>
      </c>
      <c r="L78" s="495">
        <f t="shared" ref="L78" si="37">K78/F78</f>
        <v>-3.5989717223650387E-2</v>
      </c>
      <c r="M78" s="496"/>
      <c r="N78" s="497"/>
      <c r="O78" s="489" t="s">
        <v>664</v>
      </c>
      <c r="P78" s="498">
        <v>43998</v>
      </c>
      <c r="Q78" s="7"/>
      <c r="R78" s="345" t="s">
        <v>603</v>
      </c>
      <c r="S78" s="437"/>
      <c r="T78" s="437"/>
      <c r="U78" s="437"/>
      <c r="V78" s="437"/>
      <c r="W78" s="437"/>
      <c r="X78" s="437"/>
      <c r="Y78" s="437"/>
      <c r="Z78" s="437"/>
      <c r="AA78" s="437"/>
    </row>
    <row r="79" spans="1:27" s="417" customFormat="1" ht="15" customHeight="1">
      <c r="A79" s="461">
        <v>40</v>
      </c>
      <c r="B79" s="462">
        <v>43997</v>
      </c>
      <c r="C79" s="463"/>
      <c r="D79" s="390" t="s">
        <v>3751</v>
      </c>
      <c r="E79" s="395" t="s">
        <v>601</v>
      </c>
      <c r="F79" s="395">
        <v>696</v>
      </c>
      <c r="G79" s="395">
        <v>675</v>
      </c>
      <c r="H79" s="395">
        <v>710.5</v>
      </c>
      <c r="I79" s="395" t="s">
        <v>3752</v>
      </c>
      <c r="J79" s="65" t="s">
        <v>3760</v>
      </c>
      <c r="K79" s="65">
        <f t="shared" si="36"/>
        <v>14.5</v>
      </c>
      <c r="L79" s="391">
        <f t="shared" ref="L79" si="38">K79/F79</f>
        <v>2.0833333333333332E-2</v>
      </c>
      <c r="M79" s="464"/>
      <c r="N79" s="465"/>
      <c r="O79" s="65" t="s">
        <v>600</v>
      </c>
      <c r="P79" s="466">
        <v>43998</v>
      </c>
      <c r="Q79" s="7"/>
      <c r="R79" s="345" t="s">
        <v>603</v>
      </c>
      <c r="S79" s="437"/>
      <c r="T79" s="437"/>
      <c r="U79" s="437"/>
      <c r="V79" s="437"/>
      <c r="W79" s="437"/>
      <c r="X79" s="437"/>
      <c r="Y79" s="437"/>
      <c r="Z79" s="437"/>
      <c r="AA79" s="437"/>
    </row>
    <row r="80" spans="1:27" s="417" customFormat="1" ht="15" customHeight="1">
      <c r="A80" s="461">
        <v>41</v>
      </c>
      <c r="B80" s="462">
        <v>43997</v>
      </c>
      <c r="C80" s="463"/>
      <c r="D80" s="390" t="s">
        <v>101</v>
      </c>
      <c r="E80" s="395" t="s">
        <v>601</v>
      </c>
      <c r="F80" s="395">
        <v>400.5</v>
      </c>
      <c r="G80" s="395">
        <v>388</v>
      </c>
      <c r="H80" s="395">
        <v>409.5</v>
      </c>
      <c r="I80" s="395" t="s">
        <v>3699</v>
      </c>
      <c r="J80" s="65" t="s">
        <v>3406</v>
      </c>
      <c r="K80" s="65">
        <f t="shared" si="36"/>
        <v>9</v>
      </c>
      <c r="L80" s="391">
        <f t="shared" ref="L80" si="39">K80/F80</f>
        <v>2.247191011235955E-2</v>
      </c>
      <c r="M80" s="464"/>
      <c r="N80" s="465"/>
      <c r="O80" s="65" t="s">
        <v>600</v>
      </c>
      <c r="P80" s="466">
        <v>44000</v>
      </c>
      <c r="Q80" s="7"/>
      <c r="R80" s="345" t="s">
        <v>3187</v>
      </c>
      <c r="S80" s="437"/>
      <c r="T80" s="437"/>
      <c r="U80" s="437"/>
      <c r="V80" s="437"/>
      <c r="W80" s="437"/>
      <c r="X80" s="437"/>
      <c r="Y80" s="437"/>
      <c r="Z80" s="437"/>
      <c r="AA80" s="437"/>
    </row>
    <row r="81" spans="1:27" s="417" customFormat="1" ht="15" customHeight="1">
      <c r="A81" s="461">
        <v>42</v>
      </c>
      <c r="B81" s="462">
        <v>43997</v>
      </c>
      <c r="C81" s="463"/>
      <c r="D81" s="390" t="s">
        <v>193</v>
      </c>
      <c r="E81" s="395" t="s">
        <v>601</v>
      </c>
      <c r="F81" s="395">
        <v>1003.5</v>
      </c>
      <c r="G81" s="395">
        <v>975</v>
      </c>
      <c r="H81" s="395">
        <v>1024.5</v>
      </c>
      <c r="I81" s="395" t="s">
        <v>3753</v>
      </c>
      <c r="J81" s="65" t="s">
        <v>650</v>
      </c>
      <c r="K81" s="65">
        <f t="shared" si="36"/>
        <v>21</v>
      </c>
      <c r="L81" s="391">
        <f t="shared" ref="L81:L82" si="40">K81/F81</f>
        <v>2.0926756352765322E-2</v>
      </c>
      <c r="M81" s="464"/>
      <c r="N81" s="465"/>
      <c r="O81" s="65" t="s">
        <v>600</v>
      </c>
      <c r="P81" s="466">
        <v>43998</v>
      </c>
      <c r="Q81" s="7"/>
      <c r="R81" s="345" t="s">
        <v>603</v>
      </c>
      <c r="S81" s="437"/>
      <c r="T81" s="437"/>
      <c r="U81" s="437"/>
      <c r="V81" s="437"/>
      <c r="W81" s="437"/>
      <c r="X81" s="437"/>
      <c r="Y81" s="437"/>
      <c r="Z81" s="437"/>
      <c r="AA81" s="437"/>
    </row>
    <row r="82" spans="1:27" s="417" customFormat="1" ht="15" customHeight="1">
      <c r="A82" s="492">
        <v>43</v>
      </c>
      <c r="B82" s="493">
        <v>43998</v>
      </c>
      <c r="C82" s="494"/>
      <c r="D82" s="485" t="s">
        <v>47</v>
      </c>
      <c r="E82" s="486" t="s">
        <v>601</v>
      </c>
      <c r="F82" s="486">
        <v>1387.5</v>
      </c>
      <c r="G82" s="486">
        <v>1345</v>
      </c>
      <c r="H82" s="486">
        <v>1341.5</v>
      </c>
      <c r="I82" s="486" t="s">
        <v>3763</v>
      </c>
      <c r="J82" s="489" t="s">
        <v>3777</v>
      </c>
      <c r="K82" s="489">
        <f t="shared" si="36"/>
        <v>-46</v>
      </c>
      <c r="L82" s="495">
        <f t="shared" si="40"/>
        <v>-3.3153153153153155E-2</v>
      </c>
      <c r="M82" s="496"/>
      <c r="N82" s="497"/>
      <c r="O82" s="489" t="s">
        <v>664</v>
      </c>
      <c r="P82" s="498">
        <v>44000</v>
      </c>
      <c r="Q82" s="7"/>
      <c r="R82" s="345" t="s">
        <v>603</v>
      </c>
      <c r="S82" s="437"/>
      <c r="T82" s="437"/>
      <c r="U82" s="437"/>
      <c r="V82" s="437"/>
      <c r="W82" s="437"/>
      <c r="X82" s="437"/>
      <c r="Y82" s="437"/>
      <c r="Z82" s="437"/>
      <c r="AA82" s="437"/>
    </row>
    <row r="83" spans="1:27" s="417" customFormat="1" ht="15" customHeight="1">
      <c r="A83" s="461">
        <v>44</v>
      </c>
      <c r="B83" s="462">
        <v>43998</v>
      </c>
      <c r="C83" s="463"/>
      <c r="D83" s="390" t="s">
        <v>91</v>
      </c>
      <c r="E83" s="395" t="s">
        <v>601</v>
      </c>
      <c r="F83" s="395">
        <v>2307.5</v>
      </c>
      <c r="G83" s="395">
        <v>2240</v>
      </c>
      <c r="H83" s="395">
        <v>2355</v>
      </c>
      <c r="I83" s="395" t="s">
        <v>3764</v>
      </c>
      <c r="J83" s="65" t="s">
        <v>731</v>
      </c>
      <c r="K83" s="65">
        <f t="shared" si="36"/>
        <v>47.5</v>
      </c>
      <c r="L83" s="391">
        <f t="shared" ref="L83" si="41">K83/F83</f>
        <v>2.0585048754062838E-2</v>
      </c>
      <c r="M83" s="464"/>
      <c r="N83" s="465"/>
      <c r="O83" s="65" t="s">
        <v>600</v>
      </c>
      <c r="P83" s="466">
        <v>44004</v>
      </c>
      <c r="Q83" s="7"/>
      <c r="R83" s="345" t="s">
        <v>603</v>
      </c>
      <c r="S83" s="437"/>
      <c r="T83" s="437"/>
      <c r="U83" s="437"/>
      <c r="V83" s="437"/>
      <c r="W83" s="437"/>
      <c r="X83" s="437"/>
      <c r="Y83" s="437"/>
      <c r="Z83" s="437"/>
      <c r="AA83" s="437"/>
    </row>
    <row r="84" spans="1:27" s="417" customFormat="1" ht="15" customHeight="1">
      <c r="A84" s="461">
        <v>45</v>
      </c>
      <c r="B84" s="462">
        <v>43999</v>
      </c>
      <c r="C84" s="463"/>
      <c r="D84" s="390" t="s">
        <v>193</v>
      </c>
      <c r="E84" s="395" t="s">
        <v>601</v>
      </c>
      <c r="F84" s="395">
        <v>1000.5</v>
      </c>
      <c r="G84" s="395">
        <v>970</v>
      </c>
      <c r="H84" s="395">
        <v>1020</v>
      </c>
      <c r="I84" s="395" t="s">
        <v>3753</v>
      </c>
      <c r="J84" s="65" t="s">
        <v>3657</v>
      </c>
      <c r="K84" s="65">
        <f t="shared" si="36"/>
        <v>19.5</v>
      </c>
      <c r="L84" s="391">
        <f t="shared" ref="L84" si="42">K84/F84</f>
        <v>1.9490254872563718E-2</v>
      </c>
      <c r="M84" s="464"/>
      <c r="N84" s="465"/>
      <c r="O84" s="65" t="s">
        <v>600</v>
      </c>
      <c r="P84" s="466">
        <v>44000</v>
      </c>
      <c r="Q84" s="7"/>
      <c r="R84" s="345" t="s">
        <v>603</v>
      </c>
      <c r="S84" s="437"/>
      <c r="T84" s="437"/>
      <c r="U84" s="437"/>
      <c r="V84" s="437"/>
      <c r="W84" s="437"/>
      <c r="X84" s="437"/>
      <c r="Y84" s="437"/>
      <c r="Z84" s="437"/>
      <c r="AA84" s="437"/>
    </row>
    <row r="85" spans="1:27" s="417" customFormat="1" ht="15" customHeight="1">
      <c r="A85" s="492">
        <v>46</v>
      </c>
      <c r="B85" s="493">
        <v>43999</v>
      </c>
      <c r="C85" s="494"/>
      <c r="D85" s="485" t="s">
        <v>142</v>
      </c>
      <c r="E85" s="486" t="s">
        <v>3629</v>
      </c>
      <c r="F85" s="486">
        <v>5600</v>
      </c>
      <c r="G85" s="486">
        <v>5800</v>
      </c>
      <c r="H85" s="486">
        <v>5760</v>
      </c>
      <c r="I85" s="486">
        <v>5200</v>
      </c>
      <c r="J85" s="489" t="s">
        <v>3771</v>
      </c>
      <c r="K85" s="489">
        <f>F85-H85</f>
        <v>-160</v>
      </c>
      <c r="L85" s="495">
        <f t="shared" ref="L85:L87" si="43">K85/F85</f>
        <v>-2.8571428571428571E-2</v>
      </c>
      <c r="M85" s="496"/>
      <c r="N85" s="497"/>
      <c r="O85" s="489" t="s">
        <v>664</v>
      </c>
      <c r="P85" s="498">
        <v>43999</v>
      </c>
      <c r="Q85" s="7"/>
      <c r="R85" s="345" t="s">
        <v>3187</v>
      </c>
      <c r="S85" s="437"/>
      <c r="T85" s="437"/>
      <c r="U85" s="437"/>
      <c r="V85" s="437"/>
      <c r="W85" s="437"/>
      <c r="X85" s="437"/>
      <c r="Y85" s="437"/>
      <c r="Z85" s="437"/>
      <c r="AA85" s="437"/>
    </row>
    <row r="86" spans="1:27" s="417" customFormat="1" ht="15" customHeight="1">
      <c r="A86" s="492">
        <v>47</v>
      </c>
      <c r="B86" s="493">
        <v>43999</v>
      </c>
      <c r="C86" s="494"/>
      <c r="D86" s="485" t="s">
        <v>67</v>
      </c>
      <c r="E86" s="486" t="s">
        <v>3629</v>
      </c>
      <c r="F86" s="486">
        <v>350</v>
      </c>
      <c r="G86" s="486">
        <v>362</v>
      </c>
      <c r="H86" s="486">
        <v>359</v>
      </c>
      <c r="I86" s="486" t="s">
        <v>3770</v>
      </c>
      <c r="J86" s="489" t="s">
        <v>3670</v>
      </c>
      <c r="K86" s="489">
        <f>F86-H86</f>
        <v>-9</v>
      </c>
      <c r="L86" s="495">
        <f t="shared" si="43"/>
        <v>-2.5714285714285714E-2</v>
      </c>
      <c r="M86" s="496"/>
      <c r="N86" s="497"/>
      <c r="O86" s="489" t="s">
        <v>664</v>
      </c>
      <c r="P86" s="498">
        <v>43999</v>
      </c>
      <c r="Q86" s="7"/>
      <c r="R86" s="345" t="s">
        <v>603</v>
      </c>
      <c r="S86" s="437"/>
      <c r="T86" s="437"/>
      <c r="U86" s="437"/>
      <c r="V86" s="437"/>
      <c r="W86" s="437"/>
      <c r="X86" s="437"/>
      <c r="Y86" s="437"/>
      <c r="Z86" s="437"/>
      <c r="AA86" s="437"/>
    </row>
    <row r="87" spans="1:27" s="417" customFormat="1" ht="15" customHeight="1">
      <c r="A87" s="461">
        <v>48</v>
      </c>
      <c r="B87" s="462">
        <v>43999</v>
      </c>
      <c r="C87" s="463"/>
      <c r="D87" s="390" t="s">
        <v>3772</v>
      </c>
      <c r="E87" s="395" t="s">
        <v>601</v>
      </c>
      <c r="F87" s="395">
        <v>874</v>
      </c>
      <c r="G87" s="395">
        <v>845</v>
      </c>
      <c r="H87" s="395">
        <v>896</v>
      </c>
      <c r="I87" s="395" t="s">
        <v>3775</v>
      </c>
      <c r="J87" s="65" t="s">
        <v>3802</v>
      </c>
      <c r="K87" s="65">
        <f t="shared" ref="K87" si="44">H87-F87</f>
        <v>22</v>
      </c>
      <c r="L87" s="391">
        <f t="shared" si="43"/>
        <v>2.5171624713958809E-2</v>
      </c>
      <c r="M87" s="464"/>
      <c r="N87" s="465"/>
      <c r="O87" s="65" t="s">
        <v>600</v>
      </c>
      <c r="P87" s="466">
        <v>44005</v>
      </c>
      <c r="Q87" s="7"/>
      <c r="R87" s="345" t="s">
        <v>603</v>
      </c>
      <c r="S87" s="437"/>
      <c r="T87" s="437"/>
      <c r="U87" s="437"/>
      <c r="V87" s="437"/>
      <c r="W87" s="437"/>
      <c r="X87" s="437"/>
      <c r="Y87" s="437"/>
      <c r="Z87" s="437"/>
      <c r="AA87" s="437"/>
    </row>
    <row r="88" spans="1:27" s="417" customFormat="1" ht="15" customHeight="1">
      <c r="A88" s="461">
        <v>49</v>
      </c>
      <c r="B88" s="462">
        <v>43999</v>
      </c>
      <c r="C88" s="463"/>
      <c r="D88" s="390" t="s">
        <v>86</v>
      </c>
      <c r="E88" s="395" t="s">
        <v>601</v>
      </c>
      <c r="F88" s="395">
        <v>379</v>
      </c>
      <c r="G88" s="395">
        <v>367</v>
      </c>
      <c r="H88" s="395">
        <v>386.5</v>
      </c>
      <c r="I88" s="395">
        <v>400</v>
      </c>
      <c r="J88" s="65" t="s">
        <v>3773</v>
      </c>
      <c r="K88" s="65">
        <f>H88-F88</f>
        <v>7.5</v>
      </c>
      <c r="L88" s="391">
        <f t="shared" ref="L88:L90" si="45">K88/F88</f>
        <v>1.9788918205804751E-2</v>
      </c>
      <c r="M88" s="464"/>
      <c r="N88" s="465"/>
      <c r="O88" s="65" t="s">
        <v>600</v>
      </c>
      <c r="P88" s="469">
        <v>43999</v>
      </c>
      <c r="Q88" s="7"/>
      <c r="R88" s="345" t="s">
        <v>3187</v>
      </c>
      <c r="S88" s="437"/>
      <c r="T88" s="437"/>
      <c r="U88" s="437"/>
      <c r="V88" s="437"/>
      <c r="W88" s="437"/>
      <c r="X88" s="437"/>
      <c r="Y88" s="437"/>
      <c r="Z88" s="437"/>
      <c r="AA88" s="437"/>
    </row>
    <row r="89" spans="1:27" s="417" customFormat="1" ht="15" customHeight="1">
      <c r="A89" s="461">
        <v>50</v>
      </c>
      <c r="B89" s="462">
        <v>43999</v>
      </c>
      <c r="C89" s="463"/>
      <c r="D89" s="390" t="s">
        <v>3774</v>
      </c>
      <c r="E89" s="395" t="s">
        <v>601</v>
      </c>
      <c r="F89" s="395">
        <v>231</v>
      </c>
      <c r="G89" s="395">
        <v>224</v>
      </c>
      <c r="H89" s="395">
        <v>236</v>
      </c>
      <c r="I89" s="395">
        <v>245</v>
      </c>
      <c r="J89" s="65" t="s">
        <v>3665</v>
      </c>
      <c r="K89" s="65">
        <f>H89-F89</f>
        <v>5</v>
      </c>
      <c r="L89" s="391">
        <f t="shared" si="45"/>
        <v>2.1645021645021644E-2</v>
      </c>
      <c r="M89" s="464"/>
      <c r="N89" s="465"/>
      <c r="O89" s="65" t="s">
        <v>600</v>
      </c>
      <c r="P89" s="466">
        <v>44000</v>
      </c>
      <c r="Q89" s="7"/>
      <c r="R89" s="345" t="s">
        <v>3187</v>
      </c>
      <c r="S89" s="437"/>
      <c r="T89" s="437"/>
      <c r="U89" s="437"/>
      <c r="V89" s="437"/>
      <c r="W89" s="437"/>
      <c r="X89" s="437"/>
      <c r="Y89" s="437"/>
      <c r="Z89" s="437"/>
      <c r="AA89" s="437"/>
    </row>
    <row r="90" spans="1:27" s="417" customFormat="1" ht="15" customHeight="1">
      <c r="A90" s="492">
        <v>51</v>
      </c>
      <c r="B90" s="493">
        <v>44000</v>
      </c>
      <c r="C90" s="494"/>
      <c r="D90" s="485" t="s">
        <v>41</v>
      </c>
      <c r="E90" s="486" t="s">
        <v>3629</v>
      </c>
      <c r="F90" s="486">
        <v>343.5</v>
      </c>
      <c r="G90" s="486">
        <v>355</v>
      </c>
      <c r="H90" s="486">
        <v>354.5</v>
      </c>
      <c r="I90" s="486" t="s">
        <v>3749</v>
      </c>
      <c r="J90" s="489" t="s">
        <v>3785</v>
      </c>
      <c r="K90" s="489">
        <f>F90-H90</f>
        <v>-11</v>
      </c>
      <c r="L90" s="495">
        <f t="shared" si="45"/>
        <v>-3.2023289665211063E-2</v>
      </c>
      <c r="M90" s="496"/>
      <c r="N90" s="497"/>
      <c r="O90" s="489" t="s">
        <v>664</v>
      </c>
      <c r="P90" s="498">
        <v>44001</v>
      </c>
      <c r="Q90" s="7"/>
      <c r="R90" s="345" t="s">
        <v>3187</v>
      </c>
      <c r="S90" s="437"/>
      <c r="T90" s="437"/>
      <c r="U90" s="437"/>
      <c r="V90" s="437"/>
      <c r="W90" s="437"/>
      <c r="X90" s="437"/>
      <c r="Y90" s="437"/>
      <c r="Z90" s="437"/>
      <c r="AA90" s="437"/>
    </row>
    <row r="91" spans="1:27" s="417" customFormat="1" ht="15" customHeight="1">
      <c r="A91" s="461">
        <v>52</v>
      </c>
      <c r="B91" s="462">
        <v>44001</v>
      </c>
      <c r="C91" s="463"/>
      <c r="D91" s="390" t="s">
        <v>3782</v>
      </c>
      <c r="E91" s="395" t="s">
        <v>601</v>
      </c>
      <c r="F91" s="395">
        <v>897.5</v>
      </c>
      <c r="G91" s="395">
        <v>869</v>
      </c>
      <c r="H91" s="395">
        <v>914</v>
      </c>
      <c r="I91" s="395" t="s">
        <v>3783</v>
      </c>
      <c r="J91" s="65" t="s">
        <v>3794</v>
      </c>
      <c r="K91" s="65">
        <f>M91*N91</f>
        <v>6187.5</v>
      </c>
      <c r="L91" s="391"/>
      <c r="M91" s="395">
        <f>H91-F91</f>
        <v>16.5</v>
      </c>
      <c r="N91" s="65">
        <v>375</v>
      </c>
      <c r="O91" s="65" t="s">
        <v>600</v>
      </c>
      <c r="P91" s="466">
        <v>44004</v>
      </c>
      <c r="Q91" s="7"/>
      <c r="R91" s="345" t="s">
        <v>603</v>
      </c>
      <c r="S91" s="437"/>
      <c r="T91" s="437"/>
      <c r="U91" s="437"/>
      <c r="V91" s="437"/>
      <c r="W91" s="437"/>
      <c r="X91" s="437"/>
      <c r="Y91" s="437"/>
      <c r="Z91" s="437"/>
      <c r="AA91" s="437"/>
    </row>
    <row r="92" spans="1:27" s="417" customFormat="1" ht="15" customHeight="1">
      <c r="A92" s="461">
        <v>53</v>
      </c>
      <c r="B92" s="462">
        <v>44004</v>
      </c>
      <c r="C92" s="463"/>
      <c r="D92" s="390" t="s">
        <v>3679</v>
      </c>
      <c r="E92" s="395" t="s">
        <v>3629</v>
      </c>
      <c r="F92" s="395">
        <v>10325</v>
      </c>
      <c r="G92" s="395">
        <v>10410</v>
      </c>
      <c r="H92" s="395">
        <v>10282.5</v>
      </c>
      <c r="I92" s="395">
        <v>10200</v>
      </c>
      <c r="J92" s="65" t="s">
        <v>3642</v>
      </c>
      <c r="K92" s="65">
        <f>M92*N92</f>
        <v>3187.5</v>
      </c>
      <c r="L92" s="391"/>
      <c r="M92" s="395">
        <f>F92-H92</f>
        <v>42.5</v>
      </c>
      <c r="N92" s="65">
        <v>75</v>
      </c>
      <c r="O92" s="65" t="s">
        <v>600</v>
      </c>
      <c r="P92" s="469">
        <v>44004</v>
      </c>
      <c r="Q92" s="7"/>
      <c r="R92" s="345" t="s">
        <v>3187</v>
      </c>
      <c r="S92" s="437"/>
      <c r="T92" s="437"/>
      <c r="U92" s="437"/>
      <c r="V92" s="437"/>
      <c r="W92" s="437"/>
      <c r="X92" s="437"/>
      <c r="Y92" s="437"/>
      <c r="Z92" s="437"/>
      <c r="AA92" s="437"/>
    </row>
    <row r="93" spans="1:27" s="417" customFormat="1" ht="15" customHeight="1">
      <c r="A93" s="461">
        <v>54</v>
      </c>
      <c r="B93" s="462">
        <v>44005</v>
      </c>
      <c r="C93" s="463"/>
      <c r="D93" s="390" t="s">
        <v>3696</v>
      </c>
      <c r="E93" s="395" t="s">
        <v>3629</v>
      </c>
      <c r="F93" s="395">
        <v>5960</v>
      </c>
      <c r="G93" s="395">
        <v>6130</v>
      </c>
      <c r="H93" s="395">
        <v>5870</v>
      </c>
      <c r="I93" s="395">
        <v>5600</v>
      </c>
      <c r="J93" s="65" t="s">
        <v>3681</v>
      </c>
      <c r="K93" s="65">
        <f t="shared" ref="K93" si="46">F93-H93</f>
        <v>90</v>
      </c>
      <c r="L93" s="391">
        <f t="shared" ref="L93" si="47">K93/F93</f>
        <v>1.5100671140939598E-2</v>
      </c>
      <c r="M93" s="464"/>
      <c r="N93" s="465"/>
      <c r="O93" s="65" t="s">
        <v>600</v>
      </c>
      <c r="P93" s="469">
        <v>44005</v>
      </c>
      <c r="Q93" s="7"/>
      <c r="R93" s="345" t="s">
        <v>603</v>
      </c>
      <c r="S93" s="437"/>
      <c r="T93" s="437"/>
      <c r="U93" s="437"/>
      <c r="V93" s="437"/>
      <c r="W93" s="437"/>
      <c r="X93" s="437"/>
      <c r="Y93" s="437"/>
      <c r="Z93" s="437"/>
      <c r="AA93" s="437"/>
    </row>
    <row r="94" spans="1:27" s="417" customFormat="1" ht="15" customHeight="1">
      <c r="A94" s="461">
        <v>55</v>
      </c>
      <c r="B94" s="462">
        <v>44005</v>
      </c>
      <c r="C94" s="463"/>
      <c r="D94" s="390" t="s">
        <v>46</v>
      </c>
      <c r="E94" s="395" t="s">
        <v>3629</v>
      </c>
      <c r="F94" s="395">
        <v>194.25</v>
      </c>
      <c r="G94" s="395">
        <v>201</v>
      </c>
      <c r="H94" s="395">
        <v>189.25</v>
      </c>
      <c r="I94" s="395" t="s">
        <v>3800</v>
      </c>
      <c r="J94" s="65" t="s">
        <v>3665</v>
      </c>
      <c r="K94" s="65">
        <f t="shared" ref="K94" si="48">F94-H94</f>
        <v>5</v>
      </c>
      <c r="L94" s="391">
        <f t="shared" ref="L94" si="49">K94/F94</f>
        <v>2.5740025740025738E-2</v>
      </c>
      <c r="M94" s="464"/>
      <c r="N94" s="465"/>
      <c r="O94" s="65" t="s">
        <v>600</v>
      </c>
      <c r="P94" s="466">
        <v>44006</v>
      </c>
      <c r="Q94" s="7"/>
      <c r="R94" s="345" t="s">
        <v>603</v>
      </c>
      <c r="S94" s="437"/>
      <c r="T94" s="437"/>
      <c r="U94" s="437"/>
      <c r="V94" s="437"/>
      <c r="W94" s="437"/>
      <c r="X94" s="437"/>
      <c r="Y94" s="437"/>
      <c r="Z94" s="437"/>
      <c r="AA94" s="437"/>
    </row>
    <row r="95" spans="1:27" s="417" customFormat="1" ht="15" customHeight="1">
      <c r="A95" s="492">
        <v>56</v>
      </c>
      <c r="B95" s="493">
        <v>44005</v>
      </c>
      <c r="C95" s="494"/>
      <c r="D95" s="485" t="s">
        <v>3679</v>
      </c>
      <c r="E95" s="486" t="s">
        <v>3629</v>
      </c>
      <c r="F95" s="486">
        <v>10362.5</v>
      </c>
      <c r="G95" s="486">
        <v>10455</v>
      </c>
      <c r="H95" s="486">
        <v>10442.5</v>
      </c>
      <c r="I95" s="486">
        <v>10200</v>
      </c>
      <c r="J95" s="489" t="s">
        <v>3801</v>
      </c>
      <c r="K95" s="489">
        <f>M95*N95</f>
        <v>-6000</v>
      </c>
      <c r="L95" s="495"/>
      <c r="M95" s="486">
        <f>F95-H95</f>
        <v>-80</v>
      </c>
      <c r="N95" s="489">
        <v>75</v>
      </c>
      <c r="O95" s="489" t="s">
        <v>664</v>
      </c>
      <c r="P95" s="499">
        <v>44005</v>
      </c>
      <c r="Q95" s="7"/>
      <c r="R95" s="345" t="s">
        <v>3187</v>
      </c>
      <c r="S95" s="437"/>
      <c r="T95" s="437"/>
      <c r="U95" s="437"/>
      <c r="V95" s="437"/>
      <c r="W95" s="437"/>
      <c r="X95" s="437"/>
      <c r="Y95" s="437"/>
      <c r="Z95" s="437"/>
      <c r="AA95" s="437"/>
    </row>
    <row r="96" spans="1:27" s="417" customFormat="1" ht="15" customHeight="1">
      <c r="A96" s="461">
        <v>57</v>
      </c>
      <c r="B96" s="462">
        <v>44006</v>
      </c>
      <c r="C96" s="463"/>
      <c r="D96" s="390" t="s">
        <v>3679</v>
      </c>
      <c r="E96" s="395" t="s">
        <v>3629</v>
      </c>
      <c r="F96" s="395">
        <v>10515</v>
      </c>
      <c r="G96" s="395">
        <v>10620</v>
      </c>
      <c r="H96" s="395">
        <v>10447.5</v>
      </c>
      <c r="I96" s="395">
        <v>10300</v>
      </c>
      <c r="J96" s="65" t="s">
        <v>3812</v>
      </c>
      <c r="K96" s="65">
        <f>M96*N96</f>
        <v>5062.5</v>
      </c>
      <c r="L96" s="391"/>
      <c r="M96" s="395">
        <f>F96-H96</f>
        <v>67.5</v>
      </c>
      <c r="N96" s="65">
        <v>75</v>
      </c>
      <c r="O96" s="65" t="s">
        <v>600</v>
      </c>
      <c r="P96" s="469">
        <v>44006</v>
      </c>
      <c r="Q96" s="7"/>
      <c r="R96" s="345" t="s">
        <v>603</v>
      </c>
      <c r="S96" s="437"/>
      <c r="T96" s="437"/>
      <c r="U96" s="437"/>
      <c r="V96" s="437"/>
      <c r="W96" s="437"/>
      <c r="X96" s="437"/>
      <c r="Y96" s="437"/>
      <c r="Z96" s="437"/>
      <c r="AA96" s="437"/>
    </row>
    <row r="97" spans="1:34" s="417" customFormat="1" ht="15" customHeight="1">
      <c r="A97" s="461">
        <v>58</v>
      </c>
      <c r="B97" s="462">
        <v>44006</v>
      </c>
      <c r="C97" s="463"/>
      <c r="D97" s="390" t="s">
        <v>38</v>
      </c>
      <c r="E97" s="395" t="s">
        <v>3629</v>
      </c>
      <c r="F97" s="395">
        <v>1307</v>
      </c>
      <c r="G97" s="395">
        <v>1355</v>
      </c>
      <c r="H97" s="395">
        <v>1282.5</v>
      </c>
      <c r="I97" s="395" t="s">
        <v>3813</v>
      </c>
      <c r="J97" s="65" t="s">
        <v>3814</v>
      </c>
      <c r="K97" s="65">
        <f t="shared" ref="K97" si="50">F97-H97</f>
        <v>24.5</v>
      </c>
      <c r="L97" s="391">
        <f t="shared" ref="L97" si="51">K97/F97</f>
        <v>1.8745218056618211E-2</v>
      </c>
      <c r="M97" s="464"/>
      <c r="N97" s="465"/>
      <c r="O97" s="65" t="s">
        <v>600</v>
      </c>
      <c r="P97" s="469">
        <v>44006</v>
      </c>
      <c r="Q97" s="7"/>
      <c r="R97" s="345" t="s">
        <v>603</v>
      </c>
      <c r="S97" s="437"/>
      <c r="T97" s="437"/>
      <c r="U97" s="437"/>
      <c r="V97" s="437"/>
      <c r="W97" s="437"/>
      <c r="X97" s="437"/>
      <c r="Y97" s="437"/>
      <c r="Z97" s="437"/>
      <c r="AA97" s="437"/>
    </row>
    <row r="98" spans="1:34" s="417" customFormat="1" ht="15" customHeight="1">
      <c r="A98" s="398">
        <v>59</v>
      </c>
      <c r="B98" s="422">
        <v>44006</v>
      </c>
      <c r="C98" s="379"/>
      <c r="D98" s="380" t="s">
        <v>3818</v>
      </c>
      <c r="E98" s="421" t="s">
        <v>601</v>
      </c>
      <c r="F98" s="421" t="s">
        <v>3819</v>
      </c>
      <c r="G98" s="403">
        <v>629</v>
      </c>
      <c r="H98" s="403"/>
      <c r="I98" s="421" t="s">
        <v>3820</v>
      </c>
      <c r="J98" s="402" t="s">
        <v>602</v>
      </c>
      <c r="K98" s="402"/>
      <c r="L98" s="382"/>
      <c r="M98" s="472"/>
      <c r="N98" s="473"/>
      <c r="O98" s="402"/>
      <c r="P98" s="482"/>
      <c r="Q98" s="7"/>
      <c r="R98" s="345" t="s">
        <v>603</v>
      </c>
      <c r="S98" s="437"/>
      <c r="T98" s="437"/>
      <c r="U98" s="437"/>
      <c r="V98" s="437"/>
      <c r="W98" s="437"/>
      <c r="X98" s="437"/>
      <c r="Y98" s="437"/>
      <c r="Z98" s="437"/>
      <c r="AA98" s="437"/>
    </row>
    <row r="99" spans="1:34" s="417" customFormat="1" ht="15" customHeight="1">
      <c r="A99" s="398">
        <v>60</v>
      </c>
      <c r="B99" s="422">
        <v>44006</v>
      </c>
      <c r="C99" s="379"/>
      <c r="D99" s="380" t="s">
        <v>136</v>
      </c>
      <c r="E99" s="421" t="s">
        <v>601</v>
      </c>
      <c r="F99" s="421" t="s">
        <v>3828</v>
      </c>
      <c r="G99" s="403">
        <v>925</v>
      </c>
      <c r="H99" s="403"/>
      <c r="I99" s="421">
        <v>1025</v>
      </c>
      <c r="J99" s="402" t="s">
        <v>602</v>
      </c>
      <c r="K99" s="402"/>
      <c r="L99" s="382"/>
      <c r="M99" s="472"/>
      <c r="N99" s="473"/>
      <c r="O99" s="402"/>
      <c r="P99" s="482"/>
      <c r="Q99" s="7"/>
      <c r="R99" s="345" t="s">
        <v>3187</v>
      </c>
      <c r="S99" s="437"/>
      <c r="T99" s="437"/>
      <c r="U99" s="437"/>
      <c r="V99" s="437"/>
      <c r="W99" s="437"/>
      <c r="X99" s="437"/>
      <c r="Y99" s="437"/>
      <c r="Z99" s="437"/>
      <c r="AA99" s="437"/>
    </row>
    <row r="100" spans="1:34" s="417" customFormat="1" ht="15" customHeight="1">
      <c r="A100" s="398">
        <v>61</v>
      </c>
      <c r="B100" s="422">
        <v>44006</v>
      </c>
      <c r="C100" s="379"/>
      <c r="D100" s="380" t="s">
        <v>182</v>
      </c>
      <c r="E100" s="421" t="s">
        <v>601</v>
      </c>
      <c r="F100" s="421" t="s">
        <v>3829</v>
      </c>
      <c r="G100" s="403">
        <v>840</v>
      </c>
      <c r="H100" s="403"/>
      <c r="I100" s="421" t="s">
        <v>3775</v>
      </c>
      <c r="J100" s="402" t="s">
        <v>602</v>
      </c>
      <c r="K100" s="402"/>
      <c r="L100" s="382"/>
      <c r="M100" s="472"/>
      <c r="N100" s="473"/>
      <c r="O100" s="402"/>
      <c r="P100" s="482"/>
      <c r="Q100" s="7"/>
      <c r="R100" s="345" t="s">
        <v>603</v>
      </c>
      <c r="S100" s="437"/>
      <c r="T100" s="437"/>
      <c r="U100" s="437"/>
      <c r="V100" s="437"/>
      <c r="W100" s="437"/>
      <c r="X100" s="437"/>
      <c r="Y100" s="437"/>
      <c r="Z100" s="437"/>
      <c r="AA100" s="437"/>
    </row>
    <row r="101" spans="1:34" s="417" customFormat="1" ht="15" customHeight="1">
      <c r="A101" s="398">
        <v>62</v>
      </c>
      <c r="B101" s="422">
        <v>44007</v>
      </c>
      <c r="C101" s="379"/>
      <c r="D101" s="380" t="s">
        <v>98</v>
      </c>
      <c r="E101" s="421" t="s">
        <v>601</v>
      </c>
      <c r="F101" s="421" t="s">
        <v>3849</v>
      </c>
      <c r="G101" s="403">
        <v>143</v>
      </c>
      <c r="H101" s="403"/>
      <c r="I101" s="421" t="s">
        <v>3850</v>
      </c>
      <c r="J101" s="402" t="s">
        <v>602</v>
      </c>
      <c r="K101" s="402"/>
      <c r="L101" s="382"/>
      <c r="M101" s="472"/>
      <c r="N101" s="473"/>
      <c r="O101" s="402"/>
      <c r="P101" s="482"/>
      <c r="Q101" s="7"/>
      <c r="R101" s="345" t="s">
        <v>603</v>
      </c>
      <c r="S101" s="437"/>
      <c r="T101" s="437"/>
      <c r="U101" s="437"/>
      <c r="V101" s="437"/>
      <c r="W101" s="437"/>
      <c r="X101" s="437"/>
      <c r="Y101" s="437"/>
      <c r="Z101" s="437"/>
      <c r="AA101" s="437"/>
    </row>
    <row r="102" spans="1:34" s="417" customFormat="1" ht="15" customHeight="1">
      <c r="A102" s="398">
        <v>63</v>
      </c>
      <c r="B102" s="422"/>
      <c r="C102" s="379"/>
      <c r="D102" s="380"/>
      <c r="E102" s="421"/>
      <c r="F102" s="421"/>
      <c r="G102" s="403"/>
      <c r="H102" s="403"/>
      <c r="I102" s="421"/>
      <c r="J102" s="402"/>
      <c r="K102" s="402"/>
      <c r="L102" s="382"/>
      <c r="M102" s="472"/>
      <c r="N102" s="473"/>
      <c r="O102" s="402"/>
      <c r="P102" s="482"/>
      <c r="Q102" s="7"/>
      <c r="R102" s="345"/>
      <c r="S102" s="437"/>
      <c r="T102" s="437"/>
      <c r="U102" s="437"/>
      <c r="V102" s="437"/>
      <c r="W102" s="437"/>
      <c r="X102" s="437"/>
      <c r="Y102" s="437"/>
      <c r="Z102" s="437"/>
      <c r="AA102" s="437"/>
    </row>
    <row r="103" spans="1:34" s="417" customFormat="1" ht="15" customHeight="1">
      <c r="A103" s="560"/>
      <c r="B103" s="422"/>
      <c r="C103" s="379"/>
      <c r="D103" s="380"/>
      <c r="E103" s="421"/>
      <c r="F103" s="421"/>
      <c r="G103" s="403"/>
      <c r="H103" s="403"/>
      <c r="I103" s="421"/>
      <c r="J103" s="402"/>
      <c r="K103" s="402"/>
      <c r="L103" s="382"/>
      <c r="M103" s="472"/>
      <c r="N103" s="473"/>
      <c r="O103" s="402"/>
      <c r="P103" s="482"/>
      <c r="Q103" s="7"/>
      <c r="R103" s="345"/>
      <c r="S103" s="437"/>
      <c r="T103" s="437"/>
      <c r="U103" s="437"/>
      <c r="V103" s="437"/>
      <c r="W103" s="437"/>
      <c r="X103" s="437"/>
      <c r="Y103" s="437"/>
      <c r="Z103" s="437"/>
      <c r="AA103" s="437"/>
    </row>
    <row r="104" spans="1:34" ht="15" customHeight="1">
      <c r="A104" s="428"/>
      <c r="B104" s="422"/>
      <c r="C104" s="379"/>
      <c r="D104" s="428"/>
      <c r="E104" s="421"/>
      <c r="F104" s="467"/>
      <c r="G104" s="467"/>
      <c r="H104" s="467"/>
      <c r="I104" s="467"/>
      <c r="J104" s="468"/>
      <c r="K104" s="467"/>
      <c r="L104" s="467"/>
      <c r="M104" s="381"/>
      <c r="N104" s="383"/>
      <c r="O104" s="383"/>
      <c r="P104" s="384"/>
      <c r="Q104" s="11"/>
      <c r="R104" s="12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34" ht="44.25" customHeight="1">
      <c r="A105" s="23" t="s">
        <v>604</v>
      </c>
      <c r="B105" s="39"/>
      <c r="C105" s="39"/>
      <c r="D105" s="40"/>
      <c r="E105" s="36"/>
      <c r="F105" s="36"/>
      <c r="G105" s="35"/>
      <c r="H105" s="35"/>
      <c r="I105" s="36"/>
      <c r="J105" s="17"/>
      <c r="K105" s="80"/>
      <c r="L105" s="81"/>
      <c r="M105" s="80"/>
      <c r="N105" s="82"/>
      <c r="O105" s="80"/>
      <c r="P105" s="82"/>
      <c r="Q105" s="16"/>
      <c r="R105" s="12"/>
      <c r="S105" s="16"/>
      <c r="T105" s="16"/>
      <c r="U105" s="16"/>
      <c r="V105" s="16"/>
      <c r="W105" s="16"/>
      <c r="X105" s="16"/>
      <c r="Y105" s="16"/>
      <c r="Z105" s="5"/>
      <c r="AA105" s="5"/>
      <c r="AB105" s="5"/>
    </row>
    <row r="106" spans="1:34" s="6" customFormat="1">
      <c r="A106" s="29" t="s">
        <v>605</v>
      </c>
      <c r="B106" s="23"/>
      <c r="C106" s="23"/>
      <c r="D106" s="23"/>
      <c r="E106" s="5"/>
      <c r="F106" s="30" t="s">
        <v>606</v>
      </c>
      <c r="G106" s="41"/>
      <c r="H106" s="42"/>
      <c r="I106" s="83"/>
      <c r="J106" s="17"/>
      <c r="K106" s="84"/>
      <c r="L106" s="85"/>
      <c r="M106" s="86"/>
      <c r="N106" s="87"/>
      <c r="O106" s="88"/>
      <c r="P106" s="5"/>
      <c r="Q106" s="4"/>
      <c r="R106" s="12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s="9" customFormat="1" ht="14.25" customHeight="1">
      <c r="A107" s="29"/>
      <c r="B107" s="23"/>
      <c r="C107" s="23"/>
      <c r="D107" s="23"/>
      <c r="E107" s="32"/>
      <c r="F107" s="30" t="s">
        <v>608</v>
      </c>
      <c r="G107" s="41"/>
      <c r="H107" s="42"/>
      <c r="I107" s="83"/>
      <c r="J107" s="17"/>
      <c r="K107" s="84"/>
      <c r="L107" s="85"/>
      <c r="M107" s="86"/>
      <c r="N107" s="87"/>
      <c r="O107" s="88"/>
      <c r="P107" s="5"/>
      <c r="Q107" s="4"/>
      <c r="R107" s="12"/>
      <c r="S107" s="6"/>
      <c r="Y107" s="6"/>
      <c r="Z107" s="6"/>
    </row>
    <row r="108" spans="1:34" s="9" customFormat="1" ht="14.25" customHeight="1">
      <c r="A108" s="23"/>
      <c r="B108" s="23"/>
      <c r="C108" s="23"/>
      <c r="D108" s="23"/>
      <c r="E108" s="32"/>
      <c r="F108" s="17"/>
      <c r="G108" s="17"/>
      <c r="H108" s="31"/>
      <c r="I108" s="36"/>
      <c r="J108" s="72"/>
      <c r="K108" s="69"/>
      <c r="L108" s="70"/>
      <c r="M108" s="17"/>
      <c r="N108" s="73"/>
      <c r="O108" s="57"/>
      <c r="P108" s="8"/>
      <c r="Q108" s="4"/>
      <c r="R108" s="12"/>
      <c r="S108" s="6"/>
      <c r="Y108" s="6"/>
      <c r="Z108" s="6"/>
    </row>
    <row r="109" spans="1:34" s="9" customFormat="1" ht="13.8">
      <c r="A109" s="43" t="s">
        <v>615</v>
      </c>
      <c r="B109" s="43"/>
      <c r="C109" s="43"/>
      <c r="D109" s="43"/>
      <c r="E109" s="32"/>
      <c r="F109" s="17"/>
      <c r="G109" s="12"/>
      <c r="H109" s="17"/>
      <c r="I109" s="12"/>
      <c r="J109" s="89"/>
      <c r="K109" s="12"/>
      <c r="L109" s="12"/>
      <c r="M109" s="12"/>
      <c r="N109" s="12"/>
      <c r="O109" s="90"/>
      <c r="P109"/>
      <c r="Q109" s="4"/>
      <c r="R109" s="12"/>
      <c r="S109" s="6"/>
      <c r="Y109" s="6"/>
      <c r="Z109" s="6"/>
    </row>
    <row r="110" spans="1:34" s="9" customFormat="1" ht="39.6">
      <c r="A110" s="21" t="s">
        <v>16</v>
      </c>
      <c r="B110" s="21" t="s">
        <v>575</v>
      </c>
      <c r="C110" s="21"/>
      <c r="D110" s="22" t="s">
        <v>588</v>
      </c>
      <c r="E110" s="21" t="s">
        <v>589</v>
      </c>
      <c r="F110" s="21" t="s">
        <v>590</v>
      </c>
      <c r="G110" s="21" t="s">
        <v>610</v>
      </c>
      <c r="H110" s="21" t="s">
        <v>592</v>
      </c>
      <c r="I110" s="21" t="s">
        <v>593</v>
      </c>
      <c r="J110" s="20" t="s">
        <v>594</v>
      </c>
      <c r="K110" s="78" t="s">
        <v>616</v>
      </c>
      <c r="L110" s="78" t="s">
        <v>612</v>
      </c>
      <c r="M110" s="21" t="s">
        <v>613</v>
      </c>
      <c r="N110" s="20" t="s">
        <v>597</v>
      </c>
      <c r="O110" s="91" t="s">
        <v>598</v>
      </c>
      <c r="P110" s="5"/>
      <c r="Q110" s="4"/>
      <c r="R110" s="17"/>
      <c r="S110" s="6"/>
      <c r="Y110" s="6"/>
      <c r="Z110" s="6"/>
    </row>
    <row r="111" spans="1:34" s="9" customFormat="1" ht="13.8">
      <c r="A111" s="459">
        <v>1</v>
      </c>
      <c r="B111" s="449">
        <v>43986</v>
      </c>
      <c r="C111" s="449"/>
      <c r="D111" s="390" t="s">
        <v>3679</v>
      </c>
      <c r="E111" s="395" t="s">
        <v>3629</v>
      </c>
      <c r="F111" s="395">
        <v>10070</v>
      </c>
      <c r="G111" s="448">
        <v>10230</v>
      </c>
      <c r="H111" s="448">
        <v>9980</v>
      </c>
      <c r="I111" s="471" t="s">
        <v>3680</v>
      </c>
      <c r="J111" s="65" t="s">
        <v>3681</v>
      </c>
      <c r="K111" s="65">
        <f t="shared" ref="K111" si="52">L111*M111</f>
        <v>6750</v>
      </c>
      <c r="L111" s="65">
        <f>F111-H111</f>
        <v>90</v>
      </c>
      <c r="M111" s="65">
        <v>75</v>
      </c>
      <c r="N111" s="65" t="s">
        <v>600</v>
      </c>
      <c r="O111" s="500">
        <v>43986</v>
      </c>
      <c r="P111" s="404"/>
      <c r="Q111" s="404"/>
      <c r="R111" s="345" t="s">
        <v>603</v>
      </c>
      <c r="S111" s="40"/>
      <c r="Y111" s="6"/>
      <c r="Z111" s="6"/>
    </row>
    <row r="112" spans="1:34" s="9" customFormat="1" ht="13.8">
      <c r="A112" s="459">
        <v>2</v>
      </c>
      <c r="B112" s="449">
        <v>43987</v>
      </c>
      <c r="C112" s="456"/>
      <c r="D112" s="390" t="s">
        <v>3679</v>
      </c>
      <c r="E112" s="395" t="s">
        <v>3629</v>
      </c>
      <c r="F112" s="395">
        <v>10130</v>
      </c>
      <c r="G112" s="448">
        <v>10270</v>
      </c>
      <c r="H112" s="448">
        <v>10045</v>
      </c>
      <c r="I112" s="471" t="s">
        <v>3689</v>
      </c>
      <c r="J112" s="65" t="s">
        <v>3690</v>
      </c>
      <c r="K112" s="65">
        <f t="shared" ref="K112" si="53">L112*M112</f>
        <v>6375</v>
      </c>
      <c r="L112" s="65">
        <f>F112-H112</f>
        <v>85</v>
      </c>
      <c r="M112" s="65">
        <v>75</v>
      </c>
      <c r="N112" s="65" t="s">
        <v>600</v>
      </c>
      <c r="O112" s="500">
        <v>43987</v>
      </c>
      <c r="P112" s="404"/>
      <c r="Q112" s="404"/>
      <c r="R112" s="345" t="s">
        <v>603</v>
      </c>
      <c r="S112" s="40"/>
      <c r="Y112" s="6"/>
      <c r="Z112" s="6"/>
    </row>
    <row r="113" spans="1:34" s="9" customFormat="1" ht="13.8">
      <c r="A113" s="576">
        <v>3</v>
      </c>
      <c r="B113" s="586">
        <v>44006</v>
      </c>
      <c r="C113" s="553"/>
      <c r="D113" s="554" t="s">
        <v>3821</v>
      </c>
      <c r="E113" s="555" t="s">
        <v>3822</v>
      </c>
      <c r="F113" s="556">
        <v>10495</v>
      </c>
      <c r="G113" s="555">
        <v>10655</v>
      </c>
      <c r="H113" s="555">
        <v>10400</v>
      </c>
      <c r="I113" s="555">
        <v>10250</v>
      </c>
      <c r="J113" s="586" t="s">
        <v>3827</v>
      </c>
      <c r="K113" s="557" t="s">
        <v>3825</v>
      </c>
      <c r="L113" s="576">
        <v>5062.5</v>
      </c>
      <c r="M113" s="576">
        <v>75</v>
      </c>
      <c r="N113" s="576" t="s">
        <v>600</v>
      </c>
      <c r="O113" s="578">
        <v>44006</v>
      </c>
      <c r="P113" s="404"/>
      <c r="Q113" s="404"/>
      <c r="R113" s="345" t="s">
        <v>603</v>
      </c>
      <c r="S113" s="40"/>
      <c r="Y113" s="6"/>
      <c r="Z113" s="6"/>
    </row>
    <row r="114" spans="1:34" s="9" customFormat="1" ht="13.8">
      <c r="A114" s="577"/>
      <c r="B114" s="587"/>
      <c r="C114" s="553"/>
      <c r="D114" s="554" t="s">
        <v>3824</v>
      </c>
      <c r="E114" s="555" t="s">
        <v>3629</v>
      </c>
      <c r="F114" s="558" t="s">
        <v>3823</v>
      </c>
      <c r="G114" s="555"/>
      <c r="H114" s="555">
        <v>125</v>
      </c>
      <c r="I114" s="555"/>
      <c r="J114" s="587"/>
      <c r="K114" s="557" t="s">
        <v>3826</v>
      </c>
      <c r="L114" s="577"/>
      <c r="M114" s="577"/>
      <c r="N114" s="577"/>
      <c r="O114" s="579"/>
      <c r="P114" s="4"/>
      <c r="Q114" s="4"/>
      <c r="R114" s="436"/>
      <c r="S114" s="6"/>
      <c r="Y114" s="6"/>
      <c r="Z114" s="6"/>
    </row>
    <row r="115" spans="1:34" s="9" customFormat="1" ht="13.8">
      <c r="A115" s="584"/>
      <c r="B115" s="585"/>
      <c r="C115" s="450"/>
      <c r="D115" s="401"/>
      <c r="E115" s="451"/>
      <c r="F115" s="452"/>
      <c r="G115" s="451"/>
      <c r="H115" s="451"/>
      <c r="I115" s="451"/>
      <c r="J115" s="585"/>
      <c r="K115" s="453"/>
      <c r="L115" s="580"/>
      <c r="M115" s="580"/>
      <c r="N115" s="580"/>
      <c r="O115" s="582"/>
      <c r="P115" s="4"/>
      <c r="Q115" s="4"/>
      <c r="R115" s="436"/>
      <c r="S115" s="6"/>
      <c r="Y115" s="6"/>
      <c r="Z115" s="6"/>
    </row>
    <row r="116" spans="1:34" s="9" customFormat="1" ht="13.8">
      <c r="A116" s="584"/>
      <c r="B116" s="585"/>
      <c r="C116" s="450"/>
      <c r="D116" s="401"/>
      <c r="E116" s="451"/>
      <c r="F116" s="454"/>
      <c r="G116" s="451"/>
      <c r="H116" s="451"/>
      <c r="I116" s="451"/>
      <c r="J116" s="585"/>
      <c r="K116" s="453"/>
      <c r="L116" s="581"/>
      <c r="M116" s="581"/>
      <c r="N116" s="581"/>
      <c r="O116" s="583"/>
      <c r="P116" s="4"/>
      <c r="Q116" s="4"/>
      <c r="R116" s="436"/>
      <c r="S116" s="6"/>
      <c r="Y116" s="6"/>
      <c r="Z116" s="6"/>
    </row>
    <row r="117" spans="1:34" s="9" customFormat="1" ht="13.8">
      <c r="A117" s="429"/>
      <c r="B117" s="430"/>
      <c r="C117" s="430"/>
      <c r="D117" s="431"/>
      <c r="E117" s="429"/>
      <c r="F117" s="432"/>
      <c r="G117" s="429"/>
      <c r="H117" s="429"/>
      <c r="I117" s="429"/>
      <c r="J117" s="433"/>
      <c r="K117" s="433"/>
      <c r="L117" s="434"/>
      <c r="M117" s="433"/>
      <c r="N117" s="433"/>
      <c r="O117" s="435"/>
      <c r="P117" s="4"/>
      <c r="Q117" s="4"/>
      <c r="R117" s="94"/>
      <c r="S117" s="6"/>
      <c r="Y117" s="6"/>
      <c r="Z117" s="6"/>
    </row>
    <row r="118" spans="1:34" s="9" customFormat="1" ht="13.8">
      <c r="A118" s="385"/>
      <c r="B118" s="386"/>
      <c r="C118" s="386"/>
      <c r="D118" s="387"/>
      <c r="E118" s="385"/>
      <c r="F118" s="396"/>
      <c r="G118" s="385"/>
      <c r="H118" s="385"/>
      <c r="I118" s="385"/>
      <c r="J118" s="386"/>
      <c r="K118" s="80"/>
      <c r="L118" s="385"/>
      <c r="M118" s="385"/>
      <c r="N118" s="385"/>
      <c r="O118" s="397"/>
      <c r="P118" s="4"/>
      <c r="Q118" s="4"/>
      <c r="R118" s="94"/>
      <c r="S118" s="6"/>
      <c r="Y118" s="6"/>
      <c r="Z118" s="6"/>
    </row>
    <row r="119" spans="1:34" s="6" customFormat="1">
      <c r="A119" s="44"/>
      <c r="B119" s="45"/>
      <c r="C119" s="46"/>
      <c r="D119" s="47"/>
      <c r="E119" s="48"/>
      <c r="F119" s="49"/>
      <c r="G119" s="49"/>
      <c r="H119" s="49"/>
      <c r="I119" s="49"/>
      <c r="J119" s="17"/>
      <c r="K119" s="92"/>
      <c r="L119" s="92"/>
      <c r="M119" s="17"/>
      <c r="N119" s="16"/>
      <c r="O119" s="93"/>
      <c r="P119" s="5"/>
      <c r="Q119" s="4"/>
      <c r="R119" s="17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s="6" customFormat="1" ht="13.8">
      <c r="A120" s="50" t="s">
        <v>617</v>
      </c>
      <c r="B120" s="50"/>
      <c r="C120" s="50"/>
      <c r="D120" s="50"/>
      <c r="E120" s="51"/>
      <c r="F120" s="49"/>
      <c r="G120" s="49"/>
      <c r="H120" s="49"/>
      <c r="I120" s="49"/>
      <c r="J120" s="53"/>
      <c r="K120" s="12"/>
      <c r="L120" s="12"/>
      <c r="M120" s="12"/>
      <c r="N120" s="11"/>
      <c r="O120" s="53"/>
      <c r="P120" s="5"/>
      <c r="Q120" s="4"/>
      <c r="R120" s="17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s="6" customFormat="1" ht="39.6">
      <c r="A121" s="21" t="s">
        <v>16</v>
      </c>
      <c r="B121" s="21" t="s">
        <v>575</v>
      </c>
      <c r="C121" s="21"/>
      <c r="D121" s="22" t="s">
        <v>588</v>
      </c>
      <c r="E121" s="21" t="s">
        <v>589</v>
      </c>
      <c r="F121" s="21" t="s">
        <v>590</v>
      </c>
      <c r="G121" s="52" t="s">
        <v>610</v>
      </c>
      <c r="H121" s="21" t="s">
        <v>592</v>
      </c>
      <c r="I121" s="21" t="s">
        <v>593</v>
      </c>
      <c r="J121" s="20" t="s">
        <v>594</v>
      </c>
      <c r="K121" s="20" t="s">
        <v>618</v>
      </c>
      <c r="L121" s="78" t="s">
        <v>612</v>
      </c>
      <c r="M121" s="21" t="s">
        <v>613</v>
      </c>
      <c r="N121" s="21" t="s">
        <v>597</v>
      </c>
      <c r="O121" s="22" t="s">
        <v>598</v>
      </c>
      <c r="P121" s="5"/>
      <c r="Q121" s="4"/>
      <c r="R121" s="17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s="40" customFormat="1" ht="13.8">
      <c r="A122" s="459">
        <v>1</v>
      </c>
      <c r="B122" s="449">
        <v>43983</v>
      </c>
      <c r="C122" s="449"/>
      <c r="D122" s="390" t="s">
        <v>3649</v>
      </c>
      <c r="E122" s="395" t="s">
        <v>601</v>
      </c>
      <c r="F122" s="395">
        <v>80.5</v>
      </c>
      <c r="G122" s="448">
        <v>40</v>
      </c>
      <c r="H122" s="448">
        <v>93.5</v>
      </c>
      <c r="I122" s="471" t="s">
        <v>3650</v>
      </c>
      <c r="J122" s="65" t="s">
        <v>3630</v>
      </c>
      <c r="K122" s="65">
        <f t="shared" ref="K122" si="54">L122*M122</f>
        <v>975</v>
      </c>
      <c r="L122" s="65">
        <f t="shared" ref="L122" si="55">H122-F122</f>
        <v>13</v>
      </c>
      <c r="M122" s="65">
        <v>75</v>
      </c>
      <c r="N122" s="65" t="s">
        <v>600</v>
      </c>
      <c r="O122" s="470">
        <v>43983</v>
      </c>
      <c r="P122" s="404"/>
      <c r="Q122" s="404"/>
      <c r="R122" s="345" t="s">
        <v>603</v>
      </c>
      <c r="Z122" s="417"/>
      <c r="AA122" s="417"/>
      <c r="AB122" s="417"/>
      <c r="AC122" s="417"/>
      <c r="AD122" s="417"/>
      <c r="AE122" s="417"/>
      <c r="AF122" s="417"/>
      <c r="AG122" s="417"/>
      <c r="AH122" s="417"/>
    </row>
    <row r="123" spans="1:34" s="40" customFormat="1" ht="13.8">
      <c r="A123" s="483">
        <v>2</v>
      </c>
      <c r="B123" s="484">
        <v>43983</v>
      </c>
      <c r="C123" s="484"/>
      <c r="D123" s="485" t="s">
        <v>3651</v>
      </c>
      <c r="E123" s="486" t="s">
        <v>601</v>
      </c>
      <c r="F123" s="486">
        <v>67</v>
      </c>
      <c r="G123" s="487">
        <v>40</v>
      </c>
      <c r="H123" s="487">
        <v>40</v>
      </c>
      <c r="I123" s="488" t="s">
        <v>3652</v>
      </c>
      <c r="J123" s="489" t="s">
        <v>3659</v>
      </c>
      <c r="K123" s="489">
        <f t="shared" ref="K123" si="56">L123*M123</f>
        <v>-2025</v>
      </c>
      <c r="L123" s="489">
        <f t="shared" ref="L123" si="57">H123-F123</f>
        <v>-27</v>
      </c>
      <c r="M123" s="489">
        <v>75</v>
      </c>
      <c r="N123" s="489" t="s">
        <v>664</v>
      </c>
      <c r="O123" s="490">
        <v>43984</v>
      </c>
      <c r="P123" s="404"/>
      <c r="Q123" s="404"/>
      <c r="R123" s="345" t="s">
        <v>603</v>
      </c>
      <c r="Z123" s="417"/>
      <c r="AA123" s="417"/>
      <c r="AB123" s="417"/>
      <c r="AC123" s="417"/>
      <c r="AD123" s="417"/>
      <c r="AE123" s="417"/>
      <c r="AF123" s="417"/>
      <c r="AG123" s="417"/>
      <c r="AH123" s="417"/>
    </row>
    <row r="124" spans="1:34" s="40" customFormat="1" ht="13.8">
      <c r="A124" s="483">
        <v>3</v>
      </c>
      <c r="B124" s="484">
        <v>43984</v>
      </c>
      <c r="C124" s="484"/>
      <c r="D124" s="485" t="s">
        <v>3649</v>
      </c>
      <c r="E124" s="486" t="s">
        <v>601</v>
      </c>
      <c r="F124" s="486">
        <v>52</v>
      </c>
      <c r="G124" s="487">
        <v>15</v>
      </c>
      <c r="H124" s="487">
        <v>15</v>
      </c>
      <c r="I124" s="488" t="s">
        <v>3658</v>
      </c>
      <c r="J124" s="489" t="s">
        <v>3688</v>
      </c>
      <c r="K124" s="489">
        <f t="shared" ref="K124" si="58">L124*M124</f>
        <v>-2775</v>
      </c>
      <c r="L124" s="489">
        <f t="shared" ref="L124" si="59">H124-F124</f>
        <v>-37</v>
      </c>
      <c r="M124" s="489">
        <v>75</v>
      </c>
      <c r="N124" s="489" t="s">
        <v>664</v>
      </c>
      <c r="O124" s="490">
        <v>43989</v>
      </c>
      <c r="P124" s="404"/>
      <c r="Q124" s="404"/>
      <c r="R124" s="345" t="s">
        <v>603</v>
      </c>
      <c r="Z124" s="417"/>
      <c r="AA124" s="417"/>
      <c r="AB124" s="417"/>
      <c r="AC124" s="417"/>
      <c r="AD124" s="417"/>
      <c r="AE124" s="417"/>
      <c r="AF124" s="417"/>
      <c r="AG124" s="417"/>
      <c r="AH124" s="417"/>
    </row>
    <row r="125" spans="1:34" s="40" customFormat="1" ht="13.8">
      <c r="A125" s="459">
        <v>4</v>
      </c>
      <c r="B125" s="449">
        <v>43985</v>
      </c>
      <c r="C125" s="449"/>
      <c r="D125" s="390" t="s">
        <v>3673</v>
      </c>
      <c r="E125" s="395" t="s">
        <v>601</v>
      </c>
      <c r="F125" s="395">
        <v>3.2</v>
      </c>
      <c r="G125" s="448">
        <v>1.4</v>
      </c>
      <c r="H125" s="448">
        <v>4.0999999999999996</v>
      </c>
      <c r="I125" s="471" t="s">
        <v>3674</v>
      </c>
      <c r="J125" s="65" t="s">
        <v>3675</v>
      </c>
      <c r="K125" s="65">
        <f t="shared" ref="K125" si="60">L125*M125</f>
        <v>2249.9999999999986</v>
      </c>
      <c r="L125" s="65">
        <f t="shared" ref="L125" si="61">H125-F125</f>
        <v>0.89999999999999947</v>
      </c>
      <c r="M125" s="65">
        <v>2500</v>
      </c>
      <c r="N125" s="65" t="s">
        <v>600</v>
      </c>
      <c r="O125" s="470">
        <v>43985</v>
      </c>
      <c r="P125" s="404"/>
      <c r="Q125" s="404"/>
      <c r="R125" s="345" t="s">
        <v>603</v>
      </c>
      <c r="Z125" s="417"/>
      <c r="AA125" s="417"/>
      <c r="AB125" s="417"/>
      <c r="AC125" s="417"/>
      <c r="AD125" s="417"/>
      <c r="AE125" s="417"/>
      <c r="AF125" s="417"/>
      <c r="AG125" s="417"/>
      <c r="AH125" s="417"/>
    </row>
    <row r="126" spans="1:34" s="40" customFormat="1" ht="13.8">
      <c r="A126" s="459">
        <v>5</v>
      </c>
      <c r="B126" s="449">
        <v>43986</v>
      </c>
      <c r="C126" s="449"/>
      <c r="D126" s="390" t="s">
        <v>3682</v>
      </c>
      <c r="E126" s="395" t="s">
        <v>601</v>
      </c>
      <c r="F126" s="395">
        <v>280</v>
      </c>
      <c r="G126" s="448">
        <v>90</v>
      </c>
      <c r="H126" s="448">
        <v>325</v>
      </c>
      <c r="I126" s="471" t="s">
        <v>3683</v>
      </c>
      <c r="J126" s="65" t="s">
        <v>3684</v>
      </c>
      <c r="K126" s="65">
        <f t="shared" ref="K126:K127" si="62">L126*M126</f>
        <v>900</v>
      </c>
      <c r="L126" s="65">
        <f t="shared" ref="L126:L127" si="63">H126-F126</f>
        <v>45</v>
      </c>
      <c r="M126" s="65">
        <v>20</v>
      </c>
      <c r="N126" s="65" t="s">
        <v>600</v>
      </c>
      <c r="O126" s="500">
        <v>43986</v>
      </c>
      <c r="P126" s="404"/>
      <c r="Q126" s="404"/>
      <c r="R126" s="345" t="s">
        <v>603</v>
      </c>
      <c r="Z126" s="417"/>
      <c r="AA126" s="417"/>
      <c r="AB126" s="417"/>
      <c r="AC126" s="417"/>
      <c r="AD126" s="417"/>
      <c r="AE126" s="417"/>
      <c r="AF126" s="417"/>
      <c r="AG126" s="417"/>
      <c r="AH126" s="417"/>
    </row>
    <row r="127" spans="1:34" s="40" customFormat="1" ht="13.8">
      <c r="A127" s="459">
        <v>6</v>
      </c>
      <c r="B127" s="449">
        <v>43987</v>
      </c>
      <c r="C127" s="449"/>
      <c r="D127" s="390" t="s">
        <v>3673</v>
      </c>
      <c r="E127" s="395" t="s">
        <v>601</v>
      </c>
      <c r="F127" s="395">
        <v>3</v>
      </c>
      <c r="G127" s="448">
        <v>1.4</v>
      </c>
      <c r="H127" s="448">
        <v>3.65</v>
      </c>
      <c r="I127" s="471" t="s">
        <v>3674</v>
      </c>
      <c r="J127" s="65" t="s">
        <v>3706</v>
      </c>
      <c r="K127" s="65">
        <f t="shared" si="62"/>
        <v>1624.9999999999998</v>
      </c>
      <c r="L127" s="65">
        <f t="shared" si="63"/>
        <v>0.64999999999999991</v>
      </c>
      <c r="M127" s="65">
        <v>2500</v>
      </c>
      <c r="N127" s="65" t="s">
        <v>600</v>
      </c>
      <c r="O127" s="470">
        <v>43985</v>
      </c>
      <c r="P127" s="404"/>
      <c r="Q127" s="404"/>
      <c r="R127" s="345" t="s">
        <v>603</v>
      </c>
      <c r="Z127" s="417"/>
      <c r="AA127" s="417"/>
      <c r="AB127" s="417"/>
      <c r="AC127" s="417"/>
      <c r="AD127" s="417"/>
      <c r="AE127" s="417"/>
      <c r="AF127" s="417"/>
      <c r="AG127" s="417"/>
      <c r="AH127" s="417"/>
    </row>
    <row r="128" spans="1:34" s="40" customFormat="1" ht="13.8">
      <c r="A128" s="483">
        <v>7</v>
      </c>
      <c r="B128" s="484">
        <v>43987</v>
      </c>
      <c r="C128" s="484"/>
      <c r="D128" s="485" t="s">
        <v>3682</v>
      </c>
      <c r="E128" s="486" t="s">
        <v>601</v>
      </c>
      <c r="F128" s="486">
        <v>265</v>
      </c>
      <c r="G128" s="487">
        <v>90</v>
      </c>
      <c r="H128" s="487">
        <v>72.5</v>
      </c>
      <c r="I128" s="488" t="s">
        <v>3693</v>
      </c>
      <c r="J128" s="489" t="s">
        <v>3695</v>
      </c>
      <c r="K128" s="489">
        <f t="shared" ref="K128:K129" si="64">L128*M128</f>
        <v>-3850</v>
      </c>
      <c r="L128" s="489">
        <f t="shared" ref="L128:L129" si="65">H128-F128</f>
        <v>-192.5</v>
      </c>
      <c r="M128" s="489">
        <v>20</v>
      </c>
      <c r="N128" s="489" t="s">
        <v>664</v>
      </c>
      <c r="O128" s="490">
        <v>43989</v>
      </c>
      <c r="P128" s="404"/>
      <c r="Q128" s="404"/>
      <c r="R128" s="345" t="s">
        <v>603</v>
      </c>
      <c r="Z128" s="417"/>
      <c r="AA128" s="417"/>
      <c r="AB128" s="417"/>
      <c r="AC128" s="417"/>
      <c r="AD128" s="417"/>
      <c r="AE128" s="417"/>
      <c r="AF128" s="417"/>
      <c r="AG128" s="417"/>
      <c r="AH128" s="417"/>
    </row>
    <row r="129" spans="1:34" s="40" customFormat="1" ht="13.8">
      <c r="A129" s="459">
        <v>8</v>
      </c>
      <c r="B129" s="449">
        <v>43991</v>
      </c>
      <c r="C129" s="449"/>
      <c r="D129" s="390" t="s">
        <v>3707</v>
      </c>
      <c r="E129" s="395" t="s">
        <v>601</v>
      </c>
      <c r="F129" s="395">
        <v>225</v>
      </c>
      <c r="G129" s="448"/>
      <c r="H129" s="448">
        <v>295</v>
      </c>
      <c r="I129" s="471" t="s">
        <v>3693</v>
      </c>
      <c r="J129" s="65" t="s">
        <v>775</v>
      </c>
      <c r="K129" s="65">
        <f t="shared" si="64"/>
        <v>1400</v>
      </c>
      <c r="L129" s="65">
        <f t="shared" si="65"/>
        <v>70</v>
      </c>
      <c r="M129" s="65">
        <v>20</v>
      </c>
      <c r="N129" s="65" t="s">
        <v>600</v>
      </c>
      <c r="O129" s="500">
        <v>43991</v>
      </c>
      <c r="P129" s="404"/>
      <c r="Q129" s="404"/>
      <c r="R129" s="345" t="s">
        <v>603</v>
      </c>
      <c r="Z129" s="417"/>
      <c r="AA129" s="417"/>
      <c r="AB129" s="417"/>
      <c r="AC129" s="417"/>
      <c r="AD129" s="417"/>
      <c r="AE129" s="417"/>
      <c r="AF129" s="417"/>
      <c r="AG129" s="417"/>
      <c r="AH129" s="417"/>
    </row>
    <row r="130" spans="1:34" s="40" customFormat="1" ht="13.8">
      <c r="A130" s="459">
        <v>9</v>
      </c>
      <c r="B130" s="449">
        <v>43992</v>
      </c>
      <c r="C130" s="449"/>
      <c r="D130" s="390" t="s">
        <v>3720</v>
      </c>
      <c r="E130" s="395" t="s">
        <v>601</v>
      </c>
      <c r="F130" s="395">
        <v>63</v>
      </c>
      <c r="G130" s="448">
        <v>18</v>
      </c>
      <c r="H130" s="448">
        <v>77</v>
      </c>
      <c r="I130" s="471" t="s">
        <v>3721</v>
      </c>
      <c r="J130" s="65" t="s">
        <v>3656</v>
      </c>
      <c r="K130" s="65">
        <f t="shared" ref="K130" si="66">L130*M130</f>
        <v>1050</v>
      </c>
      <c r="L130" s="65">
        <f t="shared" ref="L130" si="67">H130-F130</f>
        <v>14</v>
      </c>
      <c r="M130" s="65">
        <v>75</v>
      </c>
      <c r="N130" s="65" t="s">
        <v>600</v>
      </c>
      <c r="O130" s="500">
        <v>43992</v>
      </c>
      <c r="P130" s="404"/>
      <c r="Q130" s="404"/>
      <c r="R130" s="345" t="s">
        <v>603</v>
      </c>
      <c r="Z130" s="417"/>
      <c r="AA130" s="417"/>
      <c r="AB130" s="417"/>
      <c r="AC130" s="417"/>
      <c r="AD130" s="417"/>
      <c r="AE130" s="417"/>
      <c r="AF130" s="417"/>
      <c r="AG130" s="417"/>
      <c r="AH130" s="417"/>
    </row>
    <row r="131" spans="1:34" s="40" customFormat="1" ht="13.8">
      <c r="A131" s="459">
        <v>10</v>
      </c>
      <c r="B131" s="449">
        <v>43992</v>
      </c>
      <c r="C131" s="449"/>
      <c r="D131" s="390" t="s">
        <v>3722</v>
      </c>
      <c r="E131" s="395" t="s">
        <v>601</v>
      </c>
      <c r="F131" s="395">
        <v>39.5</v>
      </c>
      <c r="G131" s="448"/>
      <c r="H131" s="448">
        <v>52.5</v>
      </c>
      <c r="I131" s="471"/>
      <c r="J131" s="65" t="s">
        <v>3630</v>
      </c>
      <c r="K131" s="65">
        <f t="shared" ref="K131" si="68">L131*M131</f>
        <v>975</v>
      </c>
      <c r="L131" s="65">
        <f t="shared" ref="L131" si="69">H131-F131</f>
        <v>13</v>
      </c>
      <c r="M131" s="65">
        <v>75</v>
      </c>
      <c r="N131" s="65" t="s">
        <v>600</v>
      </c>
      <c r="O131" s="500">
        <v>43992</v>
      </c>
      <c r="P131" s="404"/>
      <c r="Q131" s="404"/>
      <c r="R131" s="345" t="s">
        <v>603</v>
      </c>
      <c r="Z131" s="417"/>
      <c r="AA131" s="417"/>
      <c r="AB131" s="417"/>
      <c r="AC131" s="417"/>
      <c r="AD131" s="417"/>
      <c r="AE131" s="417"/>
      <c r="AF131" s="417"/>
      <c r="AG131" s="417"/>
      <c r="AH131" s="417"/>
    </row>
    <row r="132" spans="1:34" s="40" customFormat="1" ht="13.8">
      <c r="A132" s="459">
        <v>11</v>
      </c>
      <c r="B132" s="449">
        <v>43992</v>
      </c>
      <c r="C132" s="449"/>
      <c r="D132" s="390" t="s">
        <v>3722</v>
      </c>
      <c r="E132" s="395" t="s">
        <v>601</v>
      </c>
      <c r="F132" s="395">
        <v>31</v>
      </c>
      <c r="G132" s="448"/>
      <c r="H132" s="448">
        <v>41</v>
      </c>
      <c r="I132" s="471"/>
      <c r="J132" s="65" t="s">
        <v>3645</v>
      </c>
      <c r="K132" s="65">
        <f t="shared" ref="K132" si="70">L132*M132</f>
        <v>750</v>
      </c>
      <c r="L132" s="65">
        <f t="shared" ref="L132" si="71">H132-F132</f>
        <v>10</v>
      </c>
      <c r="M132" s="65">
        <v>75</v>
      </c>
      <c r="N132" s="65" t="s">
        <v>600</v>
      </c>
      <c r="O132" s="500">
        <v>43992</v>
      </c>
      <c r="P132" s="404"/>
      <c r="Q132" s="404"/>
      <c r="R132" s="345" t="s">
        <v>603</v>
      </c>
      <c r="Z132" s="417"/>
      <c r="AA132" s="417"/>
      <c r="AB132" s="417"/>
      <c r="AC132" s="417"/>
      <c r="AD132" s="417"/>
      <c r="AE132" s="417"/>
      <c r="AF132" s="417"/>
      <c r="AG132" s="417"/>
      <c r="AH132" s="417"/>
    </row>
    <row r="133" spans="1:34" s="40" customFormat="1" ht="13.8">
      <c r="A133" s="459">
        <v>12</v>
      </c>
      <c r="B133" s="449">
        <v>43992</v>
      </c>
      <c r="C133" s="449"/>
      <c r="D133" s="390" t="s">
        <v>3722</v>
      </c>
      <c r="E133" s="395" t="s">
        <v>601</v>
      </c>
      <c r="F133" s="395">
        <v>31</v>
      </c>
      <c r="G133" s="448"/>
      <c r="H133" s="448">
        <v>41</v>
      </c>
      <c r="I133" s="471"/>
      <c r="J133" s="65" t="s">
        <v>3645</v>
      </c>
      <c r="K133" s="65">
        <f t="shared" ref="K133:K135" si="72">L133*M133</f>
        <v>750</v>
      </c>
      <c r="L133" s="65">
        <f t="shared" ref="L133:L135" si="73">H133-F133</f>
        <v>10</v>
      </c>
      <c r="M133" s="65">
        <v>75</v>
      </c>
      <c r="N133" s="65" t="s">
        <v>600</v>
      </c>
      <c r="O133" s="500">
        <v>43992</v>
      </c>
      <c r="P133" s="404"/>
      <c r="Q133" s="404"/>
      <c r="R133" s="345" t="s">
        <v>603</v>
      </c>
      <c r="Z133" s="417"/>
      <c r="AA133" s="417"/>
      <c r="AB133" s="417"/>
      <c r="AC133" s="417"/>
      <c r="AD133" s="417"/>
      <c r="AE133" s="417"/>
      <c r="AF133" s="417"/>
      <c r="AG133" s="417"/>
      <c r="AH133" s="417"/>
    </row>
    <row r="134" spans="1:34" s="40" customFormat="1" ht="13.8">
      <c r="A134" s="459">
        <v>13</v>
      </c>
      <c r="B134" s="449">
        <v>43993</v>
      </c>
      <c r="C134" s="456"/>
      <c r="D134" s="390" t="s">
        <v>3707</v>
      </c>
      <c r="E134" s="395" t="s">
        <v>601</v>
      </c>
      <c r="F134" s="395">
        <v>120</v>
      </c>
      <c r="G134" s="448"/>
      <c r="H134" s="448">
        <v>175</v>
      </c>
      <c r="I134" s="471" t="s">
        <v>3725</v>
      </c>
      <c r="J134" s="65" t="s">
        <v>724</v>
      </c>
      <c r="K134" s="65">
        <f t="shared" si="72"/>
        <v>1100</v>
      </c>
      <c r="L134" s="65">
        <f t="shared" si="73"/>
        <v>55</v>
      </c>
      <c r="M134" s="65">
        <v>20</v>
      </c>
      <c r="N134" s="65" t="s">
        <v>600</v>
      </c>
      <c r="O134" s="500">
        <v>43993</v>
      </c>
      <c r="P134" s="404"/>
      <c r="Q134" s="404"/>
      <c r="R134" s="345" t="s">
        <v>603</v>
      </c>
      <c r="Z134" s="417"/>
      <c r="AA134" s="417"/>
      <c r="AB134" s="417"/>
      <c r="AC134" s="417"/>
      <c r="AD134" s="417"/>
      <c r="AE134" s="417"/>
      <c r="AF134" s="417"/>
      <c r="AG134" s="417"/>
      <c r="AH134" s="417"/>
    </row>
    <row r="135" spans="1:34" s="40" customFormat="1" ht="13.8">
      <c r="A135" s="459">
        <v>14</v>
      </c>
      <c r="B135" s="449">
        <v>43993</v>
      </c>
      <c r="C135" s="449"/>
      <c r="D135" s="390" t="s">
        <v>3724</v>
      </c>
      <c r="E135" s="395" t="s">
        <v>601</v>
      </c>
      <c r="F135" s="395">
        <v>3.5</v>
      </c>
      <c r="G135" s="448">
        <v>1.4</v>
      </c>
      <c r="H135" s="448">
        <v>4.4000000000000004</v>
      </c>
      <c r="I135" s="471" t="s">
        <v>3727</v>
      </c>
      <c r="J135" s="65" t="s">
        <v>3726</v>
      </c>
      <c r="K135" s="65">
        <f t="shared" si="72"/>
        <v>2250.0000000000009</v>
      </c>
      <c r="L135" s="65">
        <f t="shared" si="73"/>
        <v>0.90000000000000036</v>
      </c>
      <c r="M135" s="65">
        <v>2500</v>
      </c>
      <c r="N135" s="65" t="s">
        <v>600</v>
      </c>
      <c r="O135" s="500">
        <v>43993</v>
      </c>
      <c r="P135" s="404"/>
      <c r="Q135" s="404"/>
      <c r="R135" s="345" t="s">
        <v>603</v>
      </c>
      <c r="Z135" s="417"/>
      <c r="AA135" s="417"/>
      <c r="AB135" s="417"/>
      <c r="AC135" s="417"/>
      <c r="AD135" s="417"/>
      <c r="AE135" s="417"/>
      <c r="AF135" s="417"/>
      <c r="AG135" s="417"/>
      <c r="AH135" s="417"/>
    </row>
    <row r="136" spans="1:34" s="40" customFormat="1" ht="13.8">
      <c r="A136" s="459">
        <v>15</v>
      </c>
      <c r="B136" s="449">
        <v>43993</v>
      </c>
      <c r="C136" s="449"/>
      <c r="D136" s="390" t="s">
        <v>3728</v>
      </c>
      <c r="E136" s="395" t="s">
        <v>601</v>
      </c>
      <c r="F136" s="395">
        <v>27</v>
      </c>
      <c r="G136" s="448">
        <v>19</v>
      </c>
      <c r="H136" s="448">
        <v>30.5</v>
      </c>
      <c r="I136" s="471" t="s">
        <v>3729</v>
      </c>
      <c r="J136" s="65" t="s">
        <v>3733</v>
      </c>
      <c r="K136" s="65">
        <f t="shared" ref="K136" si="74">L136*M136</f>
        <v>1767.5</v>
      </c>
      <c r="L136" s="65">
        <f t="shared" ref="L136" si="75">H136-F136</f>
        <v>3.5</v>
      </c>
      <c r="M136" s="65">
        <v>505</v>
      </c>
      <c r="N136" s="65" t="s">
        <v>600</v>
      </c>
      <c r="O136" s="500">
        <v>43993</v>
      </c>
      <c r="P136" s="404"/>
      <c r="Q136" s="404"/>
      <c r="R136" s="345" t="s">
        <v>603</v>
      </c>
      <c r="Z136" s="417"/>
      <c r="AA136" s="417"/>
      <c r="AB136" s="417"/>
      <c r="AC136" s="417"/>
      <c r="AD136" s="417"/>
      <c r="AE136" s="417"/>
      <c r="AF136" s="417"/>
      <c r="AG136" s="417"/>
      <c r="AH136" s="417"/>
    </row>
    <row r="137" spans="1:34" s="40" customFormat="1" ht="13.8">
      <c r="A137" s="459">
        <v>16</v>
      </c>
      <c r="B137" s="449">
        <v>43994</v>
      </c>
      <c r="C137" s="449"/>
      <c r="D137" s="390" t="s">
        <v>3741</v>
      </c>
      <c r="E137" s="395" t="s">
        <v>601</v>
      </c>
      <c r="F137" s="395">
        <v>127.5</v>
      </c>
      <c r="G137" s="448">
        <v>60</v>
      </c>
      <c r="H137" s="448">
        <v>147.5</v>
      </c>
      <c r="I137" s="471" t="s">
        <v>3746</v>
      </c>
      <c r="J137" s="65" t="s">
        <v>3686</v>
      </c>
      <c r="K137" s="65">
        <f t="shared" ref="K137" si="76">L137*M137</f>
        <v>1500</v>
      </c>
      <c r="L137" s="65">
        <f t="shared" ref="L137" si="77">H137-F137</f>
        <v>20</v>
      </c>
      <c r="M137" s="65">
        <v>75</v>
      </c>
      <c r="N137" s="65" t="s">
        <v>600</v>
      </c>
      <c r="O137" s="500">
        <v>43994</v>
      </c>
      <c r="P137" s="404"/>
      <c r="Q137" s="404"/>
      <c r="R137" s="345" t="s">
        <v>603</v>
      </c>
      <c r="Z137" s="417"/>
      <c r="AA137" s="417"/>
      <c r="AB137" s="417"/>
      <c r="AC137" s="417"/>
      <c r="AD137" s="417"/>
      <c r="AE137" s="417"/>
      <c r="AF137" s="417"/>
      <c r="AG137" s="417"/>
      <c r="AH137" s="417"/>
    </row>
    <row r="138" spans="1:34" s="40" customFormat="1" ht="13.8">
      <c r="A138" s="459">
        <v>17</v>
      </c>
      <c r="B138" s="449">
        <v>43994</v>
      </c>
      <c r="C138" s="449"/>
      <c r="D138" s="390" t="s">
        <v>3742</v>
      </c>
      <c r="E138" s="395" t="s">
        <v>601</v>
      </c>
      <c r="F138" s="395">
        <v>400</v>
      </c>
      <c r="G138" s="448">
        <v>250</v>
      </c>
      <c r="H138" s="448">
        <v>470</v>
      </c>
      <c r="I138" s="471" t="s">
        <v>3743</v>
      </c>
      <c r="J138" s="65" t="s">
        <v>775</v>
      </c>
      <c r="K138" s="65">
        <f t="shared" ref="K138:K139" si="78">L138*M138</f>
        <v>1400</v>
      </c>
      <c r="L138" s="65">
        <f t="shared" ref="L138:L139" si="79">H138-F138</f>
        <v>70</v>
      </c>
      <c r="M138" s="65">
        <v>20</v>
      </c>
      <c r="N138" s="65" t="s">
        <v>600</v>
      </c>
      <c r="O138" s="500">
        <v>43994</v>
      </c>
      <c r="P138" s="404"/>
      <c r="Q138" s="404"/>
      <c r="R138" s="345" t="s">
        <v>603</v>
      </c>
      <c r="Z138" s="417"/>
      <c r="AA138" s="417"/>
      <c r="AB138" s="417"/>
      <c r="AC138" s="417"/>
      <c r="AD138" s="417"/>
      <c r="AE138" s="417"/>
      <c r="AF138" s="417"/>
      <c r="AG138" s="417"/>
      <c r="AH138" s="417"/>
    </row>
    <row r="139" spans="1:34" s="40" customFormat="1" ht="13.8">
      <c r="A139" s="483">
        <v>18</v>
      </c>
      <c r="B139" s="484">
        <v>43994</v>
      </c>
      <c r="C139" s="484"/>
      <c r="D139" s="485" t="s">
        <v>3724</v>
      </c>
      <c r="E139" s="486" t="s">
        <v>601</v>
      </c>
      <c r="F139" s="486">
        <v>4.2</v>
      </c>
      <c r="G139" s="487">
        <v>2.4</v>
      </c>
      <c r="H139" s="487">
        <v>2.6</v>
      </c>
      <c r="I139" s="488" t="s">
        <v>3747</v>
      </c>
      <c r="J139" s="489" t="s">
        <v>3759</v>
      </c>
      <c r="K139" s="489">
        <f t="shared" si="78"/>
        <v>-4000</v>
      </c>
      <c r="L139" s="489">
        <f t="shared" si="79"/>
        <v>-1.6</v>
      </c>
      <c r="M139" s="489">
        <v>2500</v>
      </c>
      <c r="N139" s="489" t="s">
        <v>664</v>
      </c>
      <c r="O139" s="490">
        <v>43998</v>
      </c>
      <c r="P139" s="404"/>
      <c r="Q139" s="404"/>
      <c r="R139" s="345" t="s">
        <v>603</v>
      </c>
      <c r="Z139" s="417"/>
      <c r="AA139" s="417"/>
      <c r="AB139" s="417"/>
      <c r="AC139" s="417"/>
      <c r="AD139" s="417"/>
      <c r="AE139" s="417"/>
      <c r="AF139" s="417"/>
      <c r="AG139" s="417"/>
      <c r="AH139" s="417"/>
    </row>
    <row r="140" spans="1:34" s="40" customFormat="1" ht="13.8">
      <c r="A140" s="459">
        <v>19</v>
      </c>
      <c r="B140" s="449">
        <v>43994</v>
      </c>
      <c r="C140" s="449"/>
      <c r="D140" s="390" t="s">
        <v>3744</v>
      </c>
      <c r="E140" s="395" t="s">
        <v>601</v>
      </c>
      <c r="F140" s="395">
        <v>390</v>
      </c>
      <c r="G140" s="448">
        <v>250</v>
      </c>
      <c r="H140" s="448">
        <v>450</v>
      </c>
      <c r="I140" s="471" t="s">
        <v>3743</v>
      </c>
      <c r="J140" s="65" t="s">
        <v>3148</v>
      </c>
      <c r="K140" s="65">
        <f t="shared" ref="K140:K144" si="80">L140*M140</f>
        <v>1200</v>
      </c>
      <c r="L140" s="65">
        <f t="shared" ref="L140:L144" si="81">H140-F140</f>
        <v>60</v>
      </c>
      <c r="M140" s="65">
        <v>20</v>
      </c>
      <c r="N140" s="65" t="s">
        <v>600</v>
      </c>
      <c r="O140" s="500">
        <v>43994</v>
      </c>
      <c r="P140" s="404"/>
      <c r="Q140" s="404"/>
      <c r="R140" s="345" t="s">
        <v>603</v>
      </c>
      <c r="Z140" s="417"/>
      <c r="AA140" s="417"/>
      <c r="AB140" s="417"/>
      <c r="AC140" s="417"/>
      <c r="AD140" s="417"/>
      <c r="AE140" s="417"/>
      <c r="AF140" s="417"/>
      <c r="AG140" s="417"/>
      <c r="AH140" s="417"/>
    </row>
    <row r="141" spans="1:34" s="40" customFormat="1" ht="13.8">
      <c r="A141" s="483">
        <v>20</v>
      </c>
      <c r="B141" s="484">
        <v>43994</v>
      </c>
      <c r="C141" s="484"/>
      <c r="D141" s="485" t="s">
        <v>3741</v>
      </c>
      <c r="E141" s="486" t="s">
        <v>601</v>
      </c>
      <c r="F141" s="486">
        <v>132.5</v>
      </c>
      <c r="G141" s="487">
        <v>60</v>
      </c>
      <c r="H141" s="487">
        <v>87.5</v>
      </c>
      <c r="I141" s="488" t="s">
        <v>3745</v>
      </c>
      <c r="J141" s="489" t="s">
        <v>3757</v>
      </c>
      <c r="K141" s="489">
        <f t="shared" si="80"/>
        <v>-3375</v>
      </c>
      <c r="L141" s="489">
        <f t="shared" si="81"/>
        <v>-45</v>
      </c>
      <c r="M141" s="489">
        <v>75</v>
      </c>
      <c r="N141" s="489" t="s">
        <v>664</v>
      </c>
      <c r="O141" s="531">
        <v>43994</v>
      </c>
      <c r="P141" s="404"/>
      <c r="Q141" s="404"/>
      <c r="R141" s="345" t="s">
        <v>603</v>
      </c>
      <c r="Z141" s="417"/>
      <c r="AA141" s="417"/>
      <c r="AB141" s="417"/>
      <c r="AC141" s="417"/>
      <c r="AD141" s="417"/>
      <c r="AE141" s="417"/>
      <c r="AF141" s="417"/>
      <c r="AG141" s="417"/>
      <c r="AH141" s="417"/>
    </row>
    <row r="142" spans="1:34" s="40" customFormat="1" ht="13.8">
      <c r="A142" s="483">
        <v>21</v>
      </c>
      <c r="B142" s="484">
        <v>43994</v>
      </c>
      <c r="C142" s="484"/>
      <c r="D142" s="485" t="s">
        <v>3744</v>
      </c>
      <c r="E142" s="486" t="s">
        <v>601</v>
      </c>
      <c r="F142" s="486">
        <v>390</v>
      </c>
      <c r="G142" s="487">
        <v>250</v>
      </c>
      <c r="H142" s="487">
        <v>250</v>
      </c>
      <c r="I142" s="488" t="s">
        <v>3743</v>
      </c>
      <c r="J142" s="489" t="s">
        <v>3758</v>
      </c>
      <c r="K142" s="489">
        <f t="shared" si="80"/>
        <v>-2800</v>
      </c>
      <c r="L142" s="489">
        <f t="shared" si="81"/>
        <v>-140</v>
      </c>
      <c r="M142" s="489">
        <v>20</v>
      </c>
      <c r="N142" s="489" t="s">
        <v>664</v>
      </c>
      <c r="O142" s="531">
        <v>43994</v>
      </c>
      <c r="P142" s="404"/>
      <c r="Q142" s="404"/>
      <c r="R142" s="345" t="s">
        <v>603</v>
      </c>
      <c r="Z142" s="417"/>
      <c r="AA142" s="417"/>
      <c r="AB142" s="417"/>
      <c r="AC142" s="417"/>
      <c r="AD142" s="417"/>
      <c r="AE142" s="417"/>
      <c r="AF142" s="417"/>
      <c r="AG142" s="417"/>
      <c r="AH142" s="417"/>
    </row>
    <row r="143" spans="1:34" s="40" customFormat="1" ht="13.8">
      <c r="A143" s="483">
        <v>22</v>
      </c>
      <c r="B143" s="484">
        <v>43997</v>
      </c>
      <c r="C143" s="484"/>
      <c r="D143" s="485" t="s">
        <v>3754</v>
      </c>
      <c r="E143" s="486" t="s">
        <v>601</v>
      </c>
      <c r="F143" s="486">
        <v>22.5</v>
      </c>
      <c r="G143" s="487">
        <v>14</v>
      </c>
      <c r="H143" s="487">
        <v>13.5</v>
      </c>
      <c r="I143" s="488" t="s">
        <v>3755</v>
      </c>
      <c r="J143" s="489" t="s">
        <v>3670</v>
      </c>
      <c r="K143" s="489">
        <f t="shared" si="80"/>
        <v>-4545</v>
      </c>
      <c r="L143" s="489">
        <f t="shared" si="81"/>
        <v>-9</v>
      </c>
      <c r="M143" s="489">
        <v>505</v>
      </c>
      <c r="N143" s="489" t="s">
        <v>664</v>
      </c>
      <c r="O143" s="490">
        <v>43998</v>
      </c>
      <c r="P143" s="404"/>
      <c r="Q143" s="404"/>
      <c r="R143" s="345" t="s">
        <v>603</v>
      </c>
      <c r="Z143" s="417"/>
      <c r="AA143" s="417"/>
      <c r="AB143" s="417"/>
      <c r="AC143" s="417"/>
      <c r="AD143" s="417"/>
      <c r="AE143" s="417"/>
      <c r="AF143" s="417"/>
      <c r="AG143" s="417"/>
      <c r="AH143" s="417"/>
    </row>
    <row r="144" spans="1:34" s="40" customFormat="1" ht="13.8">
      <c r="A144" s="459">
        <v>23</v>
      </c>
      <c r="B144" s="449">
        <v>43998</v>
      </c>
      <c r="C144" s="449"/>
      <c r="D144" s="390" t="s">
        <v>3765</v>
      </c>
      <c r="E144" s="395" t="s">
        <v>601</v>
      </c>
      <c r="F144" s="395">
        <v>285</v>
      </c>
      <c r="G144" s="448"/>
      <c r="H144" s="448">
        <v>337.5</v>
      </c>
      <c r="I144" s="471" t="s">
        <v>3766</v>
      </c>
      <c r="J144" s="65" t="s">
        <v>3666</v>
      </c>
      <c r="K144" s="65">
        <f t="shared" si="80"/>
        <v>1050</v>
      </c>
      <c r="L144" s="65">
        <f t="shared" si="81"/>
        <v>52.5</v>
      </c>
      <c r="M144" s="65">
        <v>20</v>
      </c>
      <c r="N144" s="65" t="s">
        <v>600</v>
      </c>
      <c r="O144" s="470">
        <v>43999</v>
      </c>
      <c r="P144" s="404"/>
      <c r="Q144" s="404"/>
      <c r="R144" s="345" t="s">
        <v>603</v>
      </c>
      <c r="Z144" s="417"/>
      <c r="AA144" s="417"/>
      <c r="AB144" s="417"/>
      <c r="AC144" s="417"/>
      <c r="AD144" s="417"/>
      <c r="AE144" s="417"/>
      <c r="AF144" s="417"/>
      <c r="AG144" s="417"/>
      <c r="AH144" s="417"/>
    </row>
    <row r="145" spans="1:34" s="40" customFormat="1" ht="13.8">
      <c r="A145" s="459">
        <v>24</v>
      </c>
      <c r="B145" s="449">
        <v>43999</v>
      </c>
      <c r="C145" s="449"/>
      <c r="D145" s="390" t="s">
        <v>3768</v>
      </c>
      <c r="E145" s="395" t="s">
        <v>601</v>
      </c>
      <c r="F145" s="395">
        <v>320</v>
      </c>
      <c r="G145" s="448">
        <v>95</v>
      </c>
      <c r="H145" s="448">
        <v>365</v>
      </c>
      <c r="I145" s="471" t="s">
        <v>3766</v>
      </c>
      <c r="J145" s="65" t="s">
        <v>3684</v>
      </c>
      <c r="K145" s="65">
        <f t="shared" ref="K145:K146" si="82">L145*M145</f>
        <v>900</v>
      </c>
      <c r="L145" s="65">
        <f t="shared" ref="L145:L146" si="83">H145-F145</f>
        <v>45</v>
      </c>
      <c r="M145" s="65">
        <v>20</v>
      </c>
      <c r="N145" s="65" t="s">
        <v>600</v>
      </c>
      <c r="O145" s="500">
        <v>43999</v>
      </c>
      <c r="P145" s="404"/>
      <c r="Q145" s="404"/>
      <c r="R145" s="345" t="s">
        <v>603</v>
      </c>
      <c r="Z145" s="417"/>
      <c r="AA145" s="417"/>
      <c r="AB145" s="417"/>
      <c r="AC145" s="417"/>
      <c r="AD145" s="417"/>
      <c r="AE145" s="417"/>
      <c r="AF145" s="417"/>
      <c r="AG145" s="417"/>
      <c r="AH145" s="417"/>
    </row>
    <row r="146" spans="1:34" s="40" customFormat="1" ht="13.8">
      <c r="A146" s="483">
        <v>25</v>
      </c>
      <c r="B146" s="484">
        <v>44000</v>
      </c>
      <c r="C146" s="484"/>
      <c r="D146" s="485" t="s">
        <v>3768</v>
      </c>
      <c r="E146" s="486" t="s">
        <v>601</v>
      </c>
      <c r="F146" s="486">
        <v>300</v>
      </c>
      <c r="G146" s="487">
        <v>95</v>
      </c>
      <c r="H146" s="487">
        <v>175</v>
      </c>
      <c r="I146" s="488" t="s">
        <v>3766</v>
      </c>
      <c r="J146" s="489" t="s">
        <v>3778</v>
      </c>
      <c r="K146" s="489">
        <f t="shared" si="82"/>
        <v>-2500</v>
      </c>
      <c r="L146" s="489">
        <f t="shared" si="83"/>
        <v>-125</v>
      </c>
      <c r="M146" s="489">
        <v>20</v>
      </c>
      <c r="N146" s="489" t="s">
        <v>664</v>
      </c>
      <c r="O146" s="531">
        <v>44000</v>
      </c>
      <c r="P146" s="404"/>
      <c r="Q146" s="404"/>
      <c r="R146" s="345" t="s">
        <v>603</v>
      </c>
      <c r="Z146" s="417"/>
      <c r="AA146" s="417"/>
      <c r="AB146" s="417"/>
      <c r="AC146" s="417"/>
      <c r="AD146" s="417"/>
      <c r="AE146" s="417"/>
      <c r="AF146" s="417"/>
      <c r="AG146" s="417"/>
      <c r="AH146" s="417"/>
    </row>
    <row r="147" spans="1:34" s="40" customFormat="1" ht="13.8">
      <c r="A147" s="483">
        <v>26</v>
      </c>
      <c r="B147" s="484">
        <v>44004</v>
      </c>
      <c r="C147" s="484"/>
      <c r="D147" s="485" t="s">
        <v>3795</v>
      </c>
      <c r="E147" s="486" t="s">
        <v>601</v>
      </c>
      <c r="F147" s="486">
        <v>132.5</v>
      </c>
      <c r="G147" s="487">
        <v>85</v>
      </c>
      <c r="H147" s="487">
        <v>85</v>
      </c>
      <c r="I147" s="488" t="s">
        <v>3796</v>
      </c>
      <c r="J147" s="489" t="s">
        <v>3804</v>
      </c>
      <c r="K147" s="489">
        <f t="shared" ref="K147" si="84">L147*M147</f>
        <v>-3562.5</v>
      </c>
      <c r="L147" s="489">
        <f t="shared" ref="L147" si="85">H147-F147</f>
        <v>-47.5</v>
      </c>
      <c r="M147" s="489">
        <v>75</v>
      </c>
      <c r="N147" s="489" t="s">
        <v>664</v>
      </c>
      <c r="O147" s="531">
        <v>44005</v>
      </c>
      <c r="P147" s="404"/>
      <c r="Q147" s="404"/>
      <c r="R147" s="345" t="s">
        <v>603</v>
      </c>
      <c r="Z147" s="417"/>
      <c r="AA147" s="417"/>
      <c r="AB147" s="417"/>
      <c r="AC147" s="417"/>
      <c r="AD147" s="417"/>
      <c r="AE147" s="417"/>
      <c r="AF147" s="417"/>
      <c r="AG147" s="417"/>
      <c r="AH147" s="417"/>
    </row>
    <row r="148" spans="1:34" s="40" customFormat="1" ht="13.8">
      <c r="A148" s="483">
        <v>27</v>
      </c>
      <c r="B148" s="484">
        <v>44004</v>
      </c>
      <c r="C148" s="484"/>
      <c r="D148" s="485" t="s">
        <v>3797</v>
      </c>
      <c r="E148" s="486" t="s">
        <v>601</v>
      </c>
      <c r="F148" s="486">
        <v>385</v>
      </c>
      <c r="G148" s="487">
        <v>195</v>
      </c>
      <c r="H148" s="487">
        <v>195</v>
      </c>
      <c r="I148" s="488" t="s">
        <v>3798</v>
      </c>
      <c r="J148" s="489" t="s">
        <v>3805</v>
      </c>
      <c r="K148" s="489">
        <f t="shared" ref="K148:K150" si="86">L148*M148</f>
        <v>-3800</v>
      </c>
      <c r="L148" s="489">
        <f t="shared" ref="L148:L150" si="87">H148-F148</f>
        <v>-190</v>
      </c>
      <c r="M148" s="489">
        <v>20</v>
      </c>
      <c r="N148" s="489" t="s">
        <v>664</v>
      </c>
      <c r="O148" s="531">
        <v>44005</v>
      </c>
      <c r="P148" s="404"/>
      <c r="Q148" s="404"/>
      <c r="R148" s="345" t="s">
        <v>603</v>
      </c>
      <c r="Z148" s="417"/>
      <c r="AA148" s="417"/>
      <c r="AB148" s="417"/>
      <c r="AC148" s="417"/>
      <c r="AD148" s="417"/>
      <c r="AE148" s="417"/>
      <c r="AF148" s="417"/>
      <c r="AG148" s="417"/>
      <c r="AH148" s="417"/>
    </row>
    <row r="149" spans="1:34" s="40" customFormat="1" ht="13.8">
      <c r="A149" s="459">
        <v>28</v>
      </c>
      <c r="B149" s="449">
        <v>44007</v>
      </c>
      <c r="C149" s="449"/>
      <c r="D149" s="390" t="s">
        <v>3851</v>
      </c>
      <c r="E149" s="395" t="s">
        <v>601</v>
      </c>
      <c r="F149" s="395">
        <v>47.5</v>
      </c>
      <c r="G149" s="448"/>
      <c r="H149" s="448">
        <v>61</v>
      </c>
      <c r="I149" s="471" t="s">
        <v>3852</v>
      </c>
      <c r="J149" s="65" t="s">
        <v>3853</v>
      </c>
      <c r="K149" s="65">
        <f t="shared" si="86"/>
        <v>1012.5</v>
      </c>
      <c r="L149" s="65">
        <f t="shared" si="87"/>
        <v>13.5</v>
      </c>
      <c r="M149" s="65">
        <v>75</v>
      </c>
      <c r="N149" s="65" t="s">
        <v>600</v>
      </c>
      <c r="O149" s="500">
        <v>44007</v>
      </c>
      <c r="P149" s="404"/>
      <c r="Q149" s="404"/>
      <c r="R149" s="345" t="s">
        <v>603</v>
      </c>
      <c r="Z149" s="417"/>
      <c r="AA149" s="417"/>
      <c r="AB149" s="417"/>
      <c r="AC149" s="417"/>
      <c r="AD149" s="417"/>
      <c r="AE149" s="417"/>
      <c r="AF149" s="417"/>
      <c r="AG149" s="417"/>
      <c r="AH149" s="417"/>
    </row>
    <row r="150" spans="1:34" s="40" customFormat="1" ht="13.8">
      <c r="A150" s="459">
        <v>29</v>
      </c>
      <c r="B150" s="449">
        <v>44007</v>
      </c>
      <c r="C150" s="449"/>
      <c r="D150" s="390" t="s">
        <v>3851</v>
      </c>
      <c r="E150" s="395" t="s">
        <v>601</v>
      </c>
      <c r="F150" s="395">
        <v>42.5</v>
      </c>
      <c r="G150" s="448"/>
      <c r="H150" s="448">
        <v>49.5</v>
      </c>
      <c r="I150" s="471" t="s">
        <v>3852</v>
      </c>
      <c r="J150" s="65" t="s">
        <v>3780</v>
      </c>
      <c r="K150" s="65">
        <f t="shared" si="86"/>
        <v>525</v>
      </c>
      <c r="L150" s="65">
        <f t="shared" si="87"/>
        <v>7</v>
      </c>
      <c r="M150" s="65">
        <v>75</v>
      </c>
      <c r="N150" s="65" t="s">
        <v>600</v>
      </c>
      <c r="O150" s="500">
        <v>44007</v>
      </c>
      <c r="P150" s="404"/>
      <c r="Q150" s="404"/>
      <c r="R150" s="345" t="s">
        <v>603</v>
      </c>
      <c r="Z150" s="417"/>
      <c r="AA150" s="417"/>
      <c r="AB150" s="417"/>
      <c r="AC150" s="417"/>
      <c r="AD150" s="417"/>
      <c r="AE150" s="417"/>
      <c r="AF150" s="417"/>
      <c r="AG150" s="417"/>
      <c r="AH150" s="417"/>
    </row>
    <row r="151" spans="1:34" s="40" customFormat="1" ht="13.8">
      <c r="A151" s="458"/>
      <c r="B151" s="456"/>
      <c r="C151" s="456"/>
      <c r="D151" s="380"/>
      <c r="E151" s="421"/>
      <c r="F151" s="421"/>
      <c r="G151" s="457"/>
      <c r="H151" s="457"/>
      <c r="I151" s="509"/>
      <c r="J151" s="402"/>
      <c r="K151" s="402"/>
      <c r="L151" s="402"/>
      <c r="M151" s="402"/>
      <c r="N151" s="402"/>
      <c r="O151" s="559"/>
      <c r="P151" s="404"/>
      <c r="Q151" s="404"/>
      <c r="R151" s="345"/>
      <c r="Z151" s="417"/>
      <c r="AA151" s="417"/>
      <c r="AB151" s="417"/>
      <c r="AC151" s="417"/>
      <c r="AD151" s="417"/>
      <c r="AE151" s="417"/>
      <c r="AF151" s="417"/>
      <c r="AG151" s="417"/>
      <c r="AH151" s="417"/>
    </row>
    <row r="152" spans="1:34" s="40" customFormat="1" ht="13.8">
      <c r="A152" s="458"/>
      <c r="B152" s="456"/>
      <c r="C152" s="456"/>
      <c r="D152" s="380"/>
      <c r="E152" s="421"/>
      <c r="F152" s="421"/>
      <c r="G152" s="457"/>
      <c r="H152" s="457"/>
      <c r="I152" s="509"/>
      <c r="J152" s="402"/>
      <c r="K152" s="402"/>
      <c r="L152" s="402"/>
      <c r="M152" s="402"/>
      <c r="N152" s="402"/>
      <c r="O152" s="510"/>
      <c r="P152" s="404"/>
      <c r="Q152" s="404"/>
      <c r="R152" s="345"/>
      <c r="Z152" s="417"/>
      <c r="AA152" s="417"/>
      <c r="AB152" s="417"/>
      <c r="AC152" s="417"/>
      <c r="AD152" s="417"/>
      <c r="AE152" s="417"/>
      <c r="AF152" s="417"/>
      <c r="AG152" s="417"/>
      <c r="AH152" s="417"/>
    </row>
    <row r="153" spans="1:34" s="40" customFormat="1" ht="13.8">
      <c r="A153" s="458"/>
      <c r="B153" s="456"/>
      <c r="C153" s="456"/>
      <c r="D153" s="380"/>
      <c r="E153" s="421"/>
      <c r="F153" s="421"/>
      <c r="G153" s="457"/>
      <c r="H153" s="457"/>
      <c r="I153" s="421"/>
      <c r="J153" s="383"/>
      <c r="K153" s="383"/>
      <c r="L153" s="383"/>
      <c r="M153" s="383"/>
      <c r="N153" s="383"/>
      <c r="O153" s="399"/>
      <c r="P153" s="404"/>
      <c r="Q153" s="404"/>
      <c r="R153" s="345"/>
      <c r="Z153" s="417"/>
      <c r="AA153" s="417"/>
      <c r="AB153" s="417"/>
      <c r="AC153" s="417"/>
      <c r="AD153" s="417"/>
      <c r="AE153" s="417"/>
      <c r="AF153" s="417"/>
      <c r="AG153" s="417"/>
      <c r="AH153" s="417"/>
    </row>
    <row r="154" spans="1:34" s="40" customFormat="1" ht="13.8">
      <c r="A154" s="385"/>
      <c r="B154" s="386"/>
      <c r="C154" s="386"/>
      <c r="D154" s="387"/>
      <c r="E154" s="385"/>
      <c r="F154" s="418"/>
      <c r="G154" s="385"/>
      <c r="H154" s="385"/>
      <c r="I154" s="385"/>
      <c r="J154" s="386"/>
      <c r="K154" s="419"/>
      <c r="L154" s="385"/>
      <c r="M154" s="385"/>
      <c r="N154" s="385"/>
      <c r="O154" s="420"/>
      <c r="P154" s="404"/>
      <c r="Q154" s="404"/>
      <c r="R154" s="345"/>
      <c r="Z154" s="417"/>
      <c r="AA154" s="417"/>
      <c r="AB154" s="417"/>
      <c r="AC154" s="417"/>
      <c r="AD154" s="417"/>
      <c r="AE154" s="417"/>
      <c r="AF154" s="417"/>
      <c r="AG154" s="417"/>
      <c r="AH154" s="417"/>
    </row>
    <row r="155" spans="1:34" ht="13.8">
      <c r="A155" s="101" t="s">
        <v>619</v>
      </c>
      <c r="B155" s="102"/>
      <c r="C155" s="102"/>
      <c r="D155" s="103"/>
      <c r="E155" s="34"/>
      <c r="F155" s="32"/>
      <c r="G155" s="32"/>
      <c r="H155" s="74"/>
      <c r="I155" s="121"/>
      <c r="J155" s="122"/>
      <c r="K155" s="17"/>
      <c r="L155" s="17"/>
      <c r="M155" s="17"/>
      <c r="N155" s="11"/>
      <c r="O155" s="53"/>
      <c r="Q155" s="97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4" ht="39.6">
      <c r="A156" s="20" t="s">
        <v>16</v>
      </c>
      <c r="B156" s="21" t="s">
        <v>575</v>
      </c>
      <c r="C156" s="21"/>
      <c r="D156" s="22" t="s">
        <v>588</v>
      </c>
      <c r="E156" s="21" t="s">
        <v>589</v>
      </c>
      <c r="F156" s="21" t="s">
        <v>590</v>
      </c>
      <c r="G156" s="21" t="s">
        <v>591</v>
      </c>
      <c r="H156" s="21" t="s">
        <v>592</v>
      </c>
      <c r="I156" s="21" t="s">
        <v>593</v>
      </c>
      <c r="J156" s="20" t="s">
        <v>594</v>
      </c>
      <c r="K156" s="21" t="s">
        <v>595</v>
      </c>
      <c r="L156" s="21" t="s">
        <v>596</v>
      </c>
      <c r="M156" s="21" t="s">
        <v>597</v>
      </c>
      <c r="N156" s="22" t="s">
        <v>598</v>
      </c>
      <c r="O156" s="21" t="s">
        <v>599</v>
      </c>
      <c r="P156" s="99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4" s="8" customFormat="1">
      <c r="A157" s="405"/>
      <c r="B157" s="406"/>
      <c r="C157" s="407"/>
      <c r="D157" s="408"/>
      <c r="E157" s="409"/>
      <c r="F157" s="409"/>
      <c r="G157" s="410"/>
      <c r="H157" s="410"/>
      <c r="I157" s="409"/>
      <c r="J157" s="411"/>
      <c r="K157" s="412"/>
      <c r="L157" s="413"/>
      <c r="M157" s="414"/>
      <c r="N157" s="415"/>
      <c r="O157" s="416"/>
      <c r="P157" s="125"/>
      <c r="Q157"/>
      <c r="R157" s="96"/>
      <c r="T157" s="57"/>
      <c r="U157" s="57"/>
      <c r="V157" s="57"/>
      <c r="W157" s="57"/>
      <c r="X157" s="57"/>
      <c r="Y157" s="57"/>
      <c r="Z157" s="57"/>
    </row>
    <row r="158" spans="1:34">
      <c r="A158" s="23" t="s">
        <v>604</v>
      </c>
      <c r="B158" s="23"/>
      <c r="C158" s="23"/>
      <c r="D158" s="23"/>
      <c r="E158" s="5"/>
      <c r="F158" s="30" t="s">
        <v>606</v>
      </c>
      <c r="G158" s="83"/>
      <c r="H158" s="83"/>
      <c r="I158" s="38"/>
      <c r="J158" s="86"/>
      <c r="K158" s="84"/>
      <c r="L158" s="85"/>
      <c r="M158" s="86"/>
      <c r="N158" s="87"/>
      <c r="O158" s="126"/>
      <c r="P158" s="11"/>
      <c r="Q158" s="16"/>
      <c r="R158" s="98"/>
      <c r="S158" s="16"/>
      <c r="T158" s="16"/>
      <c r="U158" s="16"/>
      <c r="V158" s="16"/>
      <c r="W158" s="16"/>
      <c r="X158" s="16"/>
      <c r="Y158" s="16"/>
    </row>
    <row r="159" spans="1:34">
      <c r="A159" s="29" t="s">
        <v>605</v>
      </c>
      <c r="B159" s="23"/>
      <c r="C159" s="23"/>
      <c r="D159" s="23"/>
      <c r="E159" s="32"/>
      <c r="F159" s="30" t="s">
        <v>608</v>
      </c>
      <c r="G159" s="12"/>
      <c r="H159" s="12"/>
      <c r="I159" s="12"/>
      <c r="J159" s="53"/>
      <c r="K159" s="12"/>
      <c r="L159" s="12"/>
      <c r="M159" s="12"/>
      <c r="N159" s="11"/>
      <c r="O159" s="53"/>
      <c r="Q159" s="7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34">
      <c r="A160" s="29"/>
      <c r="B160" s="23"/>
      <c r="C160" s="23"/>
      <c r="D160" s="23"/>
      <c r="E160" s="32"/>
      <c r="F160" s="30"/>
      <c r="G160" s="12"/>
      <c r="H160" s="12"/>
      <c r="I160" s="12"/>
      <c r="J160" s="53"/>
      <c r="K160" s="12"/>
      <c r="L160" s="12"/>
      <c r="M160" s="12"/>
      <c r="N160" s="11"/>
      <c r="O160" s="53"/>
      <c r="Q160" s="7"/>
      <c r="R160" s="83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9"/>
      <c r="B161" s="23"/>
      <c r="C161" s="23"/>
      <c r="D161" s="23"/>
      <c r="E161" s="32"/>
      <c r="F161" s="30"/>
      <c r="G161" s="12"/>
      <c r="H161" s="12"/>
      <c r="I161" s="12"/>
      <c r="J161" s="53"/>
      <c r="K161" s="12"/>
      <c r="L161" s="12"/>
      <c r="M161" s="12"/>
      <c r="N161" s="11"/>
      <c r="O161" s="53"/>
      <c r="Q161" s="7"/>
      <c r="R161" s="83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9"/>
      <c r="B162" s="23"/>
      <c r="C162" s="23"/>
      <c r="D162" s="23"/>
      <c r="E162" s="32"/>
      <c r="F162" s="30"/>
      <c r="G162" s="41"/>
      <c r="H162" s="42"/>
      <c r="I162" s="83"/>
      <c r="J162" s="17"/>
      <c r="K162" s="84"/>
      <c r="L162" s="85"/>
      <c r="M162" s="86"/>
      <c r="N162" s="87"/>
      <c r="O162" s="88"/>
      <c r="P162" s="5"/>
      <c r="Q162" s="11"/>
      <c r="R162" s="83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7"/>
      <c r="B163" s="45"/>
      <c r="C163" s="104"/>
      <c r="D163" s="6"/>
      <c r="E163" s="38"/>
      <c r="F163" s="83"/>
      <c r="G163" s="41"/>
      <c r="H163" s="42"/>
      <c r="I163" s="83"/>
      <c r="J163" s="17"/>
      <c r="K163" s="84"/>
      <c r="L163" s="85"/>
      <c r="M163" s="86"/>
      <c r="N163" s="87"/>
      <c r="O163" s="88"/>
      <c r="P163" s="5"/>
      <c r="Q163" s="11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 ht="13.8">
      <c r="A164" s="5"/>
      <c r="B164" s="105" t="s">
        <v>620</v>
      </c>
      <c r="C164" s="105"/>
      <c r="D164" s="105"/>
      <c r="E164" s="105"/>
      <c r="F164" s="17"/>
      <c r="G164" s="17"/>
      <c r="H164" s="106"/>
      <c r="I164" s="17"/>
      <c r="J164" s="75"/>
      <c r="K164" s="76"/>
      <c r="L164" s="17"/>
      <c r="M164" s="17"/>
      <c r="N164" s="16"/>
      <c r="O164" s="100"/>
      <c r="P164" s="7"/>
      <c r="Q164" s="11"/>
      <c r="R164" s="143"/>
      <c r="S164" s="16"/>
      <c r="T164" s="16"/>
      <c r="U164" s="16"/>
      <c r="V164" s="16"/>
      <c r="W164" s="16"/>
      <c r="X164" s="16"/>
      <c r="Y164" s="16"/>
      <c r="Z164" s="16"/>
    </row>
    <row r="165" spans="1:26" ht="39.6">
      <c r="A165" s="20" t="s">
        <v>16</v>
      </c>
      <c r="B165" s="21" t="s">
        <v>575</v>
      </c>
      <c r="C165" s="21"/>
      <c r="D165" s="22" t="s">
        <v>588</v>
      </c>
      <c r="E165" s="21" t="s">
        <v>589</v>
      </c>
      <c r="F165" s="21" t="s">
        <v>590</v>
      </c>
      <c r="G165" s="21" t="s">
        <v>621</v>
      </c>
      <c r="H165" s="21" t="s">
        <v>622</v>
      </c>
      <c r="I165" s="21" t="s">
        <v>593</v>
      </c>
      <c r="J165" s="61" t="s">
        <v>594</v>
      </c>
      <c r="K165" s="21" t="s">
        <v>595</v>
      </c>
      <c r="L165" s="21" t="s">
        <v>596</v>
      </c>
      <c r="M165" s="21" t="s">
        <v>597</v>
      </c>
      <c r="N165" s="22" t="s">
        <v>598</v>
      </c>
      <c r="O165" s="100"/>
      <c r="P165" s="7"/>
      <c r="Q165" s="11"/>
      <c r="R165" s="143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1</v>
      </c>
      <c r="B166" s="107">
        <v>41579</v>
      </c>
      <c r="C166" s="107"/>
      <c r="D166" s="108" t="s">
        <v>623</v>
      </c>
      <c r="E166" s="109" t="s">
        <v>624</v>
      </c>
      <c r="F166" s="110">
        <v>82</v>
      </c>
      <c r="G166" s="109" t="s">
        <v>625</v>
      </c>
      <c r="H166" s="109">
        <v>100</v>
      </c>
      <c r="I166" s="127">
        <v>100</v>
      </c>
      <c r="J166" s="128" t="s">
        <v>626</v>
      </c>
      <c r="K166" s="129">
        <f t="shared" ref="K166:K197" si="88">H166-F166</f>
        <v>18</v>
      </c>
      <c r="L166" s="130">
        <f t="shared" ref="L166:L197" si="89">K166/F166</f>
        <v>0.21951219512195122</v>
      </c>
      <c r="M166" s="131" t="s">
        <v>600</v>
      </c>
      <c r="N166" s="132">
        <v>42657</v>
      </c>
      <c r="O166" s="53"/>
      <c r="P166" s="11"/>
      <c r="Q166" s="16"/>
      <c r="R166" s="143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2</v>
      </c>
      <c r="B167" s="107">
        <v>41794</v>
      </c>
      <c r="C167" s="107"/>
      <c r="D167" s="108" t="s">
        <v>627</v>
      </c>
      <c r="E167" s="109" t="s">
        <v>601</v>
      </c>
      <c r="F167" s="110">
        <v>257</v>
      </c>
      <c r="G167" s="109" t="s">
        <v>625</v>
      </c>
      <c r="H167" s="109">
        <v>300</v>
      </c>
      <c r="I167" s="127">
        <v>300</v>
      </c>
      <c r="J167" s="128" t="s">
        <v>626</v>
      </c>
      <c r="K167" s="129">
        <f t="shared" si="88"/>
        <v>43</v>
      </c>
      <c r="L167" s="130">
        <f t="shared" si="89"/>
        <v>0.16731517509727625</v>
      </c>
      <c r="M167" s="131" t="s">
        <v>600</v>
      </c>
      <c r="N167" s="132">
        <v>41822</v>
      </c>
      <c r="O167" s="53"/>
      <c r="P167" s="11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3</v>
      </c>
      <c r="B168" s="107">
        <v>41828</v>
      </c>
      <c r="C168" s="107"/>
      <c r="D168" s="108" t="s">
        <v>628</v>
      </c>
      <c r="E168" s="109" t="s">
        <v>601</v>
      </c>
      <c r="F168" s="110">
        <v>393</v>
      </c>
      <c r="G168" s="109" t="s">
        <v>625</v>
      </c>
      <c r="H168" s="109">
        <v>468</v>
      </c>
      <c r="I168" s="127">
        <v>468</v>
      </c>
      <c r="J168" s="128" t="s">
        <v>626</v>
      </c>
      <c r="K168" s="129">
        <f t="shared" si="88"/>
        <v>75</v>
      </c>
      <c r="L168" s="130">
        <f t="shared" si="89"/>
        <v>0.19083969465648856</v>
      </c>
      <c r="M168" s="131" t="s">
        <v>600</v>
      </c>
      <c r="N168" s="132">
        <v>41863</v>
      </c>
      <c r="O168" s="53"/>
      <c r="P168" s="11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</v>
      </c>
      <c r="B169" s="107">
        <v>41857</v>
      </c>
      <c r="C169" s="107"/>
      <c r="D169" s="108" t="s">
        <v>629</v>
      </c>
      <c r="E169" s="109" t="s">
        <v>601</v>
      </c>
      <c r="F169" s="110">
        <v>205</v>
      </c>
      <c r="G169" s="109" t="s">
        <v>625</v>
      </c>
      <c r="H169" s="109">
        <v>275</v>
      </c>
      <c r="I169" s="127">
        <v>250</v>
      </c>
      <c r="J169" s="128" t="s">
        <v>626</v>
      </c>
      <c r="K169" s="129">
        <f t="shared" si="88"/>
        <v>70</v>
      </c>
      <c r="L169" s="130">
        <f t="shared" si="89"/>
        <v>0.34146341463414637</v>
      </c>
      <c r="M169" s="131" t="s">
        <v>600</v>
      </c>
      <c r="N169" s="132">
        <v>41962</v>
      </c>
      <c r="O169" s="53"/>
      <c r="P169" s="11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5</v>
      </c>
      <c r="B170" s="107">
        <v>41886</v>
      </c>
      <c r="C170" s="107"/>
      <c r="D170" s="108" t="s">
        <v>630</v>
      </c>
      <c r="E170" s="109" t="s">
        <v>601</v>
      </c>
      <c r="F170" s="110">
        <v>162</v>
      </c>
      <c r="G170" s="109" t="s">
        <v>625</v>
      </c>
      <c r="H170" s="109">
        <v>190</v>
      </c>
      <c r="I170" s="127">
        <v>190</v>
      </c>
      <c r="J170" s="128" t="s">
        <v>626</v>
      </c>
      <c r="K170" s="129">
        <f t="shared" si="88"/>
        <v>28</v>
      </c>
      <c r="L170" s="130">
        <f t="shared" si="89"/>
        <v>0.1728395061728395</v>
      </c>
      <c r="M170" s="131" t="s">
        <v>600</v>
      </c>
      <c r="N170" s="132">
        <v>42006</v>
      </c>
      <c r="O170" s="53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</v>
      </c>
      <c r="B171" s="107">
        <v>41886</v>
      </c>
      <c r="C171" s="107"/>
      <c r="D171" s="108" t="s">
        <v>631</v>
      </c>
      <c r="E171" s="109" t="s">
        <v>601</v>
      </c>
      <c r="F171" s="110">
        <v>75</v>
      </c>
      <c r="G171" s="109" t="s">
        <v>625</v>
      </c>
      <c r="H171" s="109">
        <v>91.5</v>
      </c>
      <c r="I171" s="127" t="s">
        <v>632</v>
      </c>
      <c r="J171" s="128" t="s">
        <v>633</v>
      </c>
      <c r="K171" s="129">
        <f t="shared" si="88"/>
        <v>16.5</v>
      </c>
      <c r="L171" s="130">
        <f t="shared" si="89"/>
        <v>0.22</v>
      </c>
      <c r="M171" s="131" t="s">
        <v>600</v>
      </c>
      <c r="N171" s="132">
        <v>41954</v>
      </c>
      <c r="O171" s="53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7</v>
      </c>
      <c r="B172" s="107">
        <v>41913</v>
      </c>
      <c r="C172" s="107"/>
      <c r="D172" s="108" t="s">
        <v>634</v>
      </c>
      <c r="E172" s="109" t="s">
        <v>601</v>
      </c>
      <c r="F172" s="110">
        <v>850</v>
      </c>
      <c r="G172" s="109" t="s">
        <v>625</v>
      </c>
      <c r="H172" s="109">
        <v>982.5</v>
      </c>
      <c r="I172" s="127">
        <v>1050</v>
      </c>
      <c r="J172" s="128" t="s">
        <v>635</v>
      </c>
      <c r="K172" s="129">
        <f t="shared" si="88"/>
        <v>132.5</v>
      </c>
      <c r="L172" s="130">
        <f t="shared" si="89"/>
        <v>0.15588235294117647</v>
      </c>
      <c r="M172" s="131" t="s">
        <v>600</v>
      </c>
      <c r="N172" s="132">
        <v>42039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8</v>
      </c>
      <c r="B173" s="107">
        <v>41913</v>
      </c>
      <c r="C173" s="107"/>
      <c r="D173" s="108" t="s">
        <v>636</v>
      </c>
      <c r="E173" s="109" t="s">
        <v>601</v>
      </c>
      <c r="F173" s="110">
        <v>475</v>
      </c>
      <c r="G173" s="109" t="s">
        <v>625</v>
      </c>
      <c r="H173" s="109">
        <v>515</v>
      </c>
      <c r="I173" s="127">
        <v>600</v>
      </c>
      <c r="J173" s="128" t="s">
        <v>637</v>
      </c>
      <c r="K173" s="129">
        <f t="shared" si="88"/>
        <v>40</v>
      </c>
      <c r="L173" s="130">
        <f t="shared" si="89"/>
        <v>8.4210526315789472E-2</v>
      </c>
      <c r="M173" s="131" t="s">
        <v>600</v>
      </c>
      <c r="N173" s="132">
        <v>41939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9</v>
      </c>
      <c r="B174" s="107">
        <v>41913</v>
      </c>
      <c r="C174" s="107"/>
      <c r="D174" s="108" t="s">
        <v>638</v>
      </c>
      <c r="E174" s="109" t="s">
        <v>601</v>
      </c>
      <c r="F174" s="110">
        <v>86</v>
      </c>
      <c r="G174" s="109" t="s">
        <v>625</v>
      </c>
      <c r="H174" s="109">
        <v>99</v>
      </c>
      <c r="I174" s="127">
        <v>140</v>
      </c>
      <c r="J174" s="128" t="s">
        <v>639</v>
      </c>
      <c r="K174" s="129">
        <f t="shared" si="88"/>
        <v>13</v>
      </c>
      <c r="L174" s="130">
        <f t="shared" si="89"/>
        <v>0.15116279069767441</v>
      </c>
      <c r="M174" s="131" t="s">
        <v>600</v>
      </c>
      <c r="N174" s="132">
        <v>41939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10</v>
      </c>
      <c r="B175" s="107">
        <v>41926</v>
      </c>
      <c r="C175" s="107"/>
      <c r="D175" s="108" t="s">
        <v>640</v>
      </c>
      <c r="E175" s="109" t="s">
        <v>601</v>
      </c>
      <c r="F175" s="110">
        <v>496.6</v>
      </c>
      <c r="G175" s="109" t="s">
        <v>625</v>
      </c>
      <c r="H175" s="109">
        <v>621</v>
      </c>
      <c r="I175" s="127">
        <v>580</v>
      </c>
      <c r="J175" s="128" t="s">
        <v>626</v>
      </c>
      <c r="K175" s="129">
        <f t="shared" si="88"/>
        <v>124.39999999999998</v>
      </c>
      <c r="L175" s="130">
        <f t="shared" si="89"/>
        <v>0.25050342327829234</v>
      </c>
      <c r="M175" s="131" t="s">
        <v>600</v>
      </c>
      <c r="N175" s="132">
        <v>42605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11</v>
      </c>
      <c r="B176" s="107">
        <v>41926</v>
      </c>
      <c r="C176" s="107"/>
      <c r="D176" s="108" t="s">
        <v>641</v>
      </c>
      <c r="E176" s="109" t="s">
        <v>601</v>
      </c>
      <c r="F176" s="110">
        <v>2481.9</v>
      </c>
      <c r="G176" s="109" t="s">
        <v>625</v>
      </c>
      <c r="H176" s="109">
        <v>2840</v>
      </c>
      <c r="I176" s="127">
        <v>2870</v>
      </c>
      <c r="J176" s="128" t="s">
        <v>642</v>
      </c>
      <c r="K176" s="129">
        <f t="shared" si="88"/>
        <v>358.09999999999991</v>
      </c>
      <c r="L176" s="130">
        <f t="shared" si="89"/>
        <v>0.14428462065353154</v>
      </c>
      <c r="M176" s="131" t="s">
        <v>600</v>
      </c>
      <c r="N176" s="132">
        <v>42017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12</v>
      </c>
      <c r="B177" s="107">
        <v>41928</v>
      </c>
      <c r="C177" s="107"/>
      <c r="D177" s="108" t="s">
        <v>643</v>
      </c>
      <c r="E177" s="109" t="s">
        <v>601</v>
      </c>
      <c r="F177" s="110">
        <v>84.5</v>
      </c>
      <c r="G177" s="109" t="s">
        <v>625</v>
      </c>
      <c r="H177" s="109">
        <v>93</v>
      </c>
      <c r="I177" s="127">
        <v>110</v>
      </c>
      <c r="J177" s="128" t="s">
        <v>644</v>
      </c>
      <c r="K177" s="129">
        <f t="shared" si="88"/>
        <v>8.5</v>
      </c>
      <c r="L177" s="130">
        <f t="shared" si="89"/>
        <v>0.10059171597633136</v>
      </c>
      <c r="M177" s="131" t="s">
        <v>600</v>
      </c>
      <c r="N177" s="132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13</v>
      </c>
      <c r="B178" s="107">
        <v>41928</v>
      </c>
      <c r="C178" s="107"/>
      <c r="D178" s="108" t="s">
        <v>645</v>
      </c>
      <c r="E178" s="109" t="s">
        <v>601</v>
      </c>
      <c r="F178" s="110">
        <v>401</v>
      </c>
      <c r="G178" s="109" t="s">
        <v>625</v>
      </c>
      <c r="H178" s="109">
        <v>428</v>
      </c>
      <c r="I178" s="127">
        <v>450</v>
      </c>
      <c r="J178" s="128" t="s">
        <v>646</v>
      </c>
      <c r="K178" s="129">
        <f t="shared" si="88"/>
        <v>27</v>
      </c>
      <c r="L178" s="130">
        <f t="shared" si="89"/>
        <v>6.7331670822942641E-2</v>
      </c>
      <c r="M178" s="131" t="s">
        <v>600</v>
      </c>
      <c r="N178" s="132">
        <v>42020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14</v>
      </c>
      <c r="B179" s="107">
        <v>41928</v>
      </c>
      <c r="C179" s="107"/>
      <c r="D179" s="108" t="s">
        <v>647</v>
      </c>
      <c r="E179" s="109" t="s">
        <v>601</v>
      </c>
      <c r="F179" s="110">
        <v>101</v>
      </c>
      <c r="G179" s="109" t="s">
        <v>625</v>
      </c>
      <c r="H179" s="109">
        <v>112</v>
      </c>
      <c r="I179" s="127">
        <v>120</v>
      </c>
      <c r="J179" s="128" t="s">
        <v>648</v>
      </c>
      <c r="K179" s="129">
        <f t="shared" si="88"/>
        <v>11</v>
      </c>
      <c r="L179" s="130">
        <f t="shared" si="89"/>
        <v>0.10891089108910891</v>
      </c>
      <c r="M179" s="131" t="s">
        <v>600</v>
      </c>
      <c r="N179" s="132">
        <v>41939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15</v>
      </c>
      <c r="B180" s="107">
        <v>41954</v>
      </c>
      <c r="C180" s="107"/>
      <c r="D180" s="108" t="s">
        <v>649</v>
      </c>
      <c r="E180" s="109" t="s">
        <v>601</v>
      </c>
      <c r="F180" s="110">
        <v>59</v>
      </c>
      <c r="G180" s="109" t="s">
        <v>625</v>
      </c>
      <c r="H180" s="109">
        <v>76</v>
      </c>
      <c r="I180" s="127">
        <v>76</v>
      </c>
      <c r="J180" s="128" t="s">
        <v>626</v>
      </c>
      <c r="K180" s="129">
        <f t="shared" si="88"/>
        <v>17</v>
      </c>
      <c r="L180" s="130">
        <f t="shared" si="89"/>
        <v>0.28813559322033899</v>
      </c>
      <c r="M180" s="131" t="s">
        <v>600</v>
      </c>
      <c r="N180" s="132">
        <v>43032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16</v>
      </c>
      <c r="B181" s="107">
        <v>41954</v>
      </c>
      <c r="C181" s="107"/>
      <c r="D181" s="108" t="s">
        <v>638</v>
      </c>
      <c r="E181" s="109" t="s">
        <v>601</v>
      </c>
      <c r="F181" s="110">
        <v>99</v>
      </c>
      <c r="G181" s="109" t="s">
        <v>625</v>
      </c>
      <c r="H181" s="109">
        <v>120</v>
      </c>
      <c r="I181" s="127">
        <v>120</v>
      </c>
      <c r="J181" s="128" t="s">
        <v>650</v>
      </c>
      <c r="K181" s="129">
        <f t="shared" si="88"/>
        <v>21</v>
      </c>
      <c r="L181" s="130">
        <f t="shared" si="89"/>
        <v>0.21212121212121213</v>
      </c>
      <c r="M181" s="131" t="s">
        <v>600</v>
      </c>
      <c r="N181" s="132">
        <v>41960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17</v>
      </c>
      <c r="B182" s="107">
        <v>41956</v>
      </c>
      <c r="C182" s="107"/>
      <c r="D182" s="108" t="s">
        <v>651</v>
      </c>
      <c r="E182" s="109" t="s">
        <v>601</v>
      </c>
      <c r="F182" s="110">
        <v>22</v>
      </c>
      <c r="G182" s="109" t="s">
        <v>625</v>
      </c>
      <c r="H182" s="109">
        <v>33.549999999999997</v>
      </c>
      <c r="I182" s="127">
        <v>32</v>
      </c>
      <c r="J182" s="128" t="s">
        <v>652</v>
      </c>
      <c r="K182" s="129">
        <f t="shared" si="88"/>
        <v>11.549999999999997</v>
      </c>
      <c r="L182" s="130">
        <f t="shared" si="89"/>
        <v>0.52499999999999991</v>
      </c>
      <c r="M182" s="131" t="s">
        <v>600</v>
      </c>
      <c r="N182" s="132">
        <v>42188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18</v>
      </c>
      <c r="B183" s="107">
        <v>41976</v>
      </c>
      <c r="C183" s="107"/>
      <c r="D183" s="108" t="s">
        <v>653</v>
      </c>
      <c r="E183" s="109" t="s">
        <v>601</v>
      </c>
      <c r="F183" s="110">
        <v>440</v>
      </c>
      <c r="G183" s="109" t="s">
        <v>625</v>
      </c>
      <c r="H183" s="109">
        <v>520</v>
      </c>
      <c r="I183" s="127">
        <v>520</v>
      </c>
      <c r="J183" s="128" t="s">
        <v>654</v>
      </c>
      <c r="K183" s="129">
        <f t="shared" si="88"/>
        <v>80</v>
      </c>
      <c r="L183" s="130">
        <f t="shared" si="89"/>
        <v>0.18181818181818182</v>
      </c>
      <c r="M183" s="131" t="s">
        <v>600</v>
      </c>
      <c r="N183" s="132">
        <v>42208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19</v>
      </c>
      <c r="B184" s="107">
        <v>41976</v>
      </c>
      <c r="C184" s="107"/>
      <c r="D184" s="108" t="s">
        <v>655</v>
      </c>
      <c r="E184" s="109" t="s">
        <v>601</v>
      </c>
      <c r="F184" s="110">
        <v>360</v>
      </c>
      <c r="G184" s="109" t="s">
        <v>625</v>
      </c>
      <c r="H184" s="109">
        <v>427</v>
      </c>
      <c r="I184" s="127">
        <v>425</v>
      </c>
      <c r="J184" s="128" t="s">
        <v>656</v>
      </c>
      <c r="K184" s="129">
        <f t="shared" si="88"/>
        <v>67</v>
      </c>
      <c r="L184" s="130">
        <f t="shared" si="89"/>
        <v>0.18611111111111112</v>
      </c>
      <c r="M184" s="131" t="s">
        <v>600</v>
      </c>
      <c r="N184" s="132">
        <v>42058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20</v>
      </c>
      <c r="B185" s="107">
        <v>42012</v>
      </c>
      <c r="C185" s="107"/>
      <c r="D185" s="108" t="s">
        <v>657</v>
      </c>
      <c r="E185" s="109" t="s">
        <v>601</v>
      </c>
      <c r="F185" s="110">
        <v>360</v>
      </c>
      <c r="G185" s="109" t="s">
        <v>625</v>
      </c>
      <c r="H185" s="109">
        <v>455</v>
      </c>
      <c r="I185" s="127">
        <v>420</v>
      </c>
      <c r="J185" s="128" t="s">
        <v>658</v>
      </c>
      <c r="K185" s="129">
        <f t="shared" si="88"/>
        <v>95</v>
      </c>
      <c r="L185" s="130">
        <f t="shared" si="89"/>
        <v>0.2638888888888889</v>
      </c>
      <c r="M185" s="131" t="s">
        <v>600</v>
      </c>
      <c r="N185" s="132">
        <v>42024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21</v>
      </c>
      <c r="B186" s="107">
        <v>42012</v>
      </c>
      <c r="C186" s="107"/>
      <c r="D186" s="108" t="s">
        <v>659</v>
      </c>
      <c r="E186" s="109" t="s">
        <v>601</v>
      </c>
      <c r="F186" s="110">
        <v>130</v>
      </c>
      <c r="G186" s="109"/>
      <c r="H186" s="109">
        <v>175.5</v>
      </c>
      <c r="I186" s="127">
        <v>165</v>
      </c>
      <c r="J186" s="128" t="s">
        <v>660</v>
      </c>
      <c r="K186" s="129">
        <f t="shared" si="88"/>
        <v>45.5</v>
      </c>
      <c r="L186" s="130">
        <f t="shared" si="89"/>
        <v>0.35</v>
      </c>
      <c r="M186" s="131" t="s">
        <v>600</v>
      </c>
      <c r="N186" s="132">
        <v>43088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22</v>
      </c>
      <c r="B187" s="107">
        <v>42040</v>
      </c>
      <c r="C187" s="107"/>
      <c r="D187" s="108" t="s">
        <v>390</v>
      </c>
      <c r="E187" s="109" t="s">
        <v>624</v>
      </c>
      <c r="F187" s="110">
        <v>98</v>
      </c>
      <c r="G187" s="109"/>
      <c r="H187" s="109">
        <v>120</v>
      </c>
      <c r="I187" s="127">
        <v>120</v>
      </c>
      <c r="J187" s="128" t="s">
        <v>626</v>
      </c>
      <c r="K187" s="129">
        <f t="shared" si="88"/>
        <v>22</v>
      </c>
      <c r="L187" s="130">
        <f t="shared" si="89"/>
        <v>0.22448979591836735</v>
      </c>
      <c r="M187" s="131" t="s">
        <v>600</v>
      </c>
      <c r="N187" s="132">
        <v>42753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23</v>
      </c>
      <c r="B188" s="107">
        <v>42040</v>
      </c>
      <c r="C188" s="107"/>
      <c r="D188" s="108" t="s">
        <v>661</v>
      </c>
      <c r="E188" s="109" t="s">
        <v>624</v>
      </c>
      <c r="F188" s="110">
        <v>196</v>
      </c>
      <c r="G188" s="109"/>
      <c r="H188" s="109">
        <v>262</v>
      </c>
      <c r="I188" s="127">
        <v>255</v>
      </c>
      <c r="J188" s="128" t="s">
        <v>626</v>
      </c>
      <c r="K188" s="129">
        <f t="shared" si="88"/>
        <v>66</v>
      </c>
      <c r="L188" s="130">
        <f t="shared" si="89"/>
        <v>0.33673469387755101</v>
      </c>
      <c r="M188" s="131" t="s">
        <v>600</v>
      </c>
      <c r="N188" s="132">
        <v>42599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24</v>
      </c>
      <c r="B189" s="111">
        <v>42067</v>
      </c>
      <c r="C189" s="111"/>
      <c r="D189" s="112" t="s">
        <v>389</v>
      </c>
      <c r="E189" s="113" t="s">
        <v>624</v>
      </c>
      <c r="F189" s="114">
        <v>235</v>
      </c>
      <c r="G189" s="114"/>
      <c r="H189" s="115">
        <v>77</v>
      </c>
      <c r="I189" s="133" t="s">
        <v>662</v>
      </c>
      <c r="J189" s="134" t="s">
        <v>663</v>
      </c>
      <c r="K189" s="135">
        <f t="shared" si="88"/>
        <v>-158</v>
      </c>
      <c r="L189" s="136">
        <f t="shared" si="89"/>
        <v>-0.67234042553191486</v>
      </c>
      <c r="M189" s="137" t="s">
        <v>664</v>
      </c>
      <c r="N189" s="138">
        <v>43522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25</v>
      </c>
      <c r="B190" s="107">
        <v>42067</v>
      </c>
      <c r="C190" s="107"/>
      <c r="D190" s="108" t="s">
        <v>481</v>
      </c>
      <c r="E190" s="109" t="s">
        <v>624</v>
      </c>
      <c r="F190" s="110">
        <v>185</v>
      </c>
      <c r="G190" s="109"/>
      <c r="H190" s="109">
        <v>224</v>
      </c>
      <c r="I190" s="127" t="s">
        <v>665</v>
      </c>
      <c r="J190" s="128" t="s">
        <v>626</v>
      </c>
      <c r="K190" s="129">
        <f t="shared" si="88"/>
        <v>39</v>
      </c>
      <c r="L190" s="130">
        <f t="shared" si="89"/>
        <v>0.21081081081081082</v>
      </c>
      <c r="M190" s="131" t="s">
        <v>600</v>
      </c>
      <c r="N190" s="132">
        <v>42647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6">
        <v>26</v>
      </c>
      <c r="B191" s="116">
        <v>42090</v>
      </c>
      <c r="C191" s="116"/>
      <c r="D191" s="117" t="s">
        <v>666</v>
      </c>
      <c r="E191" s="118" t="s">
        <v>624</v>
      </c>
      <c r="F191" s="119">
        <v>49.5</v>
      </c>
      <c r="G191" s="120"/>
      <c r="H191" s="120">
        <v>15.85</v>
      </c>
      <c r="I191" s="120">
        <v>67</v>
      </c>
      <c r="J191" s="139" t="s">
        <v>667</v>
      </c>
      <c r="K191" s="120">
        <f t="shared" si="88"/>
        <v>-33.65</v>
      </c>
      <c r="L191" s="140">
        <f t="shared" si="89"/>
        <v>-0.67979797979797973</v>
      </c>
      <c r="M191" s="137" t="s">
        <v>664</v>
      </c>
      <c r="N191" s="141">
        <v>43627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27</v>
      </c>
      <c r="B192" s="107">
        <v>42093</v>
      </c>
      <c r="C192" s="107"/>
      <c r="D192" s="108" t="s">
        <v>668</v>
      </c>
      <c r="E192" s="109" t="s">
        <v>624</v>
      </c>
      <c r="F192" s="110">
        <v>183.5</v>
      </c>
      <c r="G192" s="109"/>
      <c r="H192" s="109">
        <v>219</v>
      </c>
      <c r="I192" s="127">
        <v>218</v>
      </c>
      <c r="J192" s="128" t="s">
        <v>669</v>
      </c>
      <c r="K192" s="129">
        <f t="shared" si="88"/>
        <v>35.5</v>
      </c>
      <c r="L192" s="130">
        <f t="shared" si="89"/>
        <v>0.19346049046321526</v>
      </c>
      <c r="M192" s="131" t="s">
        <v>600</v>
      </c>
      <c r="N192" s="132">
        <v>42103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28</v>
      </c>
      <c r="B193" s="107">
        <v>42114</v>
      </c>
      <c r="C193" s="107"/>
      <c r="D193" s="108" t="s">
        <v>670</v>
      </c>
      <c r="E193" s="109" t="s">
        <v>624</v>
      </c>
      <c r="F193" s="110">
        <f>(227+237)/2</f>
        <v>232</v>
      </c>
      <c r="G193" s="109"/>
      <c r="H193" s="109">
        <v>298</v>
      </c>
      <c r="I193" s="127">
        <v>298</v>
      </c>
      <c r="J193" s="128" t="s">
        <v>626</v>
      </c>
      <c r="K193" s="129">
        <f t="shared" si="88"/>
        <v>66</v>
      </c>
      <c r="L193" s="130">
        <f t="shared" si="89"/>
        <v>0.28448275862068967</v>
      </c>
      <c r="M193" s="131" t="s">
        <v>600</v>
      </c>
      <c r="N193" s="132">
        <v>42823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29</v>
      </c>
      <c r="B194" s="107">
        <v>42128</v>
      </c>
      <c r="C194" s="107"/>
      <c r="D194" s="108" t="s">
        <v>671</v>
      </c>
      <c r="E194" s="109" t="s">
        <v>601</v>
      </c>
      <c r="F194" s="110">
        <v>385</v>
      </c>
      <c r="G194" s="109"/>
      <c r="H194" s="109">
        <f>212.5+331</f>
        <v>543.5</v>
      </c>
      <c r="I194" s="127">
        <v>510</v>
      </c>
      <c r="J194" s="128" t="s">
        <v>672</v>
      </c>
      <c r="K194" s="129">
        <f t="shared" si="88"/>
        <v>158.5</v>
      </c>
      <c r="L194" s="130">
        <f t="shared" si="89"/>
        <v>0.41168831168831171</v>
      </c>
      <c r="M194" s="131" t="s">
        <v>600</v>
      </c>
      <c r="N194" s="132">
        <v>42235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30</v>
      </c>
      <c r="B195" s="107">
        <v>42128</v>
      </c>
      <c r="C195" s="107"/>
      <c r="D195" s="108" t="s">
        <v>673</v>
      </c>
      <c r="E195" s="109" t="s">
        <v>601</v>
      </c>
      <c r="F195" s="110">
        <v>115.5</v>
      </c>
      <c r="G195" s="109"/>
      <c r="H195" s="109">
        <v>146</v>
      </c>
      <c r="I195" s="127">
        <v>142</v>
      </c>
      <c r="J195" s="128" t="s">
        <v>674</v>
      </c>
      <c r="K195" s="129">
        <f t="shared" si="88"/>
        <v>30.5</v>
      </c>
      <c r="L195" s="130">
        <f t="shared" si="89"/>
        <v>0.26406926406926406</v>
      </c>
      <c r="M195" s="131" t="s">
        <v>600</v>
      </c>
      <c r="N195" s="132">
        <v>42202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31</v>
      </c>
      <c r="B196" s="107">
        <v>42151</v>
      </c>
      <c r="C196" s="107"/>
      <c r="D196" s="108" t="s">
        <v>675</v>
      </c>
      <c r="E196" s="109" t="s">
        <v>601</v>
      </c>
      <c r="F196" s="110">
        <v>237.5</v>
      </c>
      <c r="G196" s="109"/>
      <c r="H196" s="109">
        <v>279.5</v>
      </c>
      <c r="I196" s="127">
        <v>278</v>
      </c>
      <c r="J196" s="128" t="s">
        <v>626</v>
      </c>
      <c r="K196" s="129">
        <f t="shared" si="88"/>
        <v>42</v>
      </c>
      <c r="L196" s="130">
        <f t="shared" si="89"/>
        <v>0.17684210526315788</v>
      </c>
      <c r="M196" s="131" t="s">
        <v>600</v>
      </c>
      <c r="N196" s="132">
        <v>42222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32</v>
      </c>
      <c r="B197" s="107">
        <v>42174</v>
      </c>
      <c r="C197" s="107"/>
      <c r="D197" s="108" t="s">
        <v>645</v>
      </c>
      <c r="E197" s="109" t="s">
        <v>624</v>
      </c>
      <c r="F197" s="110">
        <v>340</v>
      </c>
      <c r="G197" s="109"/>
      <c r="H197" s="109">
        <v>448</v>
      </c>
      <c r="I197" s="127">
        <v>448</v>
      </c>
      <c r="J197" s="128" t="s">
        <v>626</v>
      </c>
      <c r="K197" s="129">
        <f t="shared" si="88"/>
        <v>108</v>
      </c>
      <c r="L197" s="130">
        <f t="shared" si="89"/>
        <v>0.31764705882352939</v>
      </c>
      <c r="M197" s="131" t="s">
        <v>600</v>
      </c>
      <c r="N197" s="132">
        <v>43018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33</v>
      </c>
      <c r="B198" s="107">
        <v>42191</v>
      </c>
      <c r="C198" s="107"/>
      <c r="D198" s="108" t="s">
        <v>676</v>
      </c>
      <c r="E198" s="109" t="s">
        <v>624</v>
      </c>
      <c r="F198" s="110">
        <v>390</v>
      </c>
      <c r="G198" s="109"/>
      <c r="H198" s="109">
        <v>460</v>
      </c>
      <c r="I198" s="127">
        <v>460</v>
      </c>
      <c r="J198" s="128" t="s">
        <v>626</v>
      </c>
      <c r="K198" s="129">
        <f t="shared" ref="K198:K218" si="90">H198-F198</f>
        <v>70</v>
      </c>
      <c r="L198" s="130">
        <f t="shared" ref="L198:L218" si="91">K198/F198</f>
        <v>0.17948717948717949</v>
      </c>
      <c r="M198" s="131" t="s">
        <v>600</v>
      </c>
      <c r="N198" s="132">
        <v>42478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34</v>
      </c>
      <c r="B199" s="111">
        <v>42195</v>
      </c>
      <c r="C199" s="111"/>
      <c r="D199" s="112" t="s">
        <v>677</v>
      </c>
      <c r="E199" s="113" t="s">
        <v>624</v>
      </c>
      <c r="F199" s="114">
        <v>122.5</v>
      </c>
      <c r="G199" s="114"/>
      <c r="H199" s="115">
        <v>61</v>
      </c>
      <c r="I199" s="133">
        <v>172</v>
      </c>
      <c r="J199" s="134" t="s">
        <v>678</v>
      </c>
      <c r="K199" s="135">
        <f t="shared" si="90"/>
        <v>-61.5</v>
      </c>
      <c r="L199" s="136">
        <f t="shared" si="91"/>
        <v>-0.50204081632653064</v>
      </c>
      <c r="M199" s="137" t="s">
        <v>664</v>
      </c>
      <c r="N199" s="138">
        <v>43333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35</v>
      </c>
      <c r="B200" s="107">
        <v>42219</v>
      </c>
      <c r="C200" s="107"/>
      <c r="D200" s="108" t="s">
        <v>679</v>
      </c>
      <c r="E200" s="109" t="s">
        <v>624</v>
      </c>
      <c r="F200" s="110">
        <v>297.5</v>
      </c>
      <c r="G200" s="109"/>
      <c r="H200" s="109">
        <v>350</v>
      </c>
      <c r="I200" s="127">
        <v>360</v>
      </c>
      <c r="J200" s="128" t="s">
        <v>680</v>
      </c>
      <c r="K200" s="129">
        <f t="shared" si="90"/>
        <v>52.5</v>
      </c>
      <c r="L200" s="130">
        <f t="shared" si="91"/>
        <v>0.17647058823529413</v>
      </c>
      <c r="M200" s="131" t="s">
        <v>600</v>
      </c>
      <c r="N200" s="132">
        <v>42232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36</v>
      </c>
      <c r="B201" s="107">
        <v>42219</v>
      </c>
      <c r="C201" s="107"/>
      <c r="D201" s="108" t="s">
        <v>681</v>
      </c>
      <c r="E201" s="109" t="s">
        <v>624</v>
      </c>
      <c r="F201" s="110">
        <v>115.5</v>
      </c>
      <c r="G201" s="109"/>
      <c r="H201" s="109">
        <v>149</v>
      </c>
      <c r="I201" s="127">
        <v>140</v>
      </c>
      <c r="J201" s="142" t="s">
        <v>682</v>
      </c>
      <c r="K201" s="129">
        <f t="shared" si="90"/>
        <v>33.5</v>
      </c>
      <c r="L201" s="130">
        <f t="shared" si="91"/>
        <v>0.29004329004329005</v>
      </c>
      <c r="M201" s="131" t="s">
        <v>600</v>
      </c>
      <c r="N201" s="132">
        <v>42740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37</v>
      </c>
      <c r="B202" s="107">
        <v>42251</v>
      </c>
      <c r="C202" s="107"/>
      <c r="D202" s="108" t="s">
        <v>675</v>
      </c>
      <c r="E202" s="109" t="s">
        <v>624</v>
      </c>
      <c r="F202" s="110">
        <v>226</v>
      </c>
      <c r="G202" s="109"/>
      <c r="H202" s="109">
        <v>292</v>
      </c>
      <c r="I202" s="127">
        <v>292</v>
      </c>
      <c r="J202" s="128" t="s">
        <v>683</v>
      </c>
      <c r="K202" s="129">
        <f t="shared" si="90"/>
        <v>66</v>
      </c>
      <c r="L202" s="130">
        <f t="shared" si="91"/>
        <v>0.29203539823008851</v>
      </c>
      <c r="M202" s="131" t="s">
        <v>600</v>
      </c>
      <c r="N202" s="132">
        <v>42286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38</v>
      </c>
      <c r="B203" s="107">
        <v>42254</v>
      </c>
      <c r="C203" s="107"/>
      <c r="D203" s="108" t="s">
        <v>670</v>
      </c>
      <c r="E203" s="109" t="s">
        <v>624</v>
      </c>
      <c r="F203" s="110">
        <v>232.5</v>
      </c>
      <c r="G203" s="109"/>
      <c r="H203" s="109">
        <v>312.5</v>
      </c>
      <c r="I203" s="127">
        <v>310</v>
      </c>
      <c r="J203" s="128" t="s">
        <v>626</v>
      </c>
      <c r="K203" s="129">
        <f t="shared" si="90"/>
        <v>80</v>
      </c>
      <c r="L203" s="130">
        <f t="shared" si="91"/>
        <v>0.34408602150537637</v>
      </c>
      <c r="M203" s="131" t="s">
        <v>600</v>
      </c>
      <c r="N203" s="132">
        <v>42823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39</v>
      </c>
      <c r="B204" s="107">
        <v>42268</v>
      </c>
      <c r="C204" s="107"/>
      <c r="D204" s="108" t="s">
        <v>684</v>
      </c>
      <c r="E204" s="109" t="s">
        <v>624</v>
      </c>
      <c r="F204" s="110">
        <v>196.5</v>
      </c>
      <c r="G204" s="109"/>
      <c r="H204" s="109">
        <v>238</v>
      </c>
      <c r="I204" s="127">
        <v>238</v>
      </c>
      <c r="J204" s="128" t="s">
        <v>683</v>
      </c>
      <c r="K204" s="129">
        <f t="shared" si="90"/>
        <v>41.5</v>
      </c>
      <c r="L204" s="130">
        <f t="shared" si="91"/>
        <v>0.21119592875318066</v>
      </c>
      <c r="M204" s="131" t="s">
        <v>600</v>
      </c>
      <c r="N204" s="132">
        <v>42291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40</v>
      </c>
      <c r="B205" s="107">
        <v>42271</v>
      </c>
      <c r="C205" s="107"/>
      <c r="D205" s="108" t="s">
        <v>623</v>
      </c>
      <c r="E205" s="109" t="s">
        <v>624</v>
      </c>
      <c r="F205" s="110">
        <v>65</v>
      </c>
      <c r="G205" s="109"/>
      <c r="H205" s="109">
        <v>82</v>
      </c>
      <c r="I205" s="127">
        <v>82</v>
      </c>
      <c r="J205" s="128" t="s">
        <v>683</v>
      </c>
      <c r="K205" s="129">
        <f t="shared" si="90"/>
        <v>17</v>
      </c>
      <c r="L205" s="130">
        <f t="shared" si="91"/>
        <v>0.26153846153846155</v>
      </c>
      <c r="M205" s="131" t="s">
        <v>600</v>
      </c>
      <c r="N205" s="132">
        <v>42578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41</v>
      </c>
      <c r="B206" s="107">
        <v>42291</v>
      </c>
      <c r="C206" s="107"/>
      <c r="D206" s="108" t="s">
        <v>685</v>
      </c>
      <c r="E206" s="109" t="s">
        <v>624</v>
      </c>
      <c r="F206" s="110">
        <v>144</v>
      </c>
      <c r="G206" s="109"/>
      <c r="H206" s="109">
        <v>182.5</v>
      </c>
      <c r="I206" s="127">
        <v>181</v>
      </c>
      <c r="J206" s="128" t="s">
        <v>683</v>
      </c>
      <c r="K206" s="129">
        <f t="shared" si="90"/>
        <v>38.5</v>
      </c>
      <c r="L206" s="130">
        <f t="shared" si="91"/>
        <v>0.2673611111111111</v>
      </c>
      <c r="M206" s="131" t="s">
        <v>600</v>
      </c>
      <c r="N206" s="132">
        <v>42817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42</v>
      </c>
      <c r="B207" s="107">
        <v>42291</v>
      </c>
      <c r="C207" s="107"/>
      <c r="D207" s="108" t="s">
        <v>686</v>
      </c>
      <c r="E207" s="109" t="s">
        <v>624</v>
      </c>
      <c r="F207" s="110">
        <v>264</v>
      </c>
      <c r="G207" s="109"/>
      <c r="H207" s="109">
        <v>311</v>
      </c>
      <c r="I207" s="127">
        <v>311</v>
      </c>
      <c r="J207" s="128" t="s">
        <v>683</v>
      </c>
      <c r="K207" s="129">
        <f t="shared" si="90"/>
        <v>47</v>
      </c>
      <c r="L207" s="130">
        <f t="shared" si="91"/>
        <v>0.17803030303030304</v>
      </c>
      <c r="M207" s="131" t="s">
        <v>600</v>
      </c>
      <c r="N207" s="132">
        <v>42604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43</v>
      </c>
      <c r="B208" s="107">
        <v>42318</v>
      </c>
      <c r="C208" s="107"/>
      <c r="D208" s="108" t="s">
        <v>687</v>
      </c>
      <c r="E208" s="109" t="s">
        <v>601</v>
      </c>
      <c r="F208" s="110">
        <v>549.5</v>
      </c>
      <c r="G208" s="109"/>
      <c r="H208" s="109">
        <v>630</v>
      </c>
      <c r="I208" s="127">
        <v>630</v>
      </c>
      <c r="J208" s="128" t="s">
        <v>683</v>
      </c>
      <c r="K208" s="129">
        <f t="shared" si="90"/>
        <v>80.5</v>
      </c>
      <c r="L208" s="130">
        <f t="shared" si="91"/>
        <v>0.1464968152866242</v>
      </c>
      <c r="M208" s="131" t="s">
        <v>600</v>
      </c>
      <c r="N208" s="132">
        <v>42419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44</v>
      </c>
      <c r="B209" s="107">
        <v>42342</v>
      </c>
      <c r="C209" s="107"/>
      <c r="D209" s="108" t="s">
        <v>688</v>
      </c>
      <c r="E209" s="109" t="s">
        <v>624</v>
      </c>
      <c r="F209" s="110">
        <v>1027.5</v>
      </c>
      <c r="G209" s="109"/>
      <c r="H209" s="109">
        <v>1315</v>
      </c>
      <c r="I209" s="127">
        <v>1250</v>
      </c>
      <c r="J209" s="128" t="s">
        <v>683</v>
      </c>
      <c r="K209" s="129">
        <f t="shared" si="90"/>
        <v>287.5</v>
      </c>
      <c r="L209" s="130">
        <f t="shared" si="91"/>
        <v>0.27980535279805352</v>
      </c>
      <c r="M209" s="131" t="s">
        <v>600</v>
      </c>
      <c r="N209" s="132">
        <v>43244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45</v>
      </c>
      <c r="B210" s="107">
        <v>42367</v>
      </c>
      <c r="C210" s="107"/>
      <c r="D210" s="108" t="s">
        <v>689</v>
      </c>
      <c r="E210" s="109" t="s">
        <v>624</v>
      </c>
      <c r="F210" s="110">
        <v>465</v>
      </c>
      <c r="G210" s="109"/>
      <c r="H210" s="109">
        <v>540</v>
      </c>
      <c r="I210" s="127">
        <v>540</v>
      </c>
      <c r="J210" s="128" t="s">
        <v>683</v>
      </c>
      <c r="K210" s="129">
        <f t="shared" si="90"/>
        <v>75</v>
      </c>
      <c r="L210" s="130">
        <f t="shared" si="91"/>
        <v>0.16129032258064516</v>
      </c>
      <c r="M210" s="131" t="s">
        <v>600</v>
      </c>
      <c r="N210" s="132">
        <v>42530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46</v>
      </c>
      <c r="B211" s="107">
        <v>42380</v>
      </c>
      <c r="C211" s="107"/>
      <c r="D211" s="108" t="s">
        <v>390</v>
      </c>
      <c r="E211" s="109" t="s">
        <v>601</v>
      </c>
      <c r="F211" s="110">
        <v>81</v>
      </c>
      <c r="G211" s="109"/>
      <c r="H211" s="109">
        <v>110</v>
      </c>
      <c r="I211" s="127">
        <v>110</v>
      </c>
      <c r="J211" s="128" t="s">
        <v>683</v>
      </c>
      <c r="K211" s="129">
        <f t="shared" si="90"/>
        <v>29</v>
      </c>
      <c r="L211" s="130">
        <f t="shared" si="91"/>
        <v>0.35802469135802467</v>
      </c>
      <c r="M211" s="131" t="s">
        <v>600</v>
      </c>
      <c r="N211" s="132">
        <v>42745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47</v>
      </c>
      <c r="B212" s="107">
        <v>42382</v>
      </c>
      <c r="C212" s="107"/>
      <c r="D212" s="108" t="s">
        <v>690</v>
      </c>
      <c r="E212" s="109" t="s">
        <v>601</v>
      </c>
      <c r="F212" s="110">
        <v>417.5</v>
      </c>
      <c r="G212" s="109"/>
      <c r="H212" s="109">
        <v>547</v>
      </c>
      <c r="I212" s="127">
        <v>535</v>
      </c>
      <c r="J212" s="128" t="s">
        <v>683</v>
      </c>
      <c r="K212" s="129">
        <f t="shared" si="90"/>
        <v>129.5</v>
      </c>
      <c r="L212" s="130">
        <f t="shared" si="91"/>
        <v>0.31017964071856285</v>
      </c>
      <c r="M212" s="131" t="s">
        <v>600</v>
      </c>
      <c r="N212" s="132">
        <v>42578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48</v>
      </c>
      <c r="B213" s="107">
        <v>42408</v>
      </c>
      <c r="C213" s="107"/>
      <c r="D213" s="108" t="s">
        <v>691</v>
      </c>
      <c r="E213" s="109" t="s">
        <v>624</v>
      </c>
      <c r="F213" s="110">
        <v>650</v>
      </c>
      <c r="G213" s="109"/>
      <c r="H213" s="109">
        <v>800</v>
      </c>
      <c r="I213" s="127">
        <v>800</v>
      </c>
      <c r="J213" s="128" t="s">
        <v>683</v>
      </c>
      <c r="K213" s="129">
        <f t="shared" si="90"/>
        <v>150</v>
      </c>
      <c r="L213" s="130">
        <f t="shared" si="91"/>
        <v>0.23076923076923078</v>
      </c>
      <c r="M213" s="131" t="s">
        <v>600</v>
      </c>
      <c r="N213" s="132">
        <v>43154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49</v>
      </c>
      <c r="B214" s="107">
        <v>42433</v>
      </c>
      <c r="C214" s="107"/>
      <c r="D214" s="108" t="s">
        <v>197</v>
      </c>
      <c r="E214" s="109" t="s">
        <v>624</v>
      </c>
      <c r="F214" s="110">
        <v>437.5</v>
      </c>
      <c r="G214" s="109"/>
      <c r="H214" s="109">
        <v>504.5</v>
      </c>
      <c r="I214" s="127">
        <v>522</v>
      </c>
      <c r="J214" s="128" t="s">
        <v>692</v>
      </c>
      <c r="K214" s="129">
        <f t="shared" si="90"/>
        <v>67</v>
      </c>
      <c r="L214" s="130">
        <f t="shared" si="91"/>
        <v>0.15314285714285714</v>
      </c>
      <c r="M214" s="131" t="s">
        <v>600</v>
      </c>
      <c r="N214" s="132">
        <v>42480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50</v>
      </c>
      <c r="B215" s="107">
        <v>42438</v>
      </c>
      <c r="C215" s="107"/>
      <c r="D215" s="108" t="s">
        <v>693</v>
      </c>
      <c r="E215" s="109" t="s">
        <v>624</v>
      </c>
      <c r="F215" s="110">
        <v>189.5</v>
      </c>
      <c r="G215" s="109"/>
      <c r="H215" s="109">
        <v>218</v>
      </c>
      <c r="I215" s="127">
        <v>218</v>
      </c>
      <c r="J215" s="128" t="s">
        <v>683</v>
      </c>
      <c r="K215" s="129">
        <f t="shared" si="90"/>
        <v>28.5</v>
      </c>
      <c r="L215" s="130">
        <f t="shared" si="91"/>
        <v>0.15039577836411611</v>
      </c>
      <c r="M215" s="131" t="s">
        <v>600</v>
      </c>
      <c r="N215" s="132">
        <v>43034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6">
        <v>51</v>
      </c>
      <c r="B216" s="116">
        <v>42471</v>
      </c>
      <c r="C216" s="116"/>
      <c r="D216" s="117" t="s">
        <v>694</v>
      </c>
      <c r="E216" s="118" t="s">
        <v>624</v>
      </c>
      <c r="F216" s="119">
        <v>36.5</v>
      </c>
      <c r="G216" s="120"/>
      <c r="H216" s="120">
        <v>15.85</v>
      </c>
      <c r="I216" s="120">
        <v>60</v>
      </c>
      <c r="J216" s="139" t="s">
        <v>695</v>
      </c>
      <c r="K216" s="135">
        <f t="shared" si="90"/>
        <v>-20.65</v>
      </c>
      <c r="L216" s="169">
        <f t="shared" si="91"/>
        <v>-0.5657534246575342</v>
      </c>
      <c r="M216" s="137" t="s">
        <v>664</v>
      </c>
      <c r="N216" s="170">
        <v>43627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52</v>
      </c>
      <c r="B217" s="107">
        <v>42472</v>
      </c>
      <c r="C217" s="107"/>
      <c r="D217" s="108" t="s">
        <v>696</v>
      </c>
      <c r="E217" s="109" t="s">
        <v>624</v>
      </c>
      <c r="F217" s="110">
        <v>93</v>
      </c>
      <c r="G217" s="109"/>
      <c r="H217" s="109">
        <v>149</v>
      </c>
      <c r="I217" s="127">
        <v>140</v>
      </c>
      <c r="J217" s="142" t="s">
        <v>697</v>
      </c>
      <c r="K217" s="129">
        <f t="shared" si="90"/>
        <v>56</v>
      </c>
      <c r="L217" s="130">
        <f t="shared" si="91"/>
        <v>0.60215053763440862</v>
      </c>
      <c r="M217" s="131" t="s">
        <v>600</v>
      </c>
      <c r="N217" s="132">
        <v>42740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53</v>
      </c>
      <c r="B218" s="107">
        <v>42472</v>
      </c>
      <c r="C218" s="107"/>
      <c r="D218" s="108" t="s">
        <v>698</v>
      </c>
      <c r="E218" s="109" t="s">
        <v>624</v>
      </c>
      <c r="F218" s="110">
        <v>130</v>
      </c>
      <c r="G218" s="109"/>
      <c r="H218" s="109">
        <v>150</v>
      </c>
      <c r="I218" s="127" t="s">
        <v>699</v>
      </c>
      <c r="J218" s="128" t="s">
        <v>683</v>
      </c>
      <c r="K218" s="129">
        <f t="shared" si="90"/>
        <v>20</v>
      </c>
      <c r="L218" s="130">
        <f t="shared" si="91"/>
        <v>0.15384615384615385</v>
      </c>
      <c r="M218" s="131" t="s">
        <v>600</v>
      </c>
      <c r="N218" s="132">
        <v>42564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54</v>
      </c>
      <c r="B219" s="107">
        <v>42473</v>
      </c>
      <c r="C219" s="107"/>
      <c r="D219" s="108" t="s">
        <v>354</v>
      </c>
      <c r="E219" s="109" t="s">
        <v>624</v>
      </c>
      <c r="F219" s="110">
        <v>196</v>
      </c>
      <c r="G219" s="109"/>
      <c r="H219" s="109">
        <v>299</v>
      </c>
      <c r="I219" s="127">
        <v>299</v>
      </c>
      <c r="J219" s="128" t="s">
        <v>683</v>
      </c>
      <c r="K219" s="129">
        <v>103</v>
      </c>
      <c r="L219" s="130">
        <v>0.52551020408163296</v>
      </c>
      <c r="M219" s="131" t="s">
        <v>600</v>
      </c>
      <c r="N219" s="132">
        <v>42620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55</v>
      </c>
      <c r="B220" s="107">
        <v>42473</v>
      </c>
      <c r="C220" s="107"/>
      <c r="D220" s="108" t="s">
        <v>757</v>
      </c>
      <c r="E220" s="109" t="s">
        <v>624</v>
      </c>
      <c r="F220" s="110">
        <v>88</v>
      </c>
      <c r="G220" s="109"/>
      <c r="H220" s="109">
        <v>103</v>
      </c>
      <c r="I220" s="127">
        <v>103</v>
      </c>
      <c r="J220" s="128" t="s">
        <v>683</v>
      </c>
      <c r="K220" s="129">
        <v>15</v>
      </c>
      <c r="L220" s="130">
        <v>0.170454545454545</v>
      </c>
      <c r="M220" s="131" t="s">
        <v>600</v>
      </c>
      <c r="N220" s="132">
        <v>42530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56</v>
      </c>
      <c r="B221" s="107">
        <v>42492</v>
      </c>
      <c r="C221" s="107"/>
      <c r="D221" s="108" t="s">
        <v>700</v>
      </c>
      <c r="E221" s="109" t="s">
        <v>624</v>
      </c>
      <c r="F221" s="110">
        <v>127.5</v>
      </c>
      <c r="G221" s="109"/>
      <c r="H221" s="109">
        <v>148</v>
      </c>
      <c r="I221" s="127" t="s">
        <v>701</v>
      </c>
      <c r="J221" s="128" t="s">
        <v>683</v>
      </c>
      <c r="K221" s="129">
        <f>H221-F221</f>
        <v>20.5</v>
      </c>
      <c r="L221" s="130">
        <f>K221/F221</f>
        <v>0.16078431372549021</v>
      </c>
      <c r="M221" s="131" t="s">
        <v>600</v>
      </c>
      <c r="N221" s="132">
        <v>42564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57</v>
      </c>
      <c r="B222" s="107">
        <v>42493</v>
      </c>
      <c r="C222" s="107"/>
      <c r="D222" s="108" t="s">
        <v>702</v>
      </c>
      <c r="E222" s="109" t="s">
        <v>624</v>
      </c>
      <c r="F222" s="110">
        <v>675</v>
      </c>
      <c r="G222" s="109"/>
      <c r="H222" s="109">
        <v>815</v>
      </c>
      <c r="I222" s="127" t="s">
        <v>703</v>
      </c>
      <c r="J222" s="128" t="s">
        <v>683</v>
      </c>
      <c r="K222" s="129">
        <f>H222-F222</f>
        <v>140</v>
      </c>
      <c r="L222" s="130">
        <f>K222/F222</f>
        <v>0.2074074074074074</v>
      </c>
      <c r="M222" s="131" t="s">
        <v>600</v>
      </c>
      <c r="N222" s="132">
        <v>43154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58</v>
      </c>
      <c r="B223" s="111">
        <v>42522</v>
      </c>
      <c r="C223" s="111"/>
      <c r="D223" s="112" t="s">
        <v>758</v>
      </c>
      <c r="E223" s="113" t="s">
        <v>624</v>
      </c>
      <c r="F223" s="114">
        <v>500</v>
      </c>
      <c r="G223" s="114"/>
      <c r="H223" s="115">
        <v>232.5</v>
      </c>
      <c r="I223" s="133" t="s">
        <v>759</v>
      </c>
      <c r="J223" s="134" t="s">
        <v>760</v>
      </c>
      <c r="K223" s="135">
        <f>H223-F223</f>
        <v>-267.5</v>
      </c>
      <c r="L223" s="136">
        <f>K223/F223</f>
        <v>-0.53500000000000003</v>
      </c>
      <c r="M223" s="137" t="s">
        <v>664</v>
      </c>
      <c r="N223" s="138">
        <v>43735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59</v>
      </c>
      <c r="B224" s="107">
        <v>42527</v>
      </c>
      <c r="C224" s="107"/>
      <c r="D224" s="108" t="s">
        <v>704</v>
      </c>
      <c r="E224" s="109" t="s">
        <v>624</v>
      </c>
      <c r="F224" s="110">
        <v>110</v>
      </c>
      <c r="G224" s="109"/>
      <c r="H224" s="109">
        <v>126.5</v>
      </c>
      <c r="I224" s="127">
        <v>125</v>
      </c>
      <c r="J224" s="128" t="s">
        <v>633</v>
      </c>
      <c r="K224" s="129">
        <f>H224-F224</f>
        <v>16.5</v>
      </c>
      <c r="L224" s="130">
        <f>K224/F224</f>
        <v>0.15</v>
      </c>
      <c r="M224" s="131" t="s">
        <v>600</v>
      </c>
      <c r="N224" s="132">
        <v>42552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60</v>
      </c>
      <c r="B225" s="107">
        <v>42538</v>
      </c>
      <c r="C225" s="107"/>
      <c r="D225" s="108" t="s">
        <v>705</v>
      </c>
      <c r="E225" s="109" t="s">
        <v>624</v>
      </c>
      <c r="F225" s="110">
        <v>44</v>
      </c>
      <c r="G225" s="109"/>
      <c r="H225" s="109">
        <v>69.5</v>
      </c>
      <c r="I225" s="127">
        <v>69.5</v>
      </c>
      <c r="J225" s="128" t="s">
        <v>706</v>
      </c>
      <c r="K225" s="129">
        <f>H225-F225</f>
        <v>25.5</v>
      </c>
      <c r="L225" s="130">
        <f>K225/F225</f>
        <v>0.57954545454545459</v>
      </c>
      <c r="M225" s="131" t="s">
        <v>600</v>
      </c>
      <c r="N225" s="132">
        <v>42977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61</v>
      </c>
      <c r="B226" s="107">
        <v>42549</v>
      </c>
      <c r="C226" s="107"/>
      <c r="D226" s="149" t="s">
        <v>761</v>
      </c>
      <c r="E226" s="109" t="s">
        <v>624</v>
      </c>
      <c r="F226" s="110">
        <v>262.5</v>
      </c>
      <c r="G226" s="109"/>
      <c r="H226" s="109">
        <v>340</v>
      </c>
      <c r="I226" s="127">
        <v>333</v>
      </c>
      <c r="J226" s="128" t="s">
        <v>762</v>
      </c>
      <c r="K226" s="129">
        <v>77.5</v>
      </c>
      <c r="L226" s="130">
        <v>0.29523809523809502</v>
      </c>
      <c r="M226" s="131" t="s">
        <v>600</v>
      </c>
      <c r="N226" s="132">
        <v>43017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62</v>
      </c>
      <c r="B227" s="107">
        <v>42549</v>
      </c>
      <c r="C227" s="107"/>
      <c r="D227" s="149" t="s">
        <v>763</v>
      </c>
      <c r="E227" s="109" t="s">
        <v>624</v>
      </c>
      <c r="F227" s="110">
        <v>840</v>
      </c>
      <c r="G227" s="109"/>
      <c r="H227" s="109">
        <v>1230</v>
      </c>
      <c r="I227" s="127">
        <v>1230</v>
      </c>
      <c r="J227" s="128" t="s">
        <v>683</v>
      </c>
      <c r="K227" s="129">
        <v>390</v>
      </c>
      <c r="L227" s="130">
        <v>0.46428571428571402</v>
      </c>
      <c r="M227" s="131" t="s">
        <v>600</v>
      </c>
      <c r="N227" s="132">
        <v>42649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7">
        <v>63</v>
      </c>
      <c r="B228" s="144">
        <v>42556</v>
      </c>
      <c r="C228" s="144"/>
      <c r="D228" s="145" t="s">
        <v>707</v>
      </c>
      <c r="E228" s="146" t="s">
        <v>624</v>
      </c>
      <c r="F228" s="147">
        <v>395</v>
      </c>
      <c r="G228" s="148"/>
      <c r="H228" s="148">
        <f>(468.5+342.5)/2</f>
        <v>405.5</v>
      </c>
      <c r="I228" s="148">
        <v>510</v>
      </c>
      <c r="J228" s="171" t="s">
        <v>708</v>
      </c>
      <c r="K228" s="172">
        <f t="shared" ref="K228:K234" si="92">H228-F228</f>
        <v>10.5</v>
      </c>
      <c r="L228" s="173">
        <f t="shared" ref="L228:L234" si="93">K228/F228</f>
        <v>2.6582278481012658E-2</v>
      </c>
      <c r="M228" s="174" t="s">
        <v>709</v>
      </c>
      <c r="N228" s="175">
        <v>43606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64</v>
      </c>
      <c r="B229" s="111">
        <v>42584</v>
      </c>
      <c r="C229" s="111"/>
      <c r="D229" s="112" t="s">
        <v>710</v>
      </c>
      <c r="E229" s="113" t="s">
        <v>601</v>
      </c>
      <c r="F229" s="114">
        <f>169.5-12.8</f>
        <v>156.69999999999999</v>
      </c>
      <c r="G229" s="114"/>
      <c r="H229" s="115">
        <v>77</v>
      </c>
      <c r="I229" s="133" t="s">
        <v>711</v>
      </c>
      <c r="J229" s="393" t="s">
        <v>3402</v>
      </c>
      <c r="K229" s="135">
        <f t="shared" si="92"/>
        <v>-79.699999999999989</v>
      </c>
      <c r="L229" s="136">
        <f t="shared" si="93"/>
        <v>-0.50861518825781749</v>
      </c>
      <c r="M229" s="137" t="s">
        <v>664</v>
      </c>
      <c r="N229" s="138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65</v>
      </c>
      <c r="B230" s="111">
        <v>42586</v>
      </c>
      <c r="C230" s="111"/>
      <c r="D230" s="112" t="s">
        <v>712</v>
      </c>
      <c r="E230" s="113" t="s">
        <v>624</v>
      </c>
      <c r="F230" s="114">
        <v>400</v>
      </c>
      <c r="G230" s="114"/>
      <c r="H230" s="115">
        <v>305</v>
      </c>
      <c r="I230" s="133">
        <v>475</v>
      </c>
      <c r="J230" s="134" t="s">
        <v>713</v>
      </c>
      <c r="K230" s="135">
        <f t="shared" si="92"/>
        <v>-95</v>
      </c>
      <c r="L230" s="136">
        <f t="shared" si="93"/>
        <v>-0.23749999999999999</v>
      </c>
      <c r="M230" s="137" t="s">
        <v>664</v>
      </c>
      <c r="N230" s="138">
        <v>43606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66</v>
      </c>
      <c r="B231" s="107">
        <v>42593</v>
      </c>
      <c r="C231" s="107"/>
      <c r="D231" s="108" t="s">
        <v>714</v>
      </c>
      <c r="E231" s="109" t="s">
        <v>624</v>
      </c>
      <c r="F231" s="110">
        <v>86.5</v>
      </c>
      <c r="G231" s="109"/>
      <c r="H231" s="109">
        <v>130</v>
      </c>
      <c r="I231" s="127">
        <v>130</v>
      </c>
      <c r="J231" s="142" t="s">
        <v>715</v>
      </c>
      <c r="K231" s="129">
        <f t="shared" si="92"/>
        <v>43.5</v>
      </c>
      <c r="L231" s="130">
        <f t="shared" si="93"/>
        <v>0.50289017341040465</v>
      </c>
      <c r="M231" s="131" t="s">
        <v>600</v>
      </c>
      <c r="N231" s="132">
        <v>43091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67</v>
      </c>
      <c r="B232" s="111">
        <v>42600</v>
      </c>
      <c r="C232" s="111"/>
      <c r="D232" s="112" t="s">
        <v>381</v>
      </c>
      <c r="E232" s="113" t="s">
        <v>624</v>
      </c>
      <c r="F232" s="114">
        <v>133.5</v>
      </c>
      <c r="G232" s="114"/>
      <c r="H232" s="115">
        <v>126.5</v>
      </c>
      <c r="I232" s="133">
        <v>178</v>
      </c>
      <c r="J232" s="134" t="s">
        <v>716</v>
      </c>
      <c r="K232" s="135">
        <f t="shared" si="92"/>
        <v>-7</v>
      </c>
      <c r="L232" s="136">
        <f t="shared" si="93"/>
        <v>-5.2434456928838954E-2</v>
      </c>
      <c r="M232" s="137" t="s">
        <v>664</v>
      </c>
      <c r="N232" s="138">
        <v>42615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68</v>
      </c>
      <c r="B233" s="107">
        <v>42613</v>
      </c>
      <c r="C233" s="107"/>
      <c r="D233" s="108" t="s">
        <v>717</v>
      </c>
      <c r="E233" s="109" t="s">
        <v>624</v>
      </c>
      <c r="F233" s="110">
        <v>560</v>
      </c>
      <c r="G233" s="109"/>
      <c r="H233" s="109">
        <v>725</v>
      </c>
      <c r="I233" s="127">
        <v>725</v>
      </c>
      <c r="J233" s="128" t="s">
        <v>626</v>
      </c>
      <c r="K233" s="129">
        <f t="shared" si="92"/>
        <v>165</v>
      </c>
      <c r="L233" s="130">
        <f t="shared" si="93"/>
        <v>0.29464285714285715</v>
      </c>
      <c r="M233" s="131" t="s">
        <v>600</v>
      </c>
      <c r="N233" s="132">
        <v>42456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69</v>
      </c>
      <c r="B234" s="107">
        <v>42614</v>
      </c>
      <c r="C234" s="107"/>
      <c r="D234" s="108" t="s">
        <v>718</v>
      </c>
      <c r="E234" s="109" t="s">
        <v>624</v>
      </c>
      <c r="F234" s="110">
        <v>160.5</v>
      </c>
      <c r="G234" s="109"/>
      <c r="H234" s="109">
        <v>210</v>
      </c>
      <c r="I234" s="127">
        <v>210</v>
      </c>
      <c r="J234" s="128" t="s">
        <v>626</v>
      </c>
      <c r="K234" s="129">
        <f t="shared" si="92"/>
        <v>49.5</v>
      </c>
      <c r="L234" s="130">
        <f t="shared" si="93"/>
        <v>0.30841121495327101</v>
      </c>
      <c r="M234" s="131" t="s">
        <v>600</v>
      </c>
      <c r="N234" s="132">
        <v>42871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70</v>
      </c>
      <c r="B235" s="107">
        <v>42646</v>
      </c>
      <c r="C235" s="107"/>
      <c r="D235" s="149" t="s">
        <v>405</v>
      </c>
      <c r="E235" s="109" t="s">
        <v>624</v>
      </c>
      <c r="F235" s="110">
        <v>430</v>
      </c>
      <c r="G235" s="109"/>
      <c r="H235" s="109">
        <v>596</v>
      </c>
      <c r="I235" s="127">
        <v>575</v>
      </c>
      <c r="J235" s="128" t="s">
        <v>764</v>
      </c>
      <c r="K235" s="129">
        <v>166</v>
      </c>
      <c r="L235" s="130">
        <v>0.38604651162790699</v>
      </c>
      <c r="M235" s="131" t="s">
        <v>600</v>
      </c>
      <c r="N235" s="132">
        <v>42769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71</v>
      </c>
      <c r="B236" s="107">
        <v>42657</v>
      </c>
      <c r="C236" s="107"/>
      <c r="D236" s="108" t="s">
        <v>719</v>
      </c>
      <c r="E236" s="109" t="s">
        <v>624</v>
      </c>
      <c r="F236" s="110">
        <v>280</v>
      </c>
      <c r="G236" s="109"/>
      <c r="H236" s="109">
        <v>345</v>
      </c>
      <c r="I236" s="127">
        <v>345</v>
      </c>
      <c r="J236" s="128" t="s">
        <v>626</v>
      </c>
      <c r="K236" s="129">
        <f t="shared" ref="K236:K241" si="94">H236-F236</f>
        <v>65</v>
      </c>
      <c r="L236" s="130">
        <f>K236/F236</f>
        <v>0.23214285714285715</v>
      </c>
      <c r="M236" s="131" t="s">
        <v>600</v>
      </c>
      <c r="N236" s="132">
        <v>42814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72</v>
      </c>
      <c r="B237" s="107">
        <v>42657</v>
      </c>
      <c r="C237" s="107"/>
      <c r="D237" s="108" t="s">
        <v>720</v>
      </c>
      <c r="E237" s="109" t="s">
        <v>624</v>
      </c>
      <c r="F237" s="110">
        <v>245</v>
      </c>
      <c r="G237" s="109"/>
      <c r="H237" s="109">
        <v>325.5</v>
      </c>
      <c r="I237" s="127">
        <v>330</v>
      </c>
      <c r="J237" s="128" t="s">
        <v>721</v>
      </c>
      <c r="K237" s="129">
        <f t="shared" si="94"/>
        <v>80.5</v>
      </c>
      <c r="L237" s="130">
        <f>K237/F237</f>
        <v>0.32857142857142857</v>
      </c>
      <c r="M237" s="131" t="s">
        <v>600</v>
      </c>
      <c r="N237" s="132">
        <v>42769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73</v>
      </c>
      <c r="B238" s="107">
        <v>42660</v>
      </c>
      <c r="C238" s="107"/>
      <c r="D238" s="108" t="s">
        <v>349</v>
      </c>
      <c r="E238" s="109" t="s">
        <v>624</v>
      </c>
      <c r="F238" s="110">
        <v>125</v>
      </c>
      <c r="G238" s="109"/>
      <c r="H238" s="109">
        <v>160</v>
      </c>
      <c r="I238" s="127">
        <v>160</v>
      </c>
      <c r="J238" s="128" t="s">
        <v>683</v>
      </c>
      <c r="K238" s="129">
        <f t="shared" si="94"/>
        <v>35</v>
      </c>
      <c r="L238" s="130">
        <v>0.28000000000000003</v>
      </c>
      <c r="M238" s="131" t="s">
        <v>600</v>
      </c>
      <c r="N238" s="132">
        <v>42803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74</v>
      </c>
      <c r="B239" s="107">
        <v>42660</v>
      </c>
      <c r="C239" s="107"/>
      <c r="D239" s="108" t="s">
        <v>483</v>
      </c>
      <c r="E239" s="109" t="s">
        <v>624</v>
      </c>
      <c r="F239" s="110">
        <v>114</v>
      </c>
      <c r="G239" s="109"/>
      <c r="H239" s="109">
        <v>145</v>
      </c>
      <c r="I239" s="127">
        <v>145</v>
      </c>
      <c r="J239" s="128" t="s">
        <v>683</v>
      </c>
      <c r="K239" s="129">
        <f t="shared" si="94"/>
        <v>31</v>
      </c>
      <c r="L239" s="130">
        <f>K239/F239</f>
        <v>0.27192982456140352</v>
      </c>
      <c r="M239" s="131" t="s">
        <v>600</v>
      </c>
      <c r="N239" s="132">
        <v>42859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75</v>
      </c>
      <c r="B240" s="107">
        <v>42660</v>
      </c>
      <c r="C240" s="107"/>
      <c r="D240" s="108" t="s">
        <v>722</v>
      </c>
      <c r="E240" s="109" t="s">
        <v>624</v>
      </c>
      <c r="F240" s="110">
        <v>212</v>
      </c>
      <c r="G240" s="109"/>
      <c r="H240" s="109">
        <v>280</v>
      </c>
      <c r="I240" s="127">
        <v>276</v>
      </c>
      <c r="J240" s="128" t="s">
        <v>723</v>
      </c>
      <c r="K240" s="129">
        <f t="shared" si="94"/>
        <v>68</v>
      </c>
      <c r="L240" s="130">
        <f>K240/F240</f>
        <v>0.32075471698113206</v>
      </c>
      <c r="M240" s="131" t="s">
        <v>600</v>
      </c>
      <c r="N240" s="132">
        <v>42858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76</v>
      </c>
      <c r="B241" s="107">
        <v>42678</v>
      </c>
      <c r="C241" s="107"/>
      <c r="D241" s="108" t="s">
        <v>151</v>
      </c>
      <c r="E241" s="109" t="s">
        <v>624</v>
      </c>
      <c r="F241" s="110">
        <v>155</v>
      </c>
      <c r="G241" s="109"/>
      <c r="H241" s="109">
        <v>210</v>
      </c>
      <c r="I241" s="127">
        <v>210</v>
      </c>
      <c r="J241" s="128" t="s">
        <v>724</v>
      </c>
      <c r="K241" s="129">
        <f t="shared" si="94"/>
        <v>55</v>
      </c>
      <c r="L241" s="130">
        <f>K241/F241</f>
        <v>0.35483870967741937</v>
      </c>
      <c r="M241" s="131" t="s">
        <v>600</v>
      </c>
      <c r="N241" s="132">
        <v>42944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77</v>
      </c>
      <c r="B242" s="111">
        <v>42710</v>
      </c>
      <c r="C242" s="111"/>
      <c r="D242" s="112" t="s">
        <v>765</v>
      </c>
      <c r="E242" s="113" t="s">
        <v>624</v>
      </c>
      <c r="F242" s="114">
        <v>150.5</v>
      </c>
      <c r="G242" s="114"/>
      <c r="H242" s="115">
        <v>72.5</v>
      </c>
      <c r="I242" s="133">
        <v>174</v>
      </c>
      <c r="J242" s="134" t="s">
        <v>766</v>
      </c>
      <c r="K242" s="135">
        <v>-78</v>
      </c>
      <c r="L242" s="136">
        <v>-0.51827242524916906</v>
      </c>
      <c r="M242" s="137" t="s">
        <v>664</v>
      </c>
      <c r="N242" s="138">
        <v>43333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78</v>
      </c>
      <c r="B243" s="107">
        <v>42712</v>
      </c>
      <c r="C243" s="107"/>
      <c r="D243" s="108" t="s">
        <v>125</v>
      </c>
      <c r="E243" s="109" t="s">
        <v>624</v>
      </c>
      <c r="F243" s="110">
        <v>380</v>
      </c>
      <c r="G243" s="109"/>
      <c r="H243" s="109">
        <v>478</v>
      </c>
      <c r="I243" s="127">
        <v>468</v>
      </c>
      <c r="J243" s="128" t="s">
        <v>683</v>
      </c>
      <c r="K243" s="129">
        <f>H243-F243</f>
        <v>98</v>
      </c>
      <c r="L243" s="130">
        <f>K243/F243</f>
        <v>0.25789473684210529</v>
      </c>
      <c r="M243" s="131" t="s">
        <v>600</v>
      </c>
      <c r="N243" s="132">
        <v>43025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79</v>
      </c>
      <c r="B244" s="107">
        <v>42734</v>
      </c>
      <c r="C244" s="107"/>
      <c r="D244" s="108" t="s">
        <v>248</v>
      </c>
      <c r="E244" s="109" t="s">
        <v>624</v>
      </c>
      <c r="F244" s="110">
        <v>305</v>
      </c>
      <c r="G244" s="109"/>
      <c r="H244" s="109">
        <v>375</v>
      </c>
      <c r="I244" s="127">
        <v>375</v>
      </c>
      <c r="J244" s="128" t="s">
        <v>683</v>
      </c>
      <c r="K244" s="129">
        <f>H244-F244</f>
        <v>70</v>
      </c>
      <c r="L244" s="130">
        <f>K244/F244</f>
        <v>0.22950819672131148</v>
      </c>
      <c r="M244" s="131" t="s">
        <v>600</v>
      </c>
      <c r="N244" s="132">
        <v>42768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80</v>
      </c>
      <c r="B245" s="107">
        <v>42739</v>
      </c>
      <c r="C245" s="107"/>
      <c r="D245" s="108" t="s">
        <v>351</v>
      </c>
      <c r="E245" s="109" t="s">
        <v>624</v>
      </c>
      <c r="F245" s="110">
        <v>99.5</v>
      </c>
      <c r="G245" s="109"/>
      <c r="H245" s="109">
        <v>158</v>
      </c>
      <c r="I245" s="127">
        <v>158</v>
      </c>
      <c r="J245" s="128" t="s">
        <v>683</v>
      </c>
      <c r="K245" s="129">
        <f>H245-F245</f>
        <v>58.5</v>
      </c>
      <c r="L245" s="130">
        <f>K245/F245</f>
        <v>0.5879396984924623</v>
      </c>
      <c r="M245" s="131" t="s">
        <v>600</v>
      </c>
      <c r="N245" s="132">
        <v>42898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81</v>
      </c>
      <c r="B246" s="107">
        <v>42739</v>
      </c>
      <c r="C246" s="107"/>
      <c r="D246" s="108" t="s">
        <v>351</v>
      </c>
      <c r="E246" s="109" t="s">
        <v>624</v>
      </c>
      <c r="F246" s="110">
        <v>99.5</v>
      </c>
      <c r="G246" s="109"/>
      <c r="H246" s="109">
        <v>158</v>
      </c>
      <c r="I246" s="127">
        <v>158</v>
      </c>
      <c r="J246" s="128" t="s">
        <v>683</v>
      </c>
      <c r="K246" s="129">
        <v>58.5</v>
      </c>
      <c r="L246" s="130">
        <v>0.58793969849246197</v>
      </c>
      <c r="M246" s="131" t="s">
        <v>600</v>
      </c>
      <c r="N246" s="132">
        <v>42898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82</v>
      </c>
      <c r="B247" s="107">
        <v>42786</v>
      </c>
      <c r="C247" s="107"/>
      <c r="D247" s="108" t="s">
        <v>169</v>
      </c>
      <c r="E247" s="109" t="s">
        <v>624</v>
      </c>
      <c r="F247" s="110">
        <v>140.5</v>
      </c>
      <c r="G247" s="109"/>
      <c r="H247" s="109">
        <v>220</v>
      </c>
      <c r="I247" s="127">
        <v>220</v>
      </c>
      <c r="J247" s="128" t="s">
        <v>683</v>
      </c>
      <c r="K247" s="129">
        <f>H247-F247</f>
        <v>79.5</v>
      </c>
      <c r="L247" s="130">
        <f>K247/F247</f>
        <v>0.5658362989323843</v>
      </c>
      <c r="M247" s="131" t="s">
        <v>600</v>
      </c>
      <c r="N247" s="132">
        <v>42864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83</v>
      </c>
      <c r="B248" s="107">
        <v>42786</v>
      </c>
      <c r="C248" s="107"/>
      <c r="D248" s="108" t="s">
        <v>767</v>
      </c>
      <c r="E248" s="109" t="s">
        <v>624</v>
      </c>
      <c r="F248" s="110">
        <v>202.5</v>
      </c>
      <c r="G248" s="109"/>
      <c r="H248" s="109">
        <v>234</v>
      </c>
      <c r="I248" s="127">
        <v>234</v>
      </c>
      <c r="J248" s="128" t="s">
        <v>683</v>
      </c>
      <c r="K248" s="129">
        <v>31.5</v>
      </c>
      <c r="L248" s="130">
        <v>0.155555555555556</v>
      </c>
      <c r="M248" s="131" t="s">
        <v>600</v>
      </c>
      <c r="N248" s="132">
        <v>42836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84</v>
      </c>
      <c r="B249" s="107">
        <v>42818</v>
      </c>
      <c r="C249" s="107"/>
      <c r="D249" s="108" t="s">
        <v>557</v>
      </c>
      <c r="E249" s="109" t="s">
        <v>624</v>
      </c>
      <c r="F249" s="110">
        <v>300.5</v>
      </c>
      <c r="G249" s="109"/>
      <c r="H249" s="109">
        <v>417.5</v>
      </c>
      <c r="I249" s="127">
        <v>420</v>
      </c>
      <c r="J249" s="128" t="s">
        <v>725</v>
      </c>
      <c r="K249" s="129">
        <f>H249-F249</f>
        <v>117</v>
      </c>
      <c r="L249" s="130">
        <f>K249/F249</f>
        <v>0.38935108153078202</v>
      </c>
      <c r="M249" s="131" t="s">
        <v>600</v>
      </c>
      <c r="N249" s="132">
        <v>43070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85</v>
      </c>
      <c r="B250" s="107">
        <v>42818</v>
      </c>
      <c r="C250" s="107"/>
      <c r="D250" s="108" t="s">
        <v>763</v>
      </c>
      <c r="E250" s="109" t="s">
        <v>624</v>
      </c>
      <c r="F250" s="110">
        <v>850</v>
      </c>
      <c r="G250" s="109"/>
      <c r="H250" s="109">
        <v>1042.5</v>
      </c>
      <c r="I250" s="127">
        <v>1023</v>
      </c>
      <c r="J250" s="128" t="s">
        <v>768</v>
      </c>
      <c r="K250" s="129">
        <v>192.5</v>
      </c>
      <c r="L250" s="130">
        <v>0.22647058823529401</v>
      </c>
      <c r="M250" s="131" t="s">
        <v>600</v>
      </c>
      <c r="N250" s="132">
        <v>42830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86</v>
      </c>
      <c r="B251" s="107">
        <v>42830</v>
      </c>
      <c r="C251" s="107"/>
      <c r="D251" s="108" t="s">
        <v>501</v>
      </c>
      <c r="E251" s="109" t="s">
        <v>624</v>
      </c>
      <c r="F251" s="110">
        <v>785</v>
      </c>
      <c r="G251" s="109"/>
      <c r="H251" s="109">
        <v>930</v>
      </c>
      <c r="I251" s="127">
        <v>920</v>
      </c>
      <c r="J251" s="128" t="s">
        <v>726</v>
      </c>
      <c r="K251" s="129">
        <f>H251-F251</f>
        <v>145</v>
      </c>
      <c r="L251" s="130">
        <f>K251/F251</f>
        <v>0.18471337579617833</v>
      </c>
      <c r="M251" s="131" t="s">
        <v>600</v>
      </c>
      <c r="N251" s="132">
        <v>42976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5">
        <v>87</v>
      </c>
      <c r="B252" s="111">
        <v>42831</v>
      </c>
      <c r="C252" s="111"/>
      <c r="D252" s="112" t="s">
        <v>769</v>
      </c>
      <c r="E252" s="113" t="s">
        <v>624</v>
      </c>
      <c r="F252" s="114">
        <v>40</v>
      </c>
      <c r="G252" s="114"/>
      <c r="H252" s="115">
        <v>13.1</v>
      </c>
      <c r="I252" s="133">
        <v>60</v>
      </c>
      <c r="J252" s="139" t="s">
        <v>770</v>
      </c>
      <c r="K252" s="135">
        <v>-26.9</v>
      </c>
      <c r="L252" s="136">
        <v>-0.67249999999999999</v>
      </c>
      <c r="M252" s="137" t="s">
        <v>664</v>
      </c>
      <c r="N252" s="138">
        <v>43138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88</v>
      </c>
      <c r="B253" s="107">
        <v>42837</v>
      </c>
      <c r="C253" s="107"/>
      <c r="D253" s="108" t="s">
        <v>88</v>
      </c>
      <c r="E253" s="109" t="s">
        <v>624</v>
      </c>
      <c r="F253" s="110">
        <v>289.5</v>
      </c>
      <c r="G253" s="109"/>
      <c r="H253" s="109">
        <v>354</v>
      </c>
      <c r="I253" s="127">
        <v>360</v>
      </c>
      <c r="J253" s="128" t="s">
        <v>727</v>
      </c>
      <c r="K253" s="129">
        <f t="shared" ref="K253:K261" si="95">H253-F253</f>
        <v>64.5</v>
      </c>
      <c r="L253" s="130">
        <f t="shared" ref="L253:L261" si="96">K253/F253</f>
        <v>0.22279792746113988</v>
      </c>
      <c r="M253" s="131" t="s">
        <v>600</v>
      </c>
      <c r="N253" s="132">
        <v>43040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89</v>
      </c>
      <c r="B254" s="107">
        <v>42845</v>
      </c>
      <c r="C254" s="107"/>
      <c r="D254" s="108" t="s">
        <v>438</v>
      </c>
      <c r="E254" s="109" t="s">
        <v>624</v>
      </c>
      <c r="F254" s="110">
        <v>700</v>
      </c>
      <c r="G254" s="109"/>
      <c r="H254" s="109">
        <v>840</v>
      </c>
      <c r="I254" s="127">
        <v>840</v>
      </c>
      <c r="J254" s="128" t="s">
        <v>728</v>
      </c>
      <c r="K254" s="129">
        <f t="shared" si="95"/>
        <v>140</v>
      </c>
      <c r="L254" s="130">
        <f t="shared" si="96"/>
        <v>0.2</v>
      </c>
      <c r="M254" s="131" t="s">
        <v>600</v>
      </c>
      <c r="N254" s="132">
        <v>42893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90</v>
      </c>
      <c r="B255" s="107">
        <v>42887</v>
      </c>
      <c r="C255" s="107"/>
      <c r="D255" s="149" t="s">
        <v>363</v>
      </c>
      <c r="E255" s="109" t="s">
        <v>624</v>
      </c>
      <c r="F255" s="110">
        <v>130</v>
      </c>
      <c r="G255" s="109"/>
      <c r="H255" s="109">
        <v>144.25</v>
      </c>
      <c r="I255" s="127">
        <v>170</v>
      </c>
      <c r="J255" s="128" t="s">
        <v>729</v>
      </c>
      <c r="K255" s="129">
        <f t="shared" si="95"/>
        <v>14.25</v>
      </c>
      <c r="L255" s="130">
        <f t="shared" si="96"/>
        <v>0.10961538461538461</v>
      </c>
      <c r="M255" s="131" t="s">
        <v>600</v>
      </c>
      <c r="N255" s="132">
        <v>43675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91</v>
      </c>
      <c r="B256" s="107">
        <v>42901</v>
      </c>
      <c r="C256" s="107"/>
      <c r="D256" s="149" t="s">
        <v>730</v>
      </c>
      <c r="E256" s="109" t="s">
        <v>624</v>
      </c>
      <c r="F256" s="110">
        <v>214.5</v>
      </c>
      <c r="G256" s="109"/>
      <c r="H256" s="109">
        <v>262</v>
      </c>
      <c r="I256" s="127">
        <v>262</v>
      </c>
      <c r="J256" s="128" t="s">
        <v>731</v>
      </c>
      <c r="K256" s="129">
        <f t="shared" si="95"/>
        <v>47.5</v>
      </c>
      <c r="L256" s="130">
        <f t="shared" si="96"/>
        <v>0.22144522144522144</v>
      </c>
      <c r="M256" s="131" t="s">
        <v>600</v>
      </c>
      <c r="N256" s="132">
        <v>42977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92</v>
      </c>
      <c r="B257" s="155">
        <v>42933</v>
      </c>
      <c r="C257" s="155"/>
      <c r="D257" s="156" t="s">
        <v>732</v>
      </c>
      <c r="E257" s="157" t="s">
        <v>624</v>
      </c>
      <c r="F257" s="158">
        <v>370</v>
      </c>
      <c r="G257" s="157"/>
      <c r="H257" s="157">
        <v>447.5</v>
      </c>
      <c r="I257" s="179">
        <v>450</v>
      </c>
      <c r="J257" s="232" t="s">
        <v>683</v>
      </c>
      <c r="K257" s="129">
        <f t="shared" si="95"/>
        <v>77.5</v>
      </c>
      <c r="L257" s="181">
        <f t="shared" si="96"/>
        <v>0.20945945945945946</v>
      </c>
      <c r="M257" s="182" t="s">
        <v>600</v>
      </c>
      <c r="N257" s="183">
        <v>43035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93</v>
      </c>
      <c r="B258" s="155">
        <v>42943</v>
      </c>
      <c r="C258" s="155"/>
      <c r="D258" s="156" t="s">
        <v>167</v>
      </c>
      <c r="E258" s="157" t="s">
        <v>624</v>
      </c>
      <c r="F258" s="158">
        <v>657.5</v>
      </c>
      <c r="G258" s="157"/>
      <c r="H258" s="157">
        <v>825</v>
      </c>
      <c r="I258" s="179">
        <v>820</v>
      </c>
      <c r="J258" s="232" t="s">
        <v>683</v>
      </c>
      <c r="K258" s="129">
        <f t="shared" si="95"/>
        <v>167.5</v>
      </c>
      <c r="L258" s="181">
        <f t="shared" si="96"/>
        <v>0.25475285171102663</v>
      </c>
      <c r="M258" s="182" t="s">
        <v>600</v>
      </c>
      <c r="N258" s="183">
        <v>43090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94</v>
      </c>
      <c r="B259" s="107">
        <v>42964</v>
      </c>
      <c r="C259" s="107"/>
      <c r="D259" s="108" t="s">
        <v>368</v>
      </c>
      <c r="E259" s="109" t="s">
        <v>624</v>
      </c>
      <c r="F259" s="110">
        <v>605</v>
      </c>
      <c r="G259" s="109"/>
      <c r="H259" s="109">
        <v>750</v>
      </c>
      <c r="I259" s="127">
        <v>750</v>
      </c>
      <c r="J259" s="128" t="s">
        <v>726</v>
      </c>
      <c r="K259" s="129">
        <f t="shared" si="95"/>
        <v>145</v>
      </c>
      <c r="L259" s="130">
        <f t="shared" si="96"/>
        <v>0.23966942148760331</v>
      </c>
      <c r="M259" s="131" t="s">
        <v>600</v>
      </c>
      <c r="N259" s="132">
        <v>43027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8">
        <v>95</v>
      </c>
      <c r="B260" s="150">
        <v>42979</v>
      </c>
      <c r="C260" s="150"/>
      <c r="D260" s="151" t="s">
        <v>509</v>
      </c>
      <c r="E260" s="152" t="s">
        <v>624</v>
      </c>
      <c r="F260" s="153">
        <v>255</v>
      </c>
      <c r="G260" s="154"/>
      <c r="H260" s="154">
        <v>217.25</v>
      </c>
      <c r="I260" s="154">
        <v>320</v>
      </c>
      <c r="J260" s="176" t="s">
        <v>733</v>
      </c>
      <c r="K260" s="135">
        <f t="shared" si="95"/>
        <v>-37.75</v>
      </c>
      <c r="L260" s="177">
        <f t="shared" si="96"/>
        <v>-0.14803921568627451</v>
      </c>
      <c r="M260" s="137" t="s">
        <v>664</v>
      </c>
      <c r="N260" s="178">
        <v>43661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4">
        <v>96</v>
      </c>
      <c r="B261" s="107">
        <v>42997</v>
      </c>
      <c r="C261" s="107"/>
      <c r="D261" s="108" t="s">
        <v>734</v>
      </c>
      <c r="E261" s="109" t="s">
        <v>624</v>
      </c>
      <c r="F261" s="110">
        <v>215</v>
      </c>
      <c r="G261" s="109"/>
      <c r="H261" s="109">
        <v>258</v>
      </c>
      <c r="I261" s="127">
        <v>258</v>
      </c>
      <c r="J261" s="128" t="s">
        <v>683</v>
      </c>
      <c r="K261" s="129">
        <f t="shared" si="95"/>
        <v>43</v>
      </c>
      <c r="L261" s="130">
        <f t="shared" si="96"/>
        <v>0.2</v>
      </c>
      <c r="M261" s="131" t="s">
        <v>600</v>
      </c>
      <c r="N261" s="132">
        <v>43040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97</v>
      </c>
      <c r="B262" s="107">
        <v>42997</v>
      </c>
      <c r="C262" s="107"/>
      <c r="D262" s="108" t="s">
        <v>734</v>
      </c>
      <c r="E262" s="109" t="s">
        <v>624</v>
      </c>
      <c r="F262" s="110">
        <v>215</v>
      </c>
      <c r="G262" s="109"/>
      <c r="H262" s="109">
        <v>258</v>
      </c>
      <c r="I262" s="127">
        <v>258</v>
      </c>
      <c r="J262" s="232" t="s">
        <v>683</v>
      </c>
      <c r="K262" s="129">
        <v>43</v>
      </c>
      <c r="L262" s="130">
        <v>0.2</v>
      </c>
      <c r="M262" s="131" t="s">
        <v>600</v>
      </c>
      <c r="N262" s="132">
        <v>43040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98</v>
      </c>
      <c r="B263" s="208">
        <v>42998</v>
      </c>
      <c r="C263" s="208"/>
      <c r="D263" s="377" t="s">
        <v>2980</v>
      </c>
      <c r="E263" s="209" t="s">
        <v>624</v>
      </c>
      <c r="F263" s="210">
        <v>75</v>
      </c>
      <c r="G263" s="209"/>
      <c r="H263" s="209">
        <v>90</v>
      </c>
      <c r="I263" s="233">
        <v>90</v>
      </c>
      <c r="J263" s="128" t="s">
        <v>735</v>
      </c>
      <c r="K263" s="129">
        <f t="shared" ref="K263:K268" si="97">H263-F263</f>
        <v>15</v>
      </c>
      <c r="L263" s="130">
        <f t="shared" ref="L263:L268" si="98">K263/F263</f>
        <v>0.2</v>
      </c>
      <c r="M263" s="131" t="s">
        <v>600</v>
      </c>
      <c r="N263" s="132">
        <v>43019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99</v>
      </c>
      <c r="B264" s="155">
        <v>43011</v>
      </c>
      <c r="C264" s="155"/>
      <c r="D264" s="156" t="s">
        <v>736</v>
      </c>
      <c r="E264" s="157" t="s">
        <v>624</v>
      </c>
      <c r="F264" s="158">
        <v>315</v>
      </c>
      <c r="G264" s="157"/>
      <c r="H264" s="157">
        <v>392</v>
      </c>
      <c r="I264" s="179">
        <v>384</v>
      </c>
      <c r="J264" s="232" t="s">
        <v>737</v>
      </c>
      <c r="K264" s="129">
        <f t="shared" si="97"/>
        <v>77</v>
      </c>
      <c r="L264" s="181">
        <f t="shared" si="98"/>
        <v>0.24444444444444444</v>
      </c>
      <c r="M264" s="182" t="s">
        <v>600</v>
      </c>
      <c r="N264" s="183">
        <v>43017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100</v>
      </c>
      <c r="B265" s="155">
        <v>43013</v>
      </c>
      <c r="C265" s="155"/>
      <c r="D265" s="156" t="s">
        <v>738</v>
      </c>
      <c r="E265" s="157" t="s">
        <v>624</v>
      </c>
      <c r="F265" s="158">
        <v>145</v>
      </c>
      <c r="G265" s="157"/>
      <c r="H265" s="157">
        <v>179</v>
      </c>
      <c r="I265" s="179">
        <v>180</v>
      </c>
      <c r="J265" s="232" t="s">
        <v>614</v>
      </c>
      <c r="K265" s="129">
        <f t="shared" si="97"/>
        <v>34</v>
      </c>
      <c r="L265" s="181">
        <f t="shared" si="98"/>
        <v>0.23448275862068965</v>
      </c>
      <c r="M265" s="182" t="s">
        <v>600</v>
      </c>
      <c r="N265" s="183">
        <v>43025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6">
        <v>101</v>
      </c>
      <c r="B266" s="155">
        <v>43014</v>
      </c>
      <c r="C266" s="155"/>
      <c r="D266" s="156" t="s">
        <v>339</v>
      </c>
      <c r="E266" s="157" t="s">
        <v>624</v>
      </c>
      <c r="F266" s="158">
        <v>256</v>
      </c>
      <c r="G266" s="157"/>
      <c r="H266" s="157">
        <v>323</v>
      </c>
      <c r="I266" s="179">
        <v>320</v>
      </c>
      <c r="J266" s="232" t="s">
        <v>683</v>
      </c>
      <c r="K266" s="129">
        <f t="shared" si="97"/>
        <v>67</v>
      </c>
      <c r="L266" s="181">
        <f t="shared" si="98"/>
        <v>0.26171875</v>
      </c>
      <c r="M266" s="182" t="s">
        <v>600</v>
      </c>
      <c r="N266" s="183">
        <v>43067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102</v>
      </c>
      <c r="B267" s="155">
        <v>43017</v>
      </c>
      <c r="C267" s="155"/>
      <c r="D267" s="156" t="s">
        <v>360</v>
      </c>
      <c r="E267" s="157" t="s">
        <v>624</v>
      </c>
      <c r="F267" s="158">
        <v>137.5</v>
      </c>
      <c r="G267" s="157"/>
      <c r="H267" s="157">
        <v>184</v>
      </c>
      <c r="I267" s="179">
        <v>183</v>
      </c>
      <c r="J267" s="180" t="s">
        <v>739</v>
      </c>
      <c r="K267" s="129">
        <f t="shared" si="97"/>
        <v>46.5</v>
      </c>
      <c r="L267" s="181">
        <f t="shared" si="98"/>
        <v>0.33818181818181819</v>
      </c>
      <c r="M267" s="182" t="s">
        <v>600</v>
      </c>
      <c r="N267" s="183">
        <v>43108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103</v>
      </c>
      <c r="B268" s="155">
        <v>43018</v>
      </c>
      <c r="C268" s="155"/>
      <c r="D268" s="156" t="s">
        <v>740</v>
      </c>
      <c r="E268" s="157" t="s">
        <v>624</v>
      </c>
      <c r="F268" s="158">
        <v>125.5</v>
      </c>
      <c r="G268" s="157"/>
      <c r="H268" s="157">
        <v>158</v>
      </c>
      <c r="I268" s="179">
        <v>155</v>
      </c>
      <c r="J268" s="180" t="s">
        <v>741</v>
      </c>
      <c r="K268" s="129">
        <f t="shared" si="97"/>
        <v>32.5</v>
      </c>
      <c r="L268" s="181">
        <f t="shared" si="98"/>
        <v>0.25896414342629481</v>
      </c>
      <c r="M268" s="182" t="s">
        <v>600</v>
      </c>
      <c r="N268" s="183">
        <v>43067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104</v>
      </c>
      <c r="B269" s="155">
        <v>43018</v>
      </c>
      <c r="C269" s="155"/>
      <c r="D269" s="156" t="s">
        <v>771</v>
      </c>
      <c r="E269" s="157" t="s">
        <v>624</v>
      </c>
      <c r="F269" s="158">
        <v>895</v>
      </c>
      <c r="G269" s="157"/>
      <c r="H269" s="157">
        <v>1122.5</v>
      </c>
      <c r="I269" s="179">
        <v>1078</v>
      </c>
      <c r="J269" s="180" t="s">
        <v>772</v>
      </c>
      <c r="K269" s="129">
        <v>227.5</v>
      </c>
      <c r="L269" s="181">
        <v>0.25418994413407803</v>
      </c>
      <c r="M269" s="182" t="s">
        <v>600</v>
      </c>
      <c r="N269" s="183">
        <v>43117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105</v>
      </c>
      <c r="B270" s="155">
        <v>43020</v>
      </c>
      <c r="C270" s="155"/>
      <c r="D270" s="156" t="s">
        <v>347</v>
      </c>
      <c r="E270" s="157" t="s">
        <v>624</v>
      </c>
      <c r="F270" s="158">
        <v>525</v>
      </c>
      <c r="G270" s="157"/>
      <c r="H270" s="157">
        <v>629</v>
      </c>
      <c r="I270" s="179">
        <v>629</v>
      </c>
      <c r="J270" s="232" t="s">
        <v>683</v>
      </c>
      <c r="K270" s="129">
        <v>104</v>
      </c>
      <c r="L270" s="181">
        <v>0.19809523809523799</v>
      </c>
      <c r="M270" s="182" t="s">
        <v>600</v>
      </c>
      <c r="N270" s="183">
        <v>43119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106</v>
      </c>
      <c r="B271" s="155">
        <v>43046</v>
      </c>
      <c r="C271" s="155"/>
      <c r="D271" s="156" t="s">
        <v>393</v>
      </c>
      <c r="E271" s="157" t="s">
        <v>624</v>
      </c>
      <c r="F271" s="158">
        <v>740</v>
      </c>
      <c r="G271" s="157"/>
      <c r="H271" s="157">
        <v>892.5</v>
      </c>
      <c r="I271" s="179">
        <v>900</v>
      </c>
      <c r="J271" s="180" t="s">
        <v>742</v>
      </c>
      <c r="K271" s="129">
        <f>H271-F271</f>
        <v>152.5</v>
      </c>
      <c r="L271" s="181">
        <f>K271/F271</f>
        <v>0.20608108108108109</v>
      </c>
      <c r="M271" s="182" t="s">
        <v>600</v>
      </c>
      <c r="N271" s="183">
        <v>43052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4">
        <v>107</v>
      </c>
      <c r="B272" s="107">
        <v>43073</v>
      </c>
      <c r="C272" s="107"/>
      <c r="D272" s="108" t="s">
        <v>743</v>
      </c>
      <c r="E272" s="109" t="s">
        <v>624</v>
      </c>
      <c r="F272" s="110">
        <v>118.5</v>
      </c>
      <c r="G272" s="109"/>
      <c r="H272" s="109">
        <v>143.5</v>
      </c>
      <c r="I272" s="127">
        <v>145</v>
      </c>
      <c r="J272" s="142" t="s">
        <v>744</v>
      </c>
      <c r="K272" s="129">
        <f>H272-F272</f>
        <v>25</v>
      </c>
      <c r="L272" s="130">
        <f>K272/F272</f>
        <v>0.2109704641350211</v>
      </c>
      <c r="M272" s="131" t="s">
        <v>600</v>
      </c>
      <c r="N272" s="132">
        <v>43097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108</v>
      </c>
      <c r="B273" s="111">
        <v>43090</v>
      </c>
      <c r="C273" s="111"/>
      <c r="D273" s="159" t="s">
        <v>443</v>
      </c>
      <c r="E273" s="113" t="s">
        <v>624</v>
      </c>
      <c r="F273" s="114">
        <v>715</v>
      </c>
      <c r="G273" s="114"/>
      <c r="H273" s="115">
        <v>500</v>
      </c>
      <c r="I273" s="133">
        <v>872</v>
      </c>
      <c r="J273" s="139" t="s">
        <v>745</v>
      </c>
      <c r="K273" s="135">
        <f>H273-F273</f>
        <v>-215</v>
      </c>
      <c r="L273" s="136">
        <f>K273/F273</f>
        <v>-0.30069930069930068</v>
      </c>
      <c r="M273" s="137" t="s">
        <v>664</v>
      </c>
      <c r="N273" s="138">
        <v>43670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109</v>
      </c>
      <c r="B274" s="107">
        <v>43098</v>
      </c>
      <c r="C274" s="107"/>
      <c r="D274" s="108" t="s">
        <v>736</v>
      </c>
      <c r="E274" s="109" t="s">
        <v>624</v>
      </c>
      <c r="F274" s="110">
        <v>435</v>
      </c>
      <c r="G274" s="109"/>
      <c r="H274" s="109">
        <v>542.5</v>
      </c>
      <c r="I274" s="127">
        <v>539</v>
      </c>
      <c r="J274" s="142" t="s">
        <v>683</v>
      </c>
      <c r="K274" s="129">
        <v>107.5</v>
      </c>
      <c r="L274" s="130">
        <v>0.247126436781609</v>
      </c>
      <c r="M274" s="131" t="s">
        <v>600</v>
      </c>
      <c r="N274" s="132">
        <v>43206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4">
        <v>110</v>
      </c>
      <c r="B275" s="107">
        <v>43098</v>
      </c>
      <c r="C275" s="107"/>
      <c r="D275" s="108" t="s">
        <v>571</v>
      </c>
      <c r="E275" s="109" t="s">
        <v>624</v>
      </c>
      <c r="F275" s="110">
        <v>885</v>
      </c>
      <c r="G275" s="109"/>
      <c r="H275" s="109">
        <v>1090</v>
      </c>
      <c r="I275" s="127">
        <v>1084</v>
      </c>
      <c r="J275" s="142" t="s">
        <v>683</v>
      </c>
      <c r="K275" s="129">
        <v>205</v>
      </c>
      <c r="L275" s="130">
        <v>0.23163841807909599</v>
      </c>
      <c r="M275" s="131" t="s">
        <v>600</v>
      </c>
      <c r="N275" s="132">
        <v>43213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69">
        <v>111</v>
      </c>
      <c r="B276" s="349">
        <v>43192</v>
      </c>
      <c r="C276" s="349"/>
      <c r="D276" s="117" t="s">
        <v>753</v>
      </c>
      <c r="E276" s="352" t="s">
        <v>624</v>
      </c>
      <c r="F276" s="355">
        <v>478.5</v>
      </c>
      <c r="G276" s="352"/>
      <c r="H276" s="352">
        <v>442</v>
      </c>
      <c r="I276" s="358">
        <v>613</v>
      </c>
      <c r="J276" s="393" t="s">
        <v>3404</v>
      </c>
      <c r="K276" s="135">
        <f>H276-F276</f>
        <v>-36.5</v>
      </c>
      <c r="L276" s="136">
        <f>K276/F276</f>
        <v>-7.6280041797283177E-2</v>
      </c>
      <c r="M276" s="137" t="s">
        <v>664</v>
      </c>
      <c r="N276" s="138">
        <v>43762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112</v>
      </c>
      <c r="B277" s="111">
        <v>43194</v>
      </c>
      <c r="C277" s="111"/>
      <c r="D277" s="376" t="s">
        <v>2979</v>
      </c>
      <c r="E277" s="113" t="s">
        <v>624</v>
      </c>
      <c r="F277" s="114">
        <f>141.5-7.3</f>
        <v>134.19999999999999</v>
      </c>
      <c r="G277" s="114"/>
      <c r="H277" s="115">
        <v>77</v>
      </c>
      <c r="I277" s="133">
        <v>180</v>
      </c>
      <c r="J277" s="393" t="s">
        <v>3403</v>
      </c>
      <c r="K277" s="135">
        <f>H277-F277</f>
        <v>-57.199999999999989</v>
      </c>
      <c r="L277" s="136">
        <f>K277/F277</f>
        <v>-0.42622950819672129</v>
      </c>
      <c r="M277" s="137" t="s">
        <v>664</v>
      </c>
      <c r="N277" s="138">
        <v>43522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5">
        <v>113</v>
      </c>
      <c r="B278" s="111">
        <v>43209</v>
      </c>
      <c r="C278" s="111"/>
      <c r="D278" s="112" t="s">
        <v>746</v>
      </c>
      <c r="E278" s="113" t="s">
        <v>624</v>
      </c>
      <c r="F278" s="114">
        <v>430</v>
      </c>
      <c r="G278" s="114"/>
      <c r="H278" s="115">
        <v>220</v>
      </c>
      <c r="I278" s="133">
        <v>537</v>
      </c>
      <c r="J278" s="139" t="s">
        <v>747</v>
      </c>
      <c r="K278" s="135">
        <f>H278-F278</f>
        <v>-210</v>
      </c>
      <c r="L278" s="136">
        <f>K278/F278</f>
        <v>-0.48837209302325579</v>
      </c>
      <c r="M278" s="137" t="s">
        <v>664</v>
      </c>
      <c r="N278" s="138">
        <v>43252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70">
        <v>114</v>
      </c>
      <c r="B279" s="160">
        <v>43220</v>
      </c>
      <c r="C279" s="160"/>
      <c r="D279" s="161" t="s">
        <v>394</v>
      </c>
      <c r="E279" s="162" t="s">
        <v>624</v>
      </c>
      <c r="F279" s="164">
        <v>153.5</v>
      </c>
      <c r="G279" s="164"/>
      <c r="H279" s="164">
        <v>196</v>
      </c>
      <c r="I279" s="164">
        <v>196</v>
      </c>
      <c r="J279" s="361" t="s">
        <v>3495</v>
      </c>
      <c r="K279" s="184">
        <f>H279-F279</f>
        <v>42.5</v>
      </c>
      <c r="L279" s="185">
        <f>K279/F279</f>
        <v>0.27687296416938112</v>
      </c>
      <c r="M279" s="163" t="s">
        <v>600</v>
      </c>
      <c r="N279" s="186">
        <v>43605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115</v>
      </c>
      <c r="B280" s="111">
        <v>43306</v>
      </c>
      <c r="C280" s="111"/>
      <c r="D280" s="112" t="s">
        <v>769</v>
      </c>
      <c r="E280" s="113" t="s">
        <v>624</v>
      </c>
      <c r="F280" s="114">
        <v>27.5</v>
      </c>
      <c r="G280" s="114"/>
      <c r="H280" s="115">
        <v>13.1</v>
      </c>
      <c r="I280" s="133">
        <v>60</v>
      </c>
      <c r="J280" s="139" t="s">
        <v>773</v>
      </c>
      <c r="K280" s="135">
        <v>-14.4</v>
      </c>
      <c r="L280" s="136">
        <v>-0.52363636363636401</v>
      </c>
      <c r="M280" s="137" t="s">
        <v>664</v>
      </c>
      <c r="N280" s="138">
        <v>43138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69">
        <v>116</v>
      </c>
      <c r="B281" s="349">
        <v>43318</v>
      </c>
      <c r="C281" s="349"/>
      <c r="D281" s="117" t="s">
        <v>748</v>
      </c>
      <c r="E281" s="352" t="s">
        <v>624</v>
      </c>
      <c r="F281" s="352">
        <v>148.5</v>
      </c>
      <c r="G281" s="352"/>
      <c r="H281" s="352">
        <v>102</v>
      </c>
      <c r="I281" s="358">
        <v>182</v>
      </c>
      <c r="J281" s="139" t="s">
        <v>3494</v>
      </c>
      <c r="K281" s="135">
        <f>H281-F281</f>
        <v>-46.5</v>
      </c>
      <c r="L281" s="136">
        <f>K281/F281</f>
        <v>-0.31313131313131315</v>
      </c>
      <c r="M281" s="137" t="s">
        <v>664</v>
      </c>
      <c r="N281" s="138">
        <v>43661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4">
        <v>117</v>
      </c>
      <c r="B282" s="107">
        <v>43335</v>
      </c>
      <c r="C282" s="107"/>
      <c r="D282" s="108" t="s">
        <v>774</v>
      </c>
      <c r="E282" s="109" t="s">
        <v>624</v>
      </c>
      <c r="F282" s="157">
        <v>285</v>
      </c>
      <c r="G282" s="109"/>
      <c r="H282" s="109">
        <v>355</v>
      </c>
      <c r="I282" s="127">
        <v>364</v>
      </c>
      <c r="J282" s="142" t="s">
        <v>775</v>
      </c>
      <c r="K282" s="129">
        <v>70</v>
      </c>
      <c r="L282" s="130">
        <v>0.24561403508771901</v>
      </c>
      <c r="M282" s="131" t="s">
        <v>600</v>
      </c>
      <c r="N282" s="132">
        <v>43455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118</v>
      </c>
      <c r="B283" s="107">
        <v>43341</v>
      </c>
      <c r="C283" s="107"/>
      <c r="D283" s="108" t="s">
        <v>384</v>
      </c>
      <c r="E283" s="109" t="s">
        <v>624</v>
      </c>
      <c r="F283" s="157">
        <v>525</v>
      </c>
      <c r="G283" s="109"/>
      <c r="H283" s="109">
        <v>585</v>
      </c>
      <c r="I283" s="127">
        <v>635</v>
      </c>
      <c r="J283" s="142" t="s">
        <v>749</v>
      </c>
      <c r="K283" s="129">
        <f t="shared" ref="K283:K295" si="99">H283-F283</f>
        <v>60</v>
      </c>
      <c r="L283" s="130">
        <f t="shared" ref="L283:L295" si="100">K283/F283</f>
        <v>0.11428571428571428</v>
      </c>
      <c r="M283" s="131" t="s">
        <v>600</v>
      </c>
      <c r="N283" s="132">
        <v>43662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4">
        <v>119</v>
      </c>
      <c r="B284" s="107">
        <v>43395</v>
      </c>
      <c r="C284" s="107"/>
      <c r="D284" s="108" t="s">
        <v>368</v>
      </c>
      <c r="E284" s="109" t="s">
        <v>624</v>
      </c>
      <c r="F284" s="157">
        <v>475</v>
      </c>
      <c r="G284" s="109"/>
      <c r="H284" s="109">
        <v>574</v>
      </c>
      <c r="I284" s="127">
        <v>570</v>
      </c>
      <c r="J284" s="142" t="s">
        <v>683</v>
      </c>
      <c r="K284" s="129">
        <f t="shared" si="99"/>
        <v>99</v>
      </c>
      <c r="L284" s="130">
        <f t="shared" si="100"/>
        <v>0.20842105263157895</v>
      </c>
      <c r="M284" s="131" t="s">
        <v>600</v>
      </c>
      <c r="N284" s="132">
        <v>43403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120</v>
      </c>
      <c r="B285" s="155">
        <v>43397</v>
      </c>
      <c r="C285" s="155"/>
      <c r="D285" s="427" t="s">
        <v>391</v>
      </c>
      <c r="E285" s="157" t="s">
        <v>624</v>
      </c>
      <c r="F285" s="157">
        <v>707.5</v>
      </c>
      <c r="G285" s="157"/>
      <c r="H285" s="157">
        <v>872</v>
      </c>
      <c r="I285" s="179">
        <v>872</v>
      </c>
      <c r="J285" s="180" t="s">
        <v>683</v>
      </c>
      <c r="K285" s="129">
        <f t="shared" si="99"/>
        <v>164.5</v>
      </c>
      <c r="L285" s="181">
        <f t="shared" si="100"/>
        <v>0.23250883392226149</v>
      </c>
      <c r="M285" s="182" t="s">
        <v>600</v>
      </c>
      <c r="N285" s="183">
        <v>43482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121</v>
      </c>
      <c r="B286" s="155">
        <v>43398</v>
      </c>
      <c r="C286" s="155"/>
      <c r="D286" s="427" t="s">
        <v>348</v>
      </c>
      <c r="E286" s="157" t="s">
        <v>624</v>
      </c>
      <c r="F286" s="157">
        <v>162</v>
      </c>
      <c r="G286" s="157"/>
      <c r="H286" s="157">
        <v>204</v>
      </c>
      <c r="I286" s="179">
        <v>209</v>
      </c>
      <c r="J286" s="180" t="s">
        <v>3493</v>
      </c>
      <c r="K286" s="129">
        <f t="shared" si="99"/>
        <v>42</v>
      </c>
      <c r="L286" s="181">
        <f t="shared" si="100"/>
        <v>0.25925925925925924</v>
      </c>
      <c r="M286" s="182" t="s">
        <v>600</v>
      </c>
      <c r="N286" s="183">
        <v>43539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7">
        <v>122</v>
      </c>
      <c r="B287" s="208">
        <v>43399</v>
      </c>
      <c r="C287" s="208"/>
      <c r="D287" s="156" t="s">
        <v>495</v>
      </c>
      <c r="E287" s="209" t="s">
        <v>624</v>
      </c>
      <c r="F287" s="209">
        <v>240</v>
      </c>
      <c r="G287" s="209"/>
      <c r="H287" s="209">
        <v>297</v>
      </c>
      <c r="I287" s="233">
        <v>297</v>
      </c>
      <c r="J287" s="180" t="s">
        <v>683</v>
      </c>
      <c r="K287" s="234">
        <f t="shared" si="99"/>
        <v>57</v>
      </c>
      <c r="L287" s="235">
        <f t="shared" si="100"/>
        <v>0.23749999999999999</v>
      </c>
      <c r="M287" s="236" t="s">
        <v>600</v>
      </c>
      <c r="N287" s="237">
        <v>43417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4">
        <v>123</v>
      </c>
      <c r="B288" s="107">
        <v>43439</v>
      </c>
      <c r="C288" s="107"/>
      <c r="D288" s="149" t="s">
        <v>750</v>
      </c>
      <c r="E288" s="109" t="s">
        <v>624</v>
      </c>
      <c r="F288" s="109">
        <v>202.5</v>
      </c>
      <c r="G288" s="109"/>
      <c r="H288" s="109">
        <v>255</v>
      </c>
      <c r="I288" s="127">
        <v>252</v>
      </c>
      <c r="J288" s="142" t="s">
        <v>683</v>
      </c>
      <c r="K288" s="129">
        <f t="shared" si="99"/>
        <v>52.5</v>
      </c>
      <c r="L288" s="130">
        <f t="shared" si="100"/>
        <v>0.25925925925925924</v>
      </c>
      <c r="M288" s="131" t="s">
        <v>600</v>
      </c>
      <c r="N288" s="132">
        <v>43542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7">
        <v>124</v>
      </c>
      <c r="B289" s="208">
        <v>43465</v>
      </c>
      <c r="C289" s="107"/>
      <c r="D289" s="427" t="s">
        <v>423</v>
      </c>
      <c r="E289" s="209" t="s">
        <v>624</v>
      </c>
      <c r="F289" s="209">
        <v>710</v>
      </c>
      <c r="G289" s="209"/>
      <c r="H289" s="209">
        <v>866</v>
      </c>
      <c r="I289" s="233">
        <v>866</v>
      </c>
      <c r="J289" s="180" t="s">
        <v>683</v>
      </c>
      <c r="K289" s="129">
        <f t="shared" si="99"/>
        <v>156</v>
      </c>
      <c r="L289" s="130">
        <f t="shared" si="100"/>
        <v>0.21971830985915494</v>
      </c>
      <c r="M289" s="131" t="s">
        <v>600</v>
      </c>
      <c r="N289" s="364">
        <v>43553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7">
        <v>125</v>
      </c>
      <c r="B290" s="208">
        <v>43522</v>
      </c>
      <c r="C290" s="208"/>
      <c r="D290" s="427" t="s">
        <v>141</v>
      </c>
      <c r="E290" s="209" t="s">
        <v>624</v>
      </c>
      <c r="F290" s="209">
        <v>337.25</v>
      </c>
      <c r="G290" s="209"/>
      <c r="H290" s="209">
        <v>398.5</v>
      </c>
      <c r="I290" s="233">
        <v>411</v>
      </c>
      <c r="J290" s="142" t="s">
        <v>3492</v>
      </c>
      <c r="K290" s="129">
        <f t="shared" si="99"/>
        <v>61.25</v>
      </c>
      <c r="L290" s="130">
        <f t="shared" si="100"/>
        <v>0.1816160118606375</v>
      </c>
      <c r="M290" s="131" t="s">
        <v>600</v>
      </c>
      <c r="N290" s="364">
        <v>43760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71">
        <v>126</v>
      </c>
      <c r="B291" s="165">
        <v>43559</v>
      </c>
      <c r="C291" s="165"/>
      <c r="D291" s="166" t="s">
        <v>410</v>
      </c>
      <c r="E291" s="167" t="s">
        <v>624</v>
      </c>
      <c r="F291" s="167">
        <v>130</v>
      </c>
      <c r="G291" s="167"/>
      <c r="H291" s="167">
        <v>65</v>
      </c>
      <c r="I291" s="187">
        <v>158</v>
      </c>
      <c r="J291" s="139" t="s">
        <v>751</v>
      </c>
      <c r="K291" s="135">
        <f t="shared" si="99"/>
        <v>-65</v>
      </c>
      <c r="L291" s="136">
        <f t="shared" si="100"/>
        <v>-0.5</v>
      </c>
      <c r="M291" s="137" t="s">
        <v>664</v>
      </c>
      <c r="N291" s="138">
        <v>43726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2">
        <v>127</v>
      </c>
      <c r="B292" s="188">
        <v>43017</v>
      </c>
      <c r="C292" s="188"/>
      <c r="D292" s="189" t="s">
        <v>169</v>
      </c>
      <c r="E292" s="190" t="s">
        <v>624</v>
      </c>
      <c r="F292" s="191">
        <v>141.5</v>
      </c>
      <c r="G292" s="192"/>
      <c r="H292" s="192">
        <v>183.5</v>
      </c>
      <c r="I292" s="192">
        <v>210</v>
      </c>
      <c r="J292" s="219" t="s">
        <v>3441</v>
      </c>
      <c r="K292" s="220">
        <f t="shared" si="99"/>
        <v>42</v>
      </c>
      <c r="L292" s="221">
        <f t="shared" si="100"/>
        <v>0.29681978798586572</v>
      </c>
      <c r="M292" s="191" t="s">
        <v>600</v>
      </c>
      <c r="N292" s="222">
        <v>43042</v>
      </c>
      <c r="O292" s="57"/>
      <c r="P292" s="16"/>
      <c r="Q292" s="16"/>
      <c r="R292" s="95" t="s">
        <v>752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71">
        <v>128</v>
      </c>
      <c r="B293" s="165">
        <v>43074</v>
      </c>
      <c r="C293" s="165"/>
      <c r="D293" s="166" t="s">
        <v>303</v>
      </c>
      <c r="E293" s="167" t="s">
        <v>624</v>
      </c>
      <c r="F293" s="168">
        <v>172</v>
      </c>
      <c r="G293" s="167"/>
      <c r="H293" s="167">
        <v>155.25</v>
      </c>
      <c r="I293" s="187">
        <v>230</v>
      </c>
      <c r="J293" s="393" t="s">
        <v>3401</v>
      </c>
      <c r="K293" s="135">
        <f t="shared" ref="K293" si="101">H293-F293</f>
        <v>-16.75</v>
      </c>
      <c r="L293" s="136">
        <f t="shared" ref="L293" si="102">K293/F293</f>
        <v>-9.7383720930232565E-2</v>
      </c>
      <c r="M293" s="137" t="s">
        <v>664</v>
      </c>
      <c r="N293" s="138">
        <v>43787</v>
      </c>
      <c r="O293" s="57"/>
      <c r="P293" s="16"/>
      <c r="Q293" s="16"/>
      <c r="R293" s="17" t="s">
        <v>752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2">
        <v>129</v>
      </c>
      <c r="B294" s="188">
        <v>43398</v>
      </c>
      <c r="C294" s="188"/>
      <c r="D294" s="189" t="s">
        <v>104</v>
      </c>
      <c r="E294" s="190" t="s">
        <v>624</v>
      </c>
      <c r="F294" s="192">
        <v>698.5</v>
      </c>
      <c r="G294" s="192"/>
      <c r="H294" s="192">
        <v>850</v>
      </c>
      <c r="I294" s="192">
        <v>890</v>
      </c>
      <c r="J294" s="223" t="s">
        <v>3489</v>
      </c>
      <c r="K294" s="220">
        <f t="shared" si="99"/>
        <v>151.5</v>
      </c>
      <c r="L294" s="221">
        <f t="shared" si="100"/>
        <v>0.21689334287759485</v>
      </c>
      <c r="M294" s="191" t="s">
        <v>600</v>
      </c>
      <c r="N294" s="222">
        <v>43453</v>
      </c>
      <c r="O294" s="57"/>
      <c r="P294" s="16"/>
      <c r="Q294" s="16"/>
      <c r="R294" s="95" t="s">
        <v>752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7">
        <v>130</v>
      </c>
      <c r="B295" s="160">
        <v>42877</v>
      </c>
      <c r="C295" s="160"/>
      <c r="D295" s="161" t="s">
        <v>383</v>
      </c>
      <c r="E295" s="162" t="s">
        <v>624</v>
      </c>
      <c r="F295" s="163">
        <v>127.6</v>
      </c>
      <c r="G295" s="164"/>
      <c r="H295" s="164">
        <v>138</v>
      </c>
      <c r="I295" s="164">
        <v>190</v>
      </c>
      <c r="J295" s="394" t="s">
        <v>3405</v>
      </c>
      <c r="K295" s="184">
        <f t="shared" si="99"/>
        <v>10.400000000000006</v>
      </c>
      <c r="L295" s="185">
        <f t="shared" si="100"/>
        <v>8.1504702194357417E-2</v>
      </c>
      <c r="M295" s="163" t="s">
        <v>600</v>
      </c>
      <c r="N295" s="186">
        <v>43774</v>
      </c>
      <c r="O295" s="57"/>
      <c r="P295" s="16"/>
      <c r="Q295" s="16"/>
      <c r="R295" s="17" t="s">
        <v>754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3">
        <v>131</v>
      </c>
      <c r="B296" s="196">
        <v>43158</v>
      </c>
      <c r="C296" s="196"/>
      <c r="D296" s="193" t="s">
        <v>755</v>
      </c>
      <c r="E296" s="197" t="s">
        <v>624</v>
      </c>
      <c r="F296" s="198">
        <v>317</v>
      </c>
      <c r="G296" s="197"/>
      <c r="H296" s="197"/>
      <c r="I296" s="226">
        <v>398</v>
      </c>
      <c r="J296" s="225"/>
      <c r="K296" s="195"/>
      <c r="L296" s="194"/>
      <c r="M296" s="225" t="s">
        <v>602</v>
      </c>
      <c r="N296" s="224"/>
      <c r="O296" s="57"/>
      <c r="P296" s="16"/>
      <c r="Q296" s="16"/>
      <c r="R296" s="95" t="s">
        <v>754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1">
        <v>132</v>
      </c>
      <c r="B297" s="165">
        <v>43164</v>
      </c>
      <c r="C297" s="165"/>
      <c r="D297" s="166" t="s">
        <v>135</v>
      </c>
      <c r="E297" s="167" t="s">
        <v>624</v>
      </c>
      <c r="F297" s="168">
        <f>510-14.4</f>
        <v>495.6</v>
      </c>
      <c r="G297" s="167"/>
      <c r="H297" s="167">
        <v>350</v>
      </c>
      <c r="I297" s="187">
        <v>672</v>
      </c>
      <c r="J297" s="393" t="s">
        <v>3462</v>
      </c>
      <c r="K297" s="135">
        <f t="shared" ref="K297" si="103">H297-F297</f>
        <v>-145.60000000000002</v>
      </c>
      <c r="L297" s="136">
        <f t="shared" ref="L297" si="104">K297/F297</f>
        <v>-0.29378531073446329</v>
      </c>
      <c r="M297" s="137" t="s">
        <v>664</v>
      </c>
      <c r="N297" s="138">
        <v>43887</v>
      </c>
      <c r="O297" s="57"/>
      <c r="P297" s="16"/>
      <c r="Q297" s="16"/>
      <c r="R297" s="17" t="s">
        <v>754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1">
        <v>133</v>
      </c>
      <c r="B298" s="165">
        <v>43237</v>
      </c>
      <c r="C298" s="165"/>
      <c r="D298" s="166" t="s">
        <v>489</v>
      </c>
      <c r="E298" s="167" t="s">
        <v>624</v>
      </c>
      <c r="F298" s="168">
        <v>230.3</v>
      </c>
      <c r="G298" s="167"/>
      <c r="H298" s="167">
        <v>102.5</v>
      </c>
      <c r="I298" s="187">
        <v>348</v>
      </c>
      <c r="J298" s="393" t="s">
        <v>3483</v>
      </c>
      <c r="K298" s="135">
        <f t="shared" ref="K298" si="105">H298-F298</f>
        <v>-127.80000000000001</v>
      </c>
      <c r="L298" s="136">
        <f t="shared" ref="L298" si="106">K298/F298</f>
        <v>-0.55492835432045162</v>
      </c>
      <c r="M298" s="137" t="s">
        <v>664</v>
      </c>
      <c r="N298" s="138">
        <v>43896</v>
      </c>
      <c r="O298" s="57"/>
      <c r="P298" s="16"/>
      <c r="Q298" s="16"/>
      <c r="R298" s="17" t="s">
        <v>752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16">
        <v>134</v>
      </c>
      <c r="B299" s="199">
        <v>43258</v>
      </c>
      <c r="C299" s="199"/>
      <c r="D299" s="202" t="s">
        <v>449</v>
      </c>
      <c r="E299" s="200" t="s">
        <v>624</v>
      </c>
      <c r="F299" s="198">
        <f>342.5-5.1</f>
        <v>337.4</v>
      </c>
      <c r="G299" s="200"/>
      <c r="H299" s="200"/>
      <c r="I299" s="227">
        <v>439</v>
      </c>
      <c r="J299" s="228"/>
      <c r="K299" s="229"/>
      <c r="L299" s="230"/>
      <c r="M299" s="228" t="s">
        <v>602</v>
      </c>
      <c r="N299" s="231"/>
      <c r="O299" s="57"/>
      <c r="P299" s="16"/>
      <c r="Q299" s="16"/>
      <c r="R299" s="95" t="s">
        <v>754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16">
        <v>135</v>
      </c>
      <c r="B300" s="199">
        <v>43285</v>
      </c>
      <c r="C300" s="199"/>
      <c r="D300" s="203" t="s">
        <v>49</v>
      </c>
      <c r="E300" s="200" t="s">
        <v>624</v>
      </c>
      <c r="F300" s="198">
        <f>127.5-5.53</f>
        <v>121.97</v>
      </c>
      <c r="G300" s="200"/>
      <c r="H300" s="200"/>
      <c r="I300" s="227">
        <v>170</v>
      </c>
      <c r="J300" s="228"/>
      <c r="K300" s="229"/>
      <c r="L300" s="230"/>
      <c r="M300" s="228" t="s">
        <v>602</v>
      </c>
      <c r="N300" s="231"/>
      <c r="O300" s="57"/>
      <c r="P300" s="16"/>
      <c r="Q300" s="16"/>
      <c r="R300" s="343" t="s">
        <v>754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1">
        <v>136</v>
      </c>
      <c r="B301" s="165">
        <v>43294</v>
      </c>
      <c r="C301" s="165"/>
      <c r="D301" s="166" t="s">
        <v>243</v>
      </c>
      <c r="E301" s="167" t="s">
        <v>624</v>
      </c>
      <c r="F301" s="168">
        <v>46.5</v>
      </c>
      <c r="G301" s="167"/>
      <c r="H301" s="167">
        <v>17</v>
      </c>
      <c r="I301" s="187">
        <v>59</v>
      </c>
      <c r="J301" s="393" t="s">
        <v>3461</v>
      </c>
      <c r="K301" s="135">
        <f t="shared" ref="K301" si="107">H301-F301</f>
        <v>-29.5</v>
      </c>
      <c r="L301" s="136">
        <f t="shared" ref="L301" si="108">K301/F301</f>
        <v>-0.63440860215053763</v>
      </c>
      <c r="M301" s="137" t="s">
        <v>664</v>
      </c>
      <c r="N301" s="138">
        <v>43887</v>
      </c>
      <c r="O301" s="57"/>
      <c r="P301" s="16"/>
      <c r="Q301" s="16"/>
      <c r="R301" s="17" t="s">
        <v>752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3">
        <v>137</v>
      </c>
      <c r="B302" s="196">
        <v>43396</v>
      </c>
      <c r="C302" s="196"/>
      <c r="D302" s="203" t="s">
        <v>425</v>
      </c>
      <c r="E302" s="200" t="s">
        <v>624</v>
      </c>
      <c r="F302" s="201">
        <v>156.5</v>
      </c>
      <c r="G302" s="200"/>
      <c r="H302" s="200"/>
      <c r="I302" s="227">
        <v>191</v>
      </c>
      <c r="J302" s="228"/>
      <c r="K302" s="229"/>
      <c r="L302" s="230"/>
      <c r="M302" s="228" t="s">
        <v>602</v>
      </c>
      <c r="N302" s="231"/>
      <c r="O302" s="57"/>
      <c r="P302" s="16"/>
      <c r="Q302" s="16"/>
      <c r="R302" s="345" t="s">
        <v>752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73">
        <v>138</v>
      </c>
      <c r="B303" s="196">
        <v>43439</v>
      </c>
      <c r="C303" s="196"/>
      <c r="D303" s="203" t="s">
        <v>330</v>
      </c>
      <c r="E303" s="200" t="s">
        <v>624</v>
      </c>
      <c r="F303" s="201">
        <v>259.5</v>
      </c>
      <c r="G303" s="200"/>
      <c r="H303" s="200"/>
      <c r="I303" s="227">
        <v>321</v>
      </c>
      <c r="J303" s="228"/>
      <c r="K303" s="229"/>
      <c r="L303" s="230"/>
      <c r="M303" s="228" t="s">
        <v>602</v>
      </c>
      <c r="N303" s="231"/>
      <c r="O303" s="16"/>
      <c r="P303" s="16"/>
      <c r="Q303" s="16"/>
      <c r="R303" s="343" t="s">
        <v>754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371">
        <v>139</v>
      </c>
      <c r="B304" s="165">
        <v>43439</v>
      </c>
      <c r="C304" s="165"/>
      <c r="D304" s="166" t="s">
        <v>776</v>
      </c>
      <c r="E304" s="167" t="s">
        <v>624</v>
      </c>
      <c r="F304" s="167">
        <v>715</v>
      </c>
      <c r="G304" s="167"/>
      <c r="H304" s="167">
        <v>445</v>
      </c>
      <c r="I304" s="187">
        <v>840</v>
      </c>
      <c r="J304" s="139" t="s">
        <v>2995</v>
      </c>
      <c r="K304" s="135">
        <f t="shared" ref="K304:K307" si="109">H304-F304</f>
        <v>-270</v>
      </c>
      <c r="L304" s="136">
        <f t="shared" ref="L304:L307" si="110">K304/F304</f>
        <v>-0.3776223776223776</v>
      </c>
      <c r="M304" s="137" t="s">
        <v>664</v>
      </c>
      <c r="N304" s="138">
        <v>43800</v>
      </c>
      <c r="O304" s="57"/>
      <c r="P304" s="16"/>
      <c r="Q304" s="16"/>
      <c r="R304" s="17" t="s">
        <v>752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7">
        <v>140</v>
      </c>
      <c r="B305" s="208">
        <v>43469</v>
      </c>
      <c r="C305" s="208"/>
      <c r="D305" s="156" t="s">
        <v>145</v>
      </c>
      <c r="E305" s="209" t="s">
        <v>624</v>
      </c>
      <c r="F305" s="209">
        <v>875</v>
      </c>
      <c r="G305" s="209"/>
      <c r="H305" s="209">
        <v>1165</v>
      </c>
      <c r="I305" s="233">
        <v>1185</v>
      </c>
      <c r="J305" s="142" t="s">
        <v>3490</v>
      </c>
      <c r="K305" s="129">
        <f t="shared" si="109"/>
        <v>290</v>
      </c>
      <c r="L305" s="130">
        <f t="shared" si="110"/>
        <v>0.33142857142857141</v>
      </c>
      <c r="M305" s="131" t="s">
        <v>600</v>
      </c>
      <c r="N305" s="364">
        <v>43847</v>
      </c>
      <c r="O305" s="57"/>
      <c r="P305" s="16"/>
      <c r="Q305" s="16"/>
      <c r="R305" s="17" t="s">
        <v>752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7">
        <v>141</v>
      </c>
      <c r="B306" s="208">
        <v>43559</v>
      </c>
      <c r="C306" s="208"/>
      <c r="D306" s="427" t="s">
        <v>345</v>
      </c>
      <c r="E306" s="209" t="s">
        <v>624</v>
      </c>
      <c r="F306" s="209">
        <f>387-14.63</f>
        <v>372.37</v>
      </c>
      <c r="G306" s="209"/>
      <c r="H306" s="209">
        <v>490</v>
      </c>
      <c r="I306" s="233">
        <v>490</v>
      </c>
      <c r="J306" s="142" t="s">
        <v>683</v>
      </c>
      <c r="K306" s="129">
        <f t="shared" si="109"/>
        <v>117.63</v>
      </c>
      <c r="L306" s="130">
        <f t="shared" si="110"/>
        <v>0.31589548030185027</v>
      </c>
      <c r="M306" s="131" t="s">
        <v>600</v>
      </c>
      <c r="N306" s="364">
        <v>43850</v>
      </c>
      <c r="O306" s="57"/>
      <c r="P306" s="16"/>
      <c r="Q306" s="16"/>
      <c r="R306" s="17" t="s">
        <v>752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71">
        <v>142</v>
      </c>
      <c r="B307" s="165">
        <v>43578</v>
      </c>
      <c r="C307" s="165"/>
      <c r="D307" s="166" t="s">
        <v>777</v>
      </c>
      <c r="E307" s="167" t="s">
        <v>601</v>
      </c>
      <c r="F307" s="167">
        <v>220</v>
      </c>
      <c r="G307" s="167"/>
      <c r="H307" s="167">
        <v>127.5</v>
      </c>
      <c r="I307" s="187">
        <v>284</v>
      </c>
      <c r="J307" s="393" t="s">
        <v>3484</v>
      </c>
      <c r="K307" s="135">
        <f t="shared" si="109"/>
        <v>-92.5</v>
      </c>
      <c r="L307" s="136">
        <f t="shared" si="110"/>
        <v>-0.42045454545454547</v>
      </c>
      <c r="M307" s="137" t="s">
        <v>664</v>
      </c>
      <c r="N307" s="138">
        <v>43896</v>
      </c>
      <c r="O307" s="57"/>
      <c r="P307" s="16"/>
      <c r="Q307" s="16"/>
      <c r="R307" s="17" t="s">
        <v>752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7">
        <v>143</v>
      </c>
      <c r="B308" s="208">
        <v>43622</v>
      </c>
      <c r="C308" s="208"/>
      <c r="D308" s="427" t="s">
        <v>496</v>
      </c>
      <c r="E308" s="209" t="s">
        <v>601</v>
      </c>
      <c r="F308" s="209">
        <v>332.8</v>
      </c>
      <c r="G308" s="209"/>
      <c r="H308" s="209">
        <v>405</v>
      </c>
      <c r="I308" s="233">
        <v>419</v>
      </c>
      <c r="J308" s="142" t="s">
        <v>3491</v>
      </c>
      <c r="K308" s="129">
        <f t="shared" ref="K308" si="111">H308-F308</f>
        <v>72.199999999999989</v>
      </c>
      <c r="L308" s="130">
        <f t="shared" ref="L308" si="112">K308/F308</f>
        <v>0.21694711538461534</v>
      </c>
      <c r="M308" s="131" t="s">
        <v>600</v>
      </c>
      <c r="N308" s="364">
        <v>43860</v>
      </c>
      <c r="O308" s="57"/>
      <c r="P308" s="16"/>
      <c r="Q308" s="16"/>
      <c r="R308" s="17" t="s">
        <v>752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145">
        <v>144</v>
      </c>
      <c r="B309" s="144">
        <v>43641</v>
      </c>
      <c r="C309" s="144"/>
      <c r="D309" s="145" t="s">
        <v>139</v>
      </c>
      <c r="E309" s="146" t="s">
        <v>624</v>
      </c>
      <c r="F309" s="147">
        <v>386</v>
      </c>
      <c r="G309" s="148"/>
      <c r="H309" s="148">
        <v>395</v>
      </c>
      <c r="I309" s="148">
        <v>452</v>
      </c>
      <c r="J309" s="171" t="s">
        <v>3406</v>
      </c>
      <c r="K309" s="172">
        <f t="shared" ref="K309" si="113">H309-F309</f>
        <v>9</v>
      </c>
      <c r="L309" s="173">
        <f t="shared" ref="L309" si="114">K309/F309</f>
        <v>2.3316062176165803E-2</v>
      </c>
      <c r="M309" s="174" t="s">
        <v>709</v>
      </c>
      <c r="N309" s="175">
        <v>43868</v>
      </c>
      <c r="O309" s="16"/>
      <c r="P309" s="16"/>
      <c r="Q309" s="16"/>
      <c r="R309" s="345" t="s">
        <v>752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4">
        <v>145</v>
      </c>
      <c r="B310" s="196">
        <v>43707</v>
      </c>
      <c r="C310" s="196"/>
      <c r="D310" s="203" t="s">
        <v>260</v>
      </c>
      <c r="E310" s="200" t="s">
        <v>624</v>
      </c>
      <c r="F310" s="200" t="s">
        <v>756</v>
      </c>
      <c r="G310" s="200"/>
      <c r="H310" s="200"/>
      <c r="I310" s="227">
        <v>190</v>
      </c>
      <c r="J310" s="228"/>
      <c r="K310" s="229"/>
      <c r="L310" s="230"/>
      <c r="M310" s="359" t="s">
        <v>602</v>
      </c>
      <c r="N310" s="231"/>
      <c r="O310" s="16"/>
      <c r="P310" s="16"/>
      <c r="Q310" s="16"/>
      <c r="R310" s="345" t="s">
        <v>752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7">
        <v>146</v>
      </c>
      <c r="B311" s="208">
        <v>43731</v>
      </c>
      <c r="C311" s="208"/>
      <c r="D311" s="156" t="s">
        <v>440</v>
      </c>
      <c r="E311" s="209" t="s">
        <v>624</v>
      </c>
      <c r="F311" s="209">
        <v>235</v>
      </c>
      <c r="G311" s="209"/>
      <c r="H311" s="209">
        <v>295</v>
      </c>
      <c r="I311" s="233">
        <v>296</v>
      </c>
      <c r="J311" s="142" t="s">
        <v>3148</v>
      </c>
      <c r="K311" s="129">
        <f t="shared" ref="K311" si="115">H311-F311</f>
        <v>60</v>
      </c>
      <c r="L311" s="130">
        <f t="shared" ref="L311" si="116">K311/F311</f>
        <v>0.25531914893617019</v>
      </c>
      <c r="M311" s="131" t="s">
        <v>600</v>
      </c>
      <c r="N311" s="364">
        <v>43844</v>
      </c>
      <c r="O311" s="57"/>
      <c r="P311" s="16"/>
      <c r="Q311" s="16"/>
      <c r="R311" s="17" t="s">
        <v>752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7">
        <v>147</v>
      </c>
      <c r="B312" s="208">
        <v>43752</v>
      </c>
      <c r="C312" s="208"/>
      <c r="D312" s="156" t="s">
        <v>2978</v>
      </c>
      <c r="E312" s="209" t="s">
        <v>624</v>
      </c>
      <c r="F312" s="209">
        <v>277.5</v>
      </c>
      <c r="G312" s="209"/>
      <c r="H312" s="209">
        <v>333</v>
      </c>
      <c r="I312" s="233">
        <v>333</v>
      </c>
      <c r="J312" s="142" t="s">
        <v>3149</v>
      </c>
      <c r="K312" s="129">
        <f t="shared" ref="K312" si="117">H312-F312</f>
        <v>55.5</v>
      </c>
      <c r="L312" s="130">
        <f t="shared" ref="L312" si="118">K312/F312</f>
        <v>0.2</v>
      </c>
      <c r="M312" s="131" t="s">
        <v>600</v>
      </c>
      <c r="N312" s="364">
        <v>43846</v>
      </c>
      <c r="O312" s="57"/>
      <c r="P312" s="16"/>
      <c r="Q312" s="16"/>
      <c r="R312" s="17" t="s">
        <v>754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7">
        <v>148</v>
      </c>
      <c r="B313" s="208">
        <v>43752</v>
      </c>
      <c r="C313" s="208"/>
      <c r="D313" s="156" t="s">
        <v>2977</v>
      </c>
      <c r="E313" s="209" t="s">
        <v>624</v>
      </c>
      <c r="F313" s="209">
        <v>930</v>
      </c>
      <c r="G313" s="209"/>
      <c r="H313" s="209">
        <v>1165</v>
      </c>
      <c r="I313" s="233">
        <v>1200</v>
      </c>
      <c r="J313" s="142" t="s">
        <v>3151</v>
      </c>
      <c r="K313" s="129">
        <f t="shared" ref="K313" si="119">H313-F313</f>
        <v>235</v>
      </c>
      <c r="L313" s="130">
        <f t="shared" ref="L313" si="120">K313/F313</f>
        <v>0.25268817204301075</v>
      </c>
      <c r="M313" s="131" t="s">
        <v>600</v>
      </c>
      <c r="N313" s="364">
        <v>43847</v>
      </c>
      <c r="O313" s="57"/>
      <c r="P313" s="16"/>
      <c r="Q313" s="16"/>
      <c r="R313" s="17" t="s">
        <v>754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3">
        <v>149</v>
      </c>
      <c r="B314" s="348">
        <v>43753</v>
      </c>
      <c r="C314" s="213"/>
      <c r="D314" s="375" t="s">
        <v>2976</v>
      </c>
      <c r="E314" s="351" t="s">
        <v>624</v>
      </c>
      <c r="F314" s="354">
        <v>111</v>
      </c>
      <c r="G314" s="351"/>
      <c r="H314" s="351"/>
      <c r="I314" s="357">
        <v>141</v>
      </c>
      <c r="J314" s="239"/>
      <c r="K314" s="239"/>
      <c r="L314" s="124"/>
      <c r="M314" s="363" t="s">
        <v>602</v>
      </c>
      <c r="N314" s="241"/>
      <c r="O314" s="16"/>
      <c r="P314" s="16"/>
      <c r="Q314" s="16"/>
      <c r="R314" s="345" t="s">
        <v>752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7">
        <v>150</v>
      </c>
      <c r="B315" s="208">
        <v>43753</v>
      </c>
      <c r="C315" s="208"/>
      <c r="D315" s="156" t="s">
        <v>2975</v>
      </c>
      <c r="E315" s="209" t="s">
        <v>624</v>
      </c>
      <c r="F315" s="210">
        <v>296</v>
      </c>
      <c r="G315" s="209"/>
      <c r="H315" s="209">
        <v>370</v>
      </c>
      <c r="I315" s="233">
        <v>370</v>
      </c>
      <c r="J315" s="142" t="s">
        <v>683</v>
      </c>
      <c r="K315" s="129">
        <f t="shared" ref="K315" si="121">H315-F315</f>
        <v>74</v>
      </c>
      <c r="L315" s="130">
        <f t="shared" ref="L315" si="122">K315/F315</f>
        <v>0.25</v>
      </c>
      <c r="M315" s="131" t="s">
        <v>600</v>
      </c>
      <c r="N315" s="364">
        <v>43853</v>
      </c>
      <c r="O315" s="57"/>
      <c r="P315" s="16"/>
      <c r="Q315" s="16"/>
      <c r="R315" s="17" t="s">
        <v>754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374">
        <v>151</v>
      </c>
      <c r="B316" s="212">
        <v>43754</v>
      </c>
      <c r="C316" s="212"/>
      <c r="D316" s="193" t="s">
        <v>2974</v>
      </c>
      <c r="E316" s="350" t="s">
        <v>624</v>
      </c>
      <c r="F316" s="353" t="s">
        <v>2940</v>
      </c>
      <c r="G316" s="350"/>
      <c r="H316" s="350"/>
      <c r="I316" s="356">
        <v>344</v>
      </c>
      <c r="J316" s="360"/>
      <c r="K316" s="242"/>
      <c r="L316" s="362"/>
      <c r="M316" s="344" t="s">
        <v>602</v>
      </c>
      <c r="N316" s="365"/>
      <c r="O316" s="16"/>
      <c r="P316" s="16"/>
      <c r="Q316" s="16"/>
      <c r="R316" s="345" t="s">
        <v>752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347">
        <v>152</v>
      </c>
      <c r="B317" s="213">
        <v>43832</v>
      </c>
      <c r="C317" s="213"/>
      <c r="D317" s="217" t="s">
        <v>2254</v>
      </c>
      <c r="E317" s="214" t="s">
        <v>624</v>
      </c>
      <c r="F317" s="215" t="s">
        <v>3136</v>
      </c>
      <c r="G317" s="214"/>
      <c r="H317" s="214"/>
      <c r="I317" s="238">
        <v>590</v>
      </c>
      <c r="J317" s="239"/>
      <c r="K317" s="239"/>
      <c r="L317" s="124"/>
      <c r="M317" s="344" t="s">
        <v>602</v>
      </c>
      <c r="N317" s="241"/>
      <c r="O317" s="16"/>
      <c r="P317" s="16"/>
      <c r="Q317" s="16"/>
      <c r="R317" s="345" t="s">
        <v>754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72">
        <v>153</v>
      </c>
      <c r="B318" s="188">
        <v>43966</v>
      </c>
      <c r="C318" s="188"/>
      <c r="D318" s="189" t="s">
        <v>65</v>
      </c>
      <c r="E318" s="190" t="s">
        <v>624</v>
      </c>
      <c r="F318" s="192">
        <v>67.5</v>
      </c>
      <c r="G318" s="192"/>
      <c r="H318" s="192">
        <v>80</v>
      </c>
      <c r="I318" s="192">
        <v>86</v>
      </c>
      <c r="J318" s="223" t="s">
        <v>3786</v>
      </c>
      <c r="K318" s="220">
        <f t="shared" ref="K318" si="123">H318-F318</f>
        <v>12.5</v>
      </c>
      <c r="L318" s="221">
        <f t="shared" ref="L318" si="124">K318/F318</f>
        <v>0.18518518518518517</v>
      </c>
      <c r="M318" s="191" t="s">
        <v>600</v>
      </c>
      <c r="N318" s="222">
        <v>44001</v>
      </c>
      <c r="O318" s="16"/>
      <c r="P318" s="16"/>
      <c r="Q318" s="16"/>
      <c r="R318" s="345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11"/>
      <c r="B319" s="201" t="s">
        <v>2981</v>
      </c>
      <c r="C319" s="213"/>
      <c r="D319" s="217"/>
      <c r="E319" s="214"/>
      <c r="F319" s="215"/>
      <c r="G319" s="214"/>
      <c r="H319" s="214"/>
      <c r="I319" s="238"/>
      <c r="J319" s="239"/>
      <c r="K319" s="239"/>
      <c r="L319" s="124"/>
      <c r="M319" s="240"/>
      <c r="N319" s="241"/>
      <c r="O319" s="16"/>
      <c r="P319" s="16"/>
      <c r="Q319" s="16"/>
      <c r="R319" s="345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11"/>
      <c r="B320" s="213"/>
      <c r="C320" s="213"/>
      <c r="D320" s="217"/>
      <c r="E320" s="214"/>
      <c r="F320" s="215"/>
      <c r="G320" s="214"/>
      <c r="H320" s="214"/>
      <c r="I320" s="238"/>
      <c r="J320" s="239"/>
      <c r="K320" s="239"/>
      <c r="L320" s="124"/>
      <c r="M320" s="240"/>
      <c r="N320" s="241"/>
      <c r="O320" s="16"/>
      <c r="P320" s="16"/>
      <c r="Q320" s="16"/>
      <c r="R320" s="345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11"/>
      <c r="B321" s="213"/>
      <c r="C321" s="213"/>
      <c r="D321" s="217"/>
      <c r="E321" s="214"/>
      <c r="F321" s="215"/>
      <c r="G321" s="214"/>
      <c r="H321" s="214"/>
      <c r="I321" s="238"/>
      <c r="J321" s="239"/>
      <c r="K321" s="239"/>
      <c r="L321" s="124"/>
      <c r="M321" s="240"/>
      <c r="N321" s="241"/>
      <c r="O321" s="16"/>
      <c r="P321" s="16"/>
      <c r="Q321" s="16"/>
      <c r="R321" s="345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11"/>
      <c r="B322" s="213"/>
      <c r="C322" s="213"/>
      <c r="D322" s="217"/>
      <c r="E322" s="214"/>
      <c r="F322" s="215"/>
      <c r="G322" s="214"/>
      <c r="H322" s="214"/>
      <c r="I322" s="238"/>
      <c r="J322" s="239"/>
      <c r="K322" s="239"/>
      <c r="L322" s="124"/>
      <c r="M322" s="240"/>
      <c r="N322" s="241"/>
      <c r="O322" s="16"/>
      <c r="P322" s="16"/>
      <c r="Q322" s="16"/>
      <c r="R322" s="345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11"/>
      <c r="B323" s="213"/>
      <c r="C323" s="213"/>
      <c r="D323" s="217"/>
      <c r="E323" s="214"/>
      <c r="F323" s="215"/>
      <c r="G323" s="214"/>
      <c r="H323" s="214"/>
      <c r="I323" s="238"/>
      <c r="J323" s="239"/>
      <c r="K323" s="239"/>
      <c r="L323" s="124"/>
      <c r="M323" s="240"/>
      <c r="N323" s="241"/>
      <c r="O323" s="16"/>
      <c r="P323" s="16"/>
      <c r="Q323" s="16"/>
      <c r="R323" s="345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11"/>
      <c r="B324" s="213"/>
      <c r="C324" s="213"/>
      <c r="D324" s="217"/>
      <c r="E324" s="214"/>
      <c r="F324" s="215"/>
      <c r="G324" s="214"/>
      <c r="H324" s="214"/>
      <c r="I324" s="238"/>
      <c r="J324" s="239"/>
      <c r="K324" s="239"/>
      <c r="L324" s="124"/>
      <c r="M324" s="240"/>
      <c r="N324" s="241"/>
      <c r="O324" s="16"/>
      <c r="P324" s="16"/>
      <c r="Q324" s="16"/>
      <c r="R324" s="345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11"/>
      <c r="B325" s="213"/>
      <c r="C325" s="213"/>
      <c r="D325" s="217"/>
      <c r="E325" s="214"/>
      <c r="F325" s="215"/>
      <c r="G325" s="214"/>
      <c r="H325" s="214"/>
      <c r="I325" s="238"/>
      <c r="J325" s="239"/>
      <c r="K325" s="239"/>
      <c r="L325" s="124"/>
      <c r="M325" s="240"/>
      <c r="N325" s="241"/>
      <c r="O325" s="16"/>
      <c r="P325" s="16"/>
      <c r="Q325" s="16"/>
      <c r="R325" s="345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11"/>
      <c r="B326" s="213"/>
      <c r="C326" s="213"/>
      <c r="D326" s="217"/>
      <c r="E326" s="214"/>
      <c r="F326" s="215"/>
      <c r="G326" s="214"/>
      <c r="H326" s="214"/>
      <c r="I326" s="238"/>
      <c r="J326" s="239"/>
      <c r="K326" s="239"/>
      <c r="L326" s="124"/>
      <c r="M326" s="240"/>
      <c r="N326" s="241"/>
      <c r="O326" s="16"/>
      <c r="P326" s="16"/>
      <c r="Q326" s="16"/>
      <c r="R326" s="345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1"/>
      <c r="B327" s="213"/>
      <c r="C327" s="213"/>
      <c r="D327" s="217"/>
      <c r="E327" s="214"/>
      <c r="F327" s="215"/>
      <c r="G327" s="214"/>
      <c r="H327" s="214"/>
      <c r="I327" s="238"/>
      <c r="J327" s="239"/>
      <c r="K327" s="239"/>
      <c r="L327" s="124"/>
      <c r="M327" s="240"/>
      <c r="N327" s="241"/>
      <c r="O327" s="16"/>
      <c r="P327" s="16"/>
      <c r="R327" s="345"/>
    </row>
    <row r="328" spans="1:26">
      <c r="A328" s="211"/>
      <c r="B328" s="213"/>
      <c r="C328" s="213"/>
      <c r="D328" s="217"/>
      <c r="E328" s="214"/>
      <c r="F328" s="215"/>
      <c r="G328" s="214"/>
      <c r="H328" s="214"/>
      <c r="I328" s="238"/>
      <c r="J328" s="239"/>
      <c r="K328" s="239"/>
      <c r="L328" s="124"/>
      <c r="M328" s="240"/>
      <c r="N328" s="241"/>
      <c r="O328" s="16"/>
      <c r="P328" s="16"/>
      <c r="R328" s="345"/>
    </row>
    <row r="329" spans="1:26">
      <c r="A329" s="211"/>
      <c r="B329" s="213"/>
      <c r="C329" s="213"/>
      <c r="D329" s="217"/>
      <c r="E329" s="214"/>
      <c r="F329" s="215"/>
      <c r="G329" s="214"/>
      <c r="H329" s="214"/>
      <c r="I329" s="238"/>
      <c r="J329" s="239"/>
      <c r="K329" s="239"/>
      <c r="L329" s="124"/>
      <c r="M329" s="240"/>
      <c r="N329" s="241"/>
      <c r="O329" s="16"/>
      <c r="P329" s="16"/>
      <c r="R329" s="345"/>
    </row>
    <row r="330" spans="1:26">
      <c r="A330" s="211"/>
      <c r="B330" s="213"/>
      <c r="C330" s="213"/>
      <c r="D330" s="217"/>
      <c r="E330" s="214"/>
      <c r="F330" s="215"/>
      <c r="G330" s="214"/>
      <c r="H330" s="214"/>
      <c r="I330" s="238"/>
      <c r="J330" s="239"/>
      <c r="K330" s="239"/>
      <c r="L330" s="124"/>
      <c r="M330" s="240"/>
      <c r="N330" s="241"/>
      <c r="O330" s="16"/>
      <c r="P330" s="16"/>
      <c r="R330" s="345"/>
    </row>
    <row r="331" spans="1:26">
      <c r="A331" s="211"/>
      <c r="B331" s="201"/>
      <c r="O331" s="16"/>
      <c r="P331" s="16"/>
      <c r="R331" s="345"/>
    </row>
    <row r="332" spans="1:26">
      <c r="R332" s="243"/>
    </row>
    <row r="333" spans="1:26">
      <c r="R333" s="243"/>
    </row>
    <row r="334" spans="1:26">
      <c r="R334" s="243"/>
    </row>
    <row r="335" spans="1:26">
      <c r="R335" s="243"/>
    </row>
    <row r="336" spans="1:26">
      <c r="R336" s="243"/>
    </row>
    <row r="337" spans="1:18">
      <c r="R337" s="243"/>
    </row>
    <row r="338" spans="1:18">
      <c r="R338" s="243"/>
    </row>
    <row r="339" spans="1:18">
      <c r="R339" s="243"/>
    </row>
    <row r="340" spans="1:18">
      <c r="R340" s="243"/>
    </row>
    <row r="341" spans="1:18">
      <c r="R341" s="243"/>
    </row>
    <row r="342" spans="1:18">
      <c r="R342" s="243"/>
    </row>
    <row r="348" spans="1:18">
      <c r="A348" s="218"/>
    </row>
    <row r="349" spans="1:18">
      <c r="A349" s="218"/>
    </row>
    <row r="350" spans="1:18">
      <c r="A350" s="214"/>
    </row>
  </sheetData>
  <autoFilter ref="R1:R350" xr:uid="{00000000-0009-0000-0000-000005000000}"/>
  <mergeCells count="14">
    <mergeCell ref="N113:N114"/>
    <mergeCell ref="O113:O114"/>
    <mergeCell ref="N115:N116"/>
    <mergeCell ref="O115:O116"/>
    <mergeCell ref="A115:A116"/>
    <mergeCell ref="B115:B116"/>
    <mergeCell ref="J115:J116"/>
    <mergeCell ref="L115:L116"/>
    <mergeCell ref="M115:M116"/>
    <mergeCell ref="A113:A114"/>
    <mergeCell ref="B113:B114"/>
    <mergeCell ref="J113:J114"/>
    <mergeCell ref="L113:L114"/>
    <mergeCell ref="M113:M114"/>
  </mergeCells>
  <hyperlinks>
    <hyperlink ref="M5" location="Main!A1" display="Back To Main Page" xr:uid="{00000000-0004-0000-0500-000000000000}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N1940"/>
  <sheetViews>
    <sheetView workbookViewId="0">
      <selection sqref="A1:M1641"/>
    </sheetView>
  </sheetViews>
  <sheetFormatPr defaultColWidth="9.109375" defaultRowHeight="13.2"/>
  <cols>
    <col min="1" max="1" width="15" style="1" customWidth="1"/>
    <col min="2" max="9" width="9.109375" style="1"/>
    <col min="10" max="10" width="14" style="1" customWidth="1"/>
    <col min="11" max="11" width="11.6640625" style="1" customWidth="1"/>
    <col min="12" max="16384" width="9.10937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 xr:uid="{00000000-0009-0000-0000-000006000000}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9" defaultRowHeight="13.2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2020-06-26T03:20:52Z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