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570" windowHeight="925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F&amp;O)'!$R$1:$R$341</definedName>
    <definedName name="_xlnm._FilterDatabase" localSheetId="1" hidden="1">'Future Intra'!$B$14:$P$14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8" i="6" l="1"/>
  <c r="M118" i="6" s="1"/>
  <c r="K119" i="6"/>
  <c r="M119" i="6" s="1"/>
  <c r="M95" i="6" l="1"/>
  <c r="K94" i="6"/>
  <c r="M94" i="6" s="1"/>
  <c r="L57" i="6"/>
  <c r="K57" i="6"/>
  <c r="M57" i="6" s="1"/>
  <c r="L15" i="6"/>
  <c r="K15" i="6"/>
  <c r="M15" i="6" s="1"/>
  <c r="L128" i="6" l="1"/>
  <c r="K128" i="6"/>
  <c r="M128" i="6" s="1"/>
  <c r="K111" i="6"/>
  <c r="M111" i="6" s="1"/>
  <c r="L144" i="6"/>
  <c r="K144" i="6"/>
  <c r="K142" i="6"/>
  <c r="K143" i="6"/>
  <c r="M143" i="6" s="1"/>
  <c r="L11" i="6"/>
  <c r="K11" i="6"/>
  <c r="L142" i="6"/>
  <c r="K116" i="6"/>
  <c r="M116" i="6" s="1"/>
  <c r="K113" i="6"/>
  <c r="M113" i="6" s="1"/>
  <c r="K115" i="6"/>
  <c r="M115" i="6" s="1"/>
  <c r="M142" i="6" l="1"/>
  <c r="M11" i="6"/>
  <c r="M144" i="6"/>
  <c r="K114" i="6"/>
  <c r="M114" i="6" s="1"/>
  <c r="K112" i="6"/>
  <c r="M112" i="6" s="1"/>
  <c r="K141" i="6"/>
  <c r="M141" i="6" s="1"/>
  <c r="L39" i="6"/>
  <c r="K39" i="6"/>
  <c r="M39" i="6" s="1"/>
  <c r="K140" i="6" l="1"/>
  <c r="M140" i="6" s="1"/>
  <c r="K109" i="6"/>
  <c r="M109" i="6" s="1"/>
  <c r="P22" i="6"/>
  <c r="K86" i="6" l="1"/>
  <c r="M86" i="6" s="1"/>
  <c r="K139" i="6" l="1"/>
  <c r="M139" i="6" s="1"/>
  <c r="K110" i="6"/>
  <c r="M110" i="6" s="1"/>
  <c r="K138" i="6"/>
  <c r="K107" i="6"/>
  <c r="M107" i="6" s="1"/>
  <c r="L56" i="6"/>
  <c r="K56" i="6"/>
  <c r="L36" i="6"/>
  <c r="K36" i="6"/>
  <c r="M36" i="6" s="1"/>
  <c r="M56" i="6" l="1"/>
  <c r="M138" i="6"/>
  <c r="K137" i="6"/>
  <c r="L137" i="6"/>
  <c r="K108" i="6"/>
  <c r="M108" i="6" s="1"/>
  <c r="K105" i="6"/>
  <c r="M105" i="6" s="1"/>
  <c r="K104" i="6"/>
  <c r="M104" i="6" s="1"/>
  <c r="K106" i="6"/>
  <c r="M106" i="6" s="1"/>
  <c r="K103" i="6"/>
  <c r="M103" i="6" s="1"/>
  <c r="K102" i="6"/>
  <c r="M102" i="6" s="1"/>
  <c r="M100" i="6"/>
  <c r="K101" i="6"/>
  <c r="K100" i="6"/>
  <c r="K92" i="6"/>
  <c r="M92" i="6" s="1"/>
  <c r="L16" i="6"/>
  <c r="K16" i="6"/>
  <c r="M137" i="6" l="1"/>
  <c r="M16" i="6"/>
  <c r="K93" i="6"/>
  <c r="M93" i="6" s="1"/>
  <c r="K99" i="6"/>
  <c r="M99" i="6" s="1"/>
  <c r="K96" i="6"/>
  <c r="M96" i="6" s="1"/>
  <c r="L34" i="6"/>
  <c r="K34" i="6"/>
  <c r="M34" i="6" l="1"/>
  <c r="L37" i="6"/>
  <c r="K37" i="6"/>
  <c r="K98" i="6"/>
  <c r="M98" i="6" s="1"/>
  <c r="L35" i="6"/>
  <c r="K35" i="6"/>
  <c r="K90" i="6"/>
  <c r="M90" i="6" s="1"/>
  <c r="M37" i="6" l="1"/>
  <c r="M35" i="6"/>
  <c r="L12" i="6"/>
  <c r="K12" i="6"/>
  <c r="K97" i="6"/>
  <c r="M97" i="6" s="1"/>
  <c r="P21" i="6"/>
  <c r="P20" i="6"/>
  <c r="K91" i="6"/>
  <c r="M91" i="6" s="1"/>
  <c r="K81" i="6"/>
  <c r="M81" i="6" s="1"/>
  <c r="M12" i="6" l="1"/>
  <c r="L17" i="6"/>
  <c r="K17" i="6"/>
  <c r="L13" i="6"/>
  <c r="K13" i="6"/>
  <c r="L10" i="6"/>
  <c r="K10" i="6"/>
  <c r="K89" i="6"/>
  <c r="M89" i="6" s="1"/>
  <c r="L55" i="6"/>
  <c r="K55" i="6"/>
  <c r="L54" i="6"/>
  <c r="K54" i="6"/>
  <c r="M13" i="6" l="1"/>
  <c r="M54" i="6"/>
  <c r="M17" i="6"/>
  <c r="M10" i="6"/>
  <c r="M55" i="6"/>
  <c r="P126" i="6"/>
  <c r="P19" i="6"/>
  <c r="K88" i="6"/>
  <c r="M88" i="6" s="1"/>
  <c r="K87" i="6"/>
  <c r="M87" i="6" s="1"/>
  <c r="L52" i="6"/>
  <c r="K52" i="6"/>
  <c r="M52" i="6" l="1"/>
  <c r="K83" i="6"/>
  <c r="M83" i="6" s="1"/>
  <c r="K85" i="6"/>
  <c r="M85" i="6" s="1"/>
  <c r="K84" i="6"/>
  <c r="M84" i="6" s="1"/>
  <c r="L51" i="6"/>
  <c r="K51" i="6"/>
  <c r="L53" i="6"/>
  <c r="K53" i="6"/>
  <c r="L33" i="6"/>
  <c r="K33" i="6"/>
  <c r="L18" i="6"/>
  <c r="K18" i="6"/>
  <c r="L31" i="6"/>
  <c r="K31" i="6"/>
  <c r="M31" i="6" l="1"/>
  <c r="M33" i="6"/>
  <c r="M51" i="6"/>
  <c r="M18" i="6"/>
  <c r="M53" i="6"/>
  <c r="K78" i="6"/>
  <c r="M78" i="6" s="1"/>
  <c r="K82" i="6"/>
  <c r="M82" i="6" s="1"/>
  <c r="K80" i="6"/>
  <c r="M80" i="6" s="1"/>
  <c r="K79" i="6"/>
  <c r="M79" i="6" s="1"/>
  <c r="K76" i="6"/>
  <c r="M76" i="6" s="1"/>
  <c r="K77" i="6"/>
  <c r="M77" i="6" s="1"/>
  <c r="K74" i="6"/>
  <c r="M74" i="6" s="1"/>
  <c r="K72" i="6"/>
  <c r="M72" i="6" s="1"/>
  <c r="K75" i="6" l="1"/>
  <c r="M75" i="6" s="1"/>
  <c r="L50" i="6" l="1"/>
  <c r="K73" i="6" l="1"/>
  <c r="M73" i="6" s="1"/>
  <c r="K71" i="6"/>
  <c r="M71" i="6" s="1"/>
  <c r="K70" i="6"/>
  <c r="M70" i="6" s="1"/>
  <c r="K69" i="6"/>
  <c r="M69" i="6" s="1"/>
  <c r="K50" i="6"/>
  <c r="M50" i="6" s="1"/>
  <c r="L32" i="6"/>
  <c r="K32" i="6"/>
  <c r="L14" i="6"/>
  <c r="K14" i="6"/>
  <c r="M32" i="6" l="1"/>
  <c r="M14" i="6"/>
  <c r="K65" i="6"/>
  <c r="M65" i="6" s="1"/>
  <c r="K66" i="6"/>
  <c r="M66" i="6" s="1"/>
  <c r="K68" i="6"/>
  <c r="M68" i="6" s="1"/>
  <c r="K67" i="6"/>
  <c r="M67" i="6" s="1"/>
  <c r="K336" i="6" l="1"/>
  <c r="L336" i="6" s="1"/>
  <c r="L127" i="6" l="1"/>
  <c r="K127" i="6"/>
  <c r="M127" i="6" l="1"/>
  <c r="K325" i="6" l="1"/>
  <c r="L325" i="6" s="1"/>
  <c r="K331" i="6" l="1"/>
  <c r="L331" i="6" s="1"/>
  <c r="K314" i="6" l="1"/>
  <c r="L314" i="6" s="1"/>
  <c r="K328" i="6" l="1"/>
  <c r="L328" i="6" s="1"/>
  <c r="K320" i="6" l="1"/>
  <c r="L320" i="6" s="1"/>
  <c r="K330" i="6" l="1"/>
  <c r="L330" i="6" s="1"/>
  <c r="H326" i="6" l="1"/>
  <c r="K326" i="6" l="1"/>
  <c r="L326" i="6" s="1"/>
  <c r="K315" i="6"/>
  <c r="L315" i="6" s="1"/>
  <c r="K305" i="6"/>
  <c r="L305" i="6" s="1"/>
  <c r="K321" i="6" l="1"/>
  <c r="L321" i="6" s="1"/>
  <c r="K322" i="6" l="1"/>
  <c r="L322" i="6" s="1"/>
  <c r="K319" i="6" l="1"/>
  <c r="L319" i="6" s="1"/>
  <c r="K298" i="6"/>
  <c r="L298" i="6" s="1"/>
  <c r="K318" i="6"/>
  <c r="L318" i="6" s="1"/>
  <c r="K317" i="6"/>
  <c r="L317" i="6" s="1"/>
  <c r="K316" i="6"/>
  <c r="L316" i="6" s="1"/>
  <c r="K313" i="6"/>
  <c r="L313" i="6" s="1"/>
  <c r="K312" i="6"/>
  <c r="L312" i="6" s="1"/>
  <c r="K311" i="6"/>
  <c r="L311" i="6" s="1"/>
  <c r="K310" i="6"/>
  <c r="L310" i="6" s="1"/>
  <c r="K309" i="6"/>
  <c r="L309" i="6" s="1"/>
  <c r="K308" i="6"/>
  <c r="L308" i="6" s="1"/>
  <c r="K307" i="6"/>
  <c r="L307" i="6" s="1"/>
  <c r="K306" i="6"/>
  <c r="L306" i="6" s="1"/>
  <c r="K304" i="6"/>
  <c r="L304" i="6" s="1"/>
  <c r="K303" i="6"/>
  <c r="L303" i="6" s="1"/>
  <c r="K302" i="6"/>
  <c r="L302" i="6" s="1"/>
  <c r="K301" i="6"/>
  <c r="L301" i="6" s="1"/>
  <c r="K300" i="6"/>
  <c r="L300" i="6" s="1"/>
  <c r="K299" i="6"/>
  <c r="L299" i="6" s="1"/>
  <c r="K297" i="6"/>
  <c r="L297" i="6" s="1"/>
  <c r="K296" i="6"/>
  <c r="L296" i="6" s="1"/>
  <c r="K295" i="6"/>
  <c r="L295" i="6" s="1"/>
  <c r="F294" i="6"/>
  <c r="K294" i="6" s="1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F288" i="6"/>
  <c r="K288" i="6" s="1"/>
  <c r="L288" i="6" s="1"/>
  <c r="F287" i="6"/>
  <c r="K287" i="6" s="1"/>
  <c r="L287" i="6" s="1"/>
  <c r="K286" i="6"/>
  <c r="L286" i="6" s="1"/>
  <c r="F285" i="6"/>
  <c r="K285" i="6" s="1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69" i="6"/>
  <c r="L269" i="6" s="1"/>
  <c r="K267" i="6"/>
  <c r="L267" i="6" s="1"/>
  <c r="K266" i="6"/>
  <c r="L266" i="6" s="1"/>
  <c r="F265" i="6"/>
  <c r="K265" i="6" s="1"/>
  <c r="L265" i="6" s="1"/>
  <c r="K264" i="6"/>
  <c r="L264" i="6" s="1"/>
  <c r="K261" i="6"/>
  <c r="L261" i="6" s="1"/>
  <c r="K260" i="6"/>
  <c r="L260" i="6" s="1"/>
  <c r="K259" i="6"/>
  <c r="L259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39" i="6"/>
  <c r="L239" i="6" s="1"/>
  <c r="K237" i="6"/>
  <c r="L237" i="6" s="1"/>
  <c r="K235" i="6"/>
  <c r="L235" i="6" s="1"/>
  <c r="K233" i="6"/>
  <c r="L233" i="6" s="1"/>
  <c r="K232" i="6"/>
  <c r="L232" i="6" s="1"/>
  <c r="K231" i="6"/>
  <c r="L231" i="6" s="1"/>
  <c r="K229" i="6"/>
  <c r="L229" i="6" s="1"/>
  <c r="K228" i="6"/>
  <c r="L228" i="6" s="1"/>
  <c r="K227" i="6"/>
  <c r="L227" i="6" s="1"/>
  <c r="K226" i="6"/>
  <c r="K225" i="6"/>
  <c r="L225" i="6" s="1"/>
  <c r="K224" i="6"/>
  <c r="L224" i="6" s="1"/>
  <c r="K222" i="6"/>
  <c r="L222" i="6" s="1"/>
  <c r="K221" i="6"/>
  <c r="L221" i="6" s="1"/>
  <c r="K220" i="6"/>
  <c r="L220" i="6" s="1"/>
  <c r="K219" i="6"/>
  <c r="L219" i="6" s="1"/>
  <c r="K218" i="6"/>
  <c r="L218" i="6" s="1"/>
  <c r="F217" i="6"/>
  <c r="K217" i="6" s="1"/>
  <c r="L217" i="6" s="1"/>
  <c r="H216" i="6"/>
  <c r="K216" i="6" s="1"/>
  <c r="L216" i="6" s="1"/>
  <c r="K213" i="6"/>
  <c r="L213" i="6" s="1"/>
  <c r="K212" i="6"/>
  <c r="L212" i="6" s="1"/>
  <c r="K211" i="6"/>
  <c r="L211" i="6" s="1"/>
  <c r="K210" i="6"/>
  <c r="L210" i="6" s="1"/>
  <c r="K209" i="6"/>
  <c r="L209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H182" i="6"/>
  <c r="K182" i="6" s="1"/>
  <c r="L182" i="6" s="1"/>
  <c r="F181" i="6"/>
  <c r="K181" i="6" s="1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<sst xmlns="http://schemas.openxmlformats.org/spreadsheetml/2006/main" count="3137" uniqueCount="1188">
  <si>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</si>
  <si>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</si>
  <si>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</si>
  <si>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</si>
  <si>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</si>
  <si>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</si>
  <si>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</si>
  <si>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</si>
  <si>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</si>
  <si>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</si>
  <si>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</si>
  <si>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</si>
  <si>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</si>
  <si>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</si>
  <si>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</si>
  <si>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</si>
  <si>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</si>
  <si>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</si>
  <si>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</si>
  <si>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</si>
  <si>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</si>
  <si>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</si>
  <si>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</si>
  <si>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</si>
  <si>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</si>
  <si>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</si>
  <si>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</si>
  <si>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</si>
  <si>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</si>
  <si>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</si>
  <si>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</si>
  <si>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</si>
  <si>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</si>
  <si>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</si>
  <si>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</si>
  <si>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</si>
  <si>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</si>
  <si>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</si>
  <si>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</si>
  <si>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</si>
  <si>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</si>
  <si>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</si>
  <si>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</si>
  <si>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</si>
  <si>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</si>
  <si>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</si>
  <si>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</si>
  <si>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</si>
  <si>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</si>
  <si>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</si>
  <si>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</si>
  <si>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</si>
  <si>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</si>
  <si>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</si>
  <si>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</si>
  <si>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</si>
  <si>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</si>
  <si>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</si>
  <si>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</si>
  <si>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</si>
  <si>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</si>
  <si>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</si>
  <si>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</si>
  <si>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</si>
  <si>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</si>
  <si>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</si>
  <si>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</si>
  <si>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</si>
  <si>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</si>
  <si>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</si>
  <si>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</si>
  <si>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</si>
  <si>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</si>
  <si>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</si>
  <si>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</si>
  <si>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</si>
  <si>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</si>
  <si>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</si>
  <si>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</si>
  <si>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</si>
  <si>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</si>
  <si>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</si>
  <si>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</si>
  <si>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</si>
  <si>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</si>
  <si>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</si>
  <si>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</si>
  <si>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</si>
  <si>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</si>
  <si>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</si>
  <si>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</si>
  <si>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</si>
  <si>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</si>
  <si>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</si>
  <si>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</si>
  <si>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</si>
  <si>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</si>
  <si>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</si>
  <si>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</si>
  <si>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</si>
  <si>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</si>
  <si>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</si>
  <si>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</si>
  <si>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</si>
  <si>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</si>
  <si>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</si>
  <si>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</si>
  <si>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</si>
  <si>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</si>
  <si>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</si>
  <si>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</si>
  <si>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</si>
  <si>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</si>
  <si>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</si>
  <si>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</si>
  <si>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</si>
  <si>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</si>
  <si>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</si>
  <si>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</si>
  <si>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</si>
  <si>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</si>
  <si>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</si>
  <si>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</si>
  <si>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</si>
  <si>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</si>
  <si>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</si>
  <si>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</si>
  <si>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</si>
  <si>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</si>
  <si>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</si>
  <si>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</si>
  <si>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</si>
  <si>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</si>
  <si>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</si>
  <si>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</si>
  <si>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</si>
  <si>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</si>
  <si>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</si>
  <si>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</si>
  <si>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</si>
  <si>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</si>
  <si>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</si>
  <si>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</si>
  <si>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</si>
  <si>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</si>
  <si>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</si>
  <si>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</si>
  <si>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</si>
  <si>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</si>
  <si>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</si>
  <si>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</si>
  <si>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</si>
  <si>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</si>
  <si>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</si>
  <si>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</si>
  <si>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</si>
  <si>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</si>
  <si>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</si>
  <si>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</si>
  <si>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</si>
  <si>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</si>
  <si>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</si>
  <si>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</si>
  <si>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</si>
  <si>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</si>
  <si>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</si>
  <si>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</si>
  <si>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</si>
  <si>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</si>
  <si>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</si>
  <si>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</si>
  <si>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</si>
  <si>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</si>
  <si>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</si>
  <si>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</si>
  <si>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</si>
  <si>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</si>
  <si>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</si>
  <si>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</si>
  <si>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</si>
  <si>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</si>
  <si>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</si>
  <si>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</si>
  <si>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</si>
  <si>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</si>
  <si>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</si>
  <si>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</si>
  <si>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</si>
  <si>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</si>
  <si>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</si>
  <si>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</si>
  <si>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</si>
  <si>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</si>
  <si>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</si>
  <si>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</si>
  <si>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</si>
  <si>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</si>
  <si>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</si>
  <si>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</si>
  <si>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</si>
  <si>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</si>
  <si>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</si>
  <si>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</si>
  <si>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</si>
  <si>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</si>
  <si>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</si>
  <si>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</si>
  <si>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</si>
  <si>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</si>
  <si>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</si>
  <si>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</si>
  <si>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</si>
  <si>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</si>
  <si>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</si>
  <si>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</si>
  <si>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</si>
  <si>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</si>
  <si>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</si>
  <si>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</si>
  <si>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</si>
  <si>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</si>
  <si>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</si>
  <si>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</si>
  <si>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</si>
  <si>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</si>
  <si>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</si>
  <si>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</si>
  <si>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</si>
  <si>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</si>
  <si>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</si>
  <si>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</si>
  <si>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</si>
  <si>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</si>
  <si>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</si>
  <si>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</si>
  <si>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</si>
  <si>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</si>
  <si>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</si>
  <si>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</si>
  <si>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</si>
  <si>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</si>
  <si>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</si>
  <si>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</si>
  <si>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</si>
  <si>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</si>
  <si>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</si>
  <si>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</si>
  <si>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</si>
  <si>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</si>
  <si>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</si>
  <si>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</si>
  <si>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</si>
  <si>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</si>
  <si>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</si>
  <si>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</si>
  <si>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</si>
  <si>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</si>
  <si>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</si>
  <si>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</si>
  <si>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</si>
  <si>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</si>
  <si>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</si>
  <si>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</si>
  <si>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</si>
  <si>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</si>
  <si>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</si>
  <si>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</si>
  <si>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</si>
  <si>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</si>
  <si>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</si>
  <si>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</si>
  <si>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</si>
  <si>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</si>
  <si>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</si>
  <si>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</si>
  <si>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</si>
  <si>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</si>
  <si>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</si>
  <si>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</si>
  <si>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</si>
  <si>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</si>
  <si>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</si>
  <si>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</si>
  <si>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</si>
  <si>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</si>
  <si>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</si>
  <si>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</si>
  <si>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</si>
  <si>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</si>
  <si>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</si>
  <si>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</si>
  <si>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</si>
  <si>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</si>
  <si>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</si>
  <si>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</si>
  <si>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</si>
  <si>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</si>
  <si>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</si>
  <si>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</si>
  <si>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</si>
  <si>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</si>
  <si>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</si>
  <si>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</si>
  <si>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</si>
  <si>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</si>
  <si>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</si>
  <si>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</si>
  <si>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</si>
  <si>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</si>
  <si>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</si>
  <si>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</si>
  <si>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</si>
  <si>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</si>
  <si>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</si>
  <si>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</si>
  <si>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</si>
  <si>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</si>
  <si>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</si>
  <si>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</si>
  <si>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</si>
  <si>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</si>
  <si>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</si>
  <si>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</si>
  <si>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</si>
  <si>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</si>
  <si>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</si>
  <si>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</si>
  <si>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</si>
  <si>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</si>
  <si>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</si>
  <si>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</si>
  <si>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</si>
  <si>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</si>
  <si>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</si>
  <si>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</si>
  <si>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</si>
  <si>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</si>
  <si>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</si>
  <si>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</si>
  <si>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</si>
  <si>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</si>
  <si>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</si>
  <si>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</si>
  <si>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</si>
  <si>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</si>
  <si>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</si>
  <si>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</si>
  <si>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</si>
  <si>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</si>
  <si>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</si>
  <si>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</si>
  <si>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</si>
  <si>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</si>
  <si>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</si>
  <si>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</si>
  <si>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</si>
  <si>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</si>
  <si>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</si>
  <si>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</si>
  <si>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</si>
  <si>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</si>
  <si>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</si>
  <si>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</si>
  <si>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</si>
  <si>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</si>
  <si>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</si>
  <si>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</si>
  <si>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</si>
  <si>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</si>
  <si>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</si>
  <si>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</si>
  <si>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</si>
  <si>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</si>
  <si>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</si>
  <si>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</si>
  <si>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</si>
  <si>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</si>
  <si>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</si>
  <si>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</si>
  <si>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</si>
  <si>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</si>
  <si>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</si>
  <si>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</si>
  <si>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</si>
  <si>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</si>
  <si>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</si>
  <si>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</si>
  <si>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</si>
  <si>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</si>
  <si>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</si>
  <si>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</si>
  <si>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</si>
  <si>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</si>
  <si>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</si>
  <si>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</si>
  <si>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</si>
  <si>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</si>
  <si>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</si>
  <si>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</si>
  <si>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</si>
  <si>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</si>
  <si>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</si>
  <si>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</si>
  <si>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</si>
  <si>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</si>
  <si>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</si>
  <si>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</si>
  <si>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</si>
  <si>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</si>
  <si>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</si>
  <si>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</si>
  <si>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</si>
  <si>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</si>
  <si>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</si>
  <si>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</si>
  <si>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</si>
  <si>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</si>
  <si>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</si>
  <si>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</si>
  <si>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</si>
  <si>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</si>
  <si>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</si>
  <si>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</si>
  <si>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</si>
  <si>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</si>
  <si>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</si>
  <si>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</si>
  <si>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</si>
  <si>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</si>
  <si>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</si>
  <si>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</si>
  <si>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</si>
  <si>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</si>
  <si>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</si>
  <si>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</si>
  <si>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</si>
  <si>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</si>
  <si>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</si>
  <si>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</si>
  <si>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</si>
  <si>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</si>
  <si>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</si>
  <si>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</si>
  <si>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</si>
  <si>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</si>
  <si>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</si>
  <si>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</si>
  <si>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</si>
  <si>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</si>
  <si>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</si>
  <si>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</si>
  <si>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</si>
  <si>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</si>
  <si>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</si>
  <si>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</si>
  <si>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</si>
  <si>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</si>
  <si>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</si>
  <si>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</si>
  <si>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</si>
  <si>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</si>
  <si>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</si>
  <si>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</si>
  <si>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</si>
  <si>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</si>
  <si>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</si>
  <si>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</si>
  <si>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</si>
  <si>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</si>
  <si>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</si>
  <si>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</si>
  <si>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</si>
  <si>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</si>
  <si>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</si>
  <si>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</si>
  <si>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</si>
  <si>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</si>
  <si>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</si>
  <si>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</si>
  <si>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</si>
  <si>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</si>
  <si>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</si>
  <si>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</si>
  <si>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</si>
  <si>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</si>
  <si>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</si>
  <si>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</si>
  <si>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</si>
  <si>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</si>
  <si>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</si>
  <si>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</si>
  <si>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</si>
  <si>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</si>
  <si>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</si>
  <si>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</si>
  <si>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</si>
  <si>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</si>
  <si>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</si>
  <si>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</si>
  <si>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</si>
  <si>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</si>
  <si>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</si>
  <si>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</si>
  <si>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</si>
  <si>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</si>
  <si>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</si>
  <si>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</si>
  <si>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</si>
  <si>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</si>
  <si>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</si>
  <si>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</si>
  <si>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</si>
  <si>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</si>
  <si>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</si>
  <si>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</si>
  <si>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</si>
  <si>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</si>
  <si>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</si>
  <si>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</si>
  <si>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</si>
  <si>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</si>
  <si>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</si>
  <si>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</si>
  <si>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</si>
  <si>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</si>
  <si>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</si>
  <si>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</si>
  <si>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</si>
  <si>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</si>
  <si>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</si>
  <si>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</si>
  <si>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</si>
  <si>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</si>
  <si>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</si>
  <si>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</si>
  <si>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</si>
  <si>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</si>
  <si>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</si>
  <si>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</si>
  <si>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</si>
  <si>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</si>
  <si>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</si>
  <si>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</si>
  <si>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</si>
  <si>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</si>
  <si>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</si>
  <si>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</si>
  <si>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</si>
  <si>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</si>
  <si>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</si>
  <si>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</si>
  <si>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</si>
  <si>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</si>
  <si>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</si>
  <si>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</si>
  <si>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</si>
  <si>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</si>
  <si>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</si>
  <si>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</si>
  <si>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</si>
  <si>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</si>
  <si>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</si>
  <si>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</si>
  <si>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</si>
  <si>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</si>
  <si>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</si>
  <si>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</si>
  <si>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</si>
  <si>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</si>
  <si>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</si>
  <si>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</si>
  <si>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</si>
  <si>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</si>
  <si>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</si>
  <si>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</si>
  <si>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</si>
  <si>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</si>
  <si>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</si>
  <si>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</si>
  <si>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</si>
  <si>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</si>
  <si>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</si>
  <si>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</si>
  <si>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</si>
  <si>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</si>
  <si>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</si>
  <si>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</si>
  <si>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</si>
  <si>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</si>
  <si>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</si>
  <si>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</si>
  <si>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</si>
  <si>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</si>
  <si>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</si>
  <si>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</si>
  <si>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</si>
  <si>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</si>
  <si>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</si>
  <si>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</si>
  <si>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</si>
  <si>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</si>
  <si>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</si>
  <si>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</si>
  <si>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</si>
  <si>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</si>
  <si>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</si>
  <si>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</si>
  <si>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</si>
  <si>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</si>
  <si>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</si>
  <si>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</si>
  <si>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</si>
  <si>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</si>
  <si>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</si>
  <si>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</si>
  <si>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</si>
  <si>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</si>
  <si>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</si>
  <si>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</si>
  <si>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</si>
  <si>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</si>
  <si>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</si>
  <si>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</si>
  <si>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</si>
  <si>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</si>
  <si>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</si>
  <si>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</si>
  <si>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</si>
  <si>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</si>
  <si>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</si>
  <si>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</si>
  <si>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</si>
  <si>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</si>
  <si>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</si>
  <si>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</si>
  <si>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</si>
  <si>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</si>
  <si>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</si>
  <si>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</si>
  <si>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</si>
  <si>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</si>
  <si>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</si>
  <si>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</si>
  <si>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</si>
  <si>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</si>
  <si>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</si>
  <si>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</si>
  <si>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</si>
  <si>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</si>
  <si>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</si>
  <si>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</si>
  <si>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</si>
  <si>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</si>
  <si>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</si>
  <si>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</si>
  <si>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</si>
  <si>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</si>
  <si>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</si>
  <si>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</si>
  <si>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</si>
  <si>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</si>
  <si>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</si>
  <si>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</si>
  <si>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</si>
  <si>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</si>
  <si>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</si>
  <si>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</si>
  <si>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</si>
  <si>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</si>
  <si>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</si>
  <si>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</si>
  <si>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</si>
  <si>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</si>
  <si>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</si>
  <si>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</si>
  <si>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</si>
  <si>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</si>
  <si>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</si>
  <si>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</si>
  <si>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</si>
  <si>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</si>
  <si>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</si>
  <si>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</si>
  <si>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</si>
  <si>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</si>
  <si>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</si>
  <si>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</si>
  <si>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</si>
  <si>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</si>
  <si>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</si>
  <si>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</si>
  <si>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</si>
  <si>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</si>
  <si>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</si>
  <si>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</si>
  <si>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</si>
  <si>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</si>
  <si>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</si>
  <si>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</si>
  <si>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</si>
  <si>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</si>
  <si>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</si>
  <si>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</si>
  <si>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</si>
  <si>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</si>
  <si>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</si>
  <si>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</si>
  <si>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</si>
  <si>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</si>
  <si>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</si>
  <si>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</si>
  <si>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</si>
  <si>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</si>
  <si>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</si>
  <si>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</si>
  <si>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</si>
  <si>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</si>
  <si>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</si>
  <si>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</si>
  <si>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</si>
  <si>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</si>
  <si>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</si>
  <si>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</si>
  <si>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</si>
  <si>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</si>
  <si>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</si>
  <si>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</si>
  <si>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</si>
  <si>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</si>
  <si>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</si>
  <si>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</si>
  <si>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</si>
  <si>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</si>
  <si>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</si>
  <si>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</si>
  <si>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</si>
  <si>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</si>
  <si>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</si>
  <si>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</si>
  <si>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</si>
  <si>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</si>
  <si>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</si>
  <si>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</si>
  <si>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</si>
  <si>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</si>
  <si>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</si>
  <si>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</si>
  <si>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</si>
  <si>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</si>
  <si>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</si>
  <si>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</si>
  <si>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</si>
  <si>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</si>
  <si>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</si>
  <si>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</si>
  <si>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</si>
  <si>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</si>
  <si>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</si>
  <si>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</si>
  <si>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</si>
  <si>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</si>
  <si>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</si>
  <si>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</si>
  <si>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</si>
  <si>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</si>
  <si>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</si>
  <si>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</si>
  <si>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</si>
  <si>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</si>
  <si>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</si>
  <si>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</si>
  <si>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</si>
  <si>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</si>
  <si>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</si>
  <si>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</si>
  <si>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</si>
  <si>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</si>
  <si>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</si>
  <si>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</si>
  <si>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</si>
  <si>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</si>
  <si>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</si>
  <si>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</si>
  <si>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</si>
  <si>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</si>
  <si>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</si>
  <si>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</si>
  <si>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</si>
  <si>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</si>
  <si>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</si>
  <si>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</si>
  <si>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</si>
  <si>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</si>
  <si>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</si>
  <si>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</si>
  <si>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</si>
  <si>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</si>
  <si>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</si>
  <si>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</si>
  <si>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</si>
  <si>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</si>
  <si>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</si>
  <si>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</si>
  <si>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</si>
  <si>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</si>
  <si>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</si>
  <si>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</si>
  <si>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</si>
  <si>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</si>
  <si>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</si>
  <si>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</si>
  <si>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</si>
  <si>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</si>
  <si>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</si>
  <si>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</si>
  <si>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</si>
  <si>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</si>
  <si>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</si>
  <si>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</si>
  <si>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</si>
  <si>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</si>
  <si>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</si>
  <si>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</si>
  <si>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</si>
  <si>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</si>
  <si>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</si>
  <si>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</si>
  <si>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</si>
  <si>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</si>
  <si>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</si>
  <si>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</si>
  <si>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</si>
  <si>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</si>
  <si>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</si>
  <si>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</si>
  <si>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</si>
  <si>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</si>
  <si>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</si>
  <si>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</si>
  <si>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</si>
  <si>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</si>
  <si>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</si>
  <si>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</si>
  <si>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</si>
  <si>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</si>
  <si>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</si>
  <si>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</si>
  <si>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</si>
  <si>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</si>
  <si>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</si>
  <si>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</si>
  <si>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</si>
  <si>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</si>
  <si>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</si>
  <si>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</si>
  <si>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</si>
  <si>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</si>
  <si>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</si>
  <si>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</si>
  <si>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</si>
  <si>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</si>
  <si>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550-560</t>
  </si>
  <si>
    <t>Profiit of Rs.11/-</t>
  </si>
  <si>
    <t>LTIM</t>
  </si>
  <si>
    <t>SHRIRAMFIN</t>
  </si>
  <si>
    <t>NSE</t>
  </si>
  <si>
    <t>360ONE</t>
  </si>
  <si>
    <t>1650-1700</t>
  </si>
  <si>
    <t>180-220</t>
  </si>
  <si>
    <t>BEML</t>
  </si>
  <si>
    <t>LEMONTREE</t>
  </si>
  <si>
    <t>PPLPHARMA</t>
  </si>
  <si>
    <t>RAINBOW</t>
  </si>
  <si>
    <t>UCOBANK</t>
  </si>
  <si>
    <t>Profit of Rs.8/-</t>
  </si>
  <si>
    <t>2750-2780</t>
  </si>
  <si>
    <t>105-110</t>
  </si>
  <si>
    <t>Sell</t>
  </si>
  <si>
    <t>500-530</t>
  </si>
  <si>
    <t>GRSE</t>
  </si>
  <si>
    <t>450-470</t>
  </si>
  <si>
    <t>440-460</t>
  </si>
  <si>
    <t>Profit of Rs.20/-</t>
  </si>
  <si>
    <t>180-190</t>
  </si>
  <si>
    <t>1150-1200</t>
  </si>
  <si>
    <t>280-290</t>
  </si>
  <si>
    <t>KOLTEPATIL</t>
  </si>
  <si>
    <t>248-252</t>
  </si>
  <si>
    <t>Profit of Rs.7/-</t>
  </si>
  <si>
    <t>1900-2000</t>
  </si>
  <si>
    <t>390-400</t>
  </si>
  <si>
    <t>850-900</t>
  </si>
  <si>
    <t>70-100</t>
  </si>
  <si>
    <t>HDFC 2800 CE MAY</t>
  </si>
  <si>
    <t>60-70</t>
  </si>
  <si>
    <t>PIDILITIND MAY FUT</t>
  </si>
  <si>
    <t>2470-2500</t>
  </si>
  <si>
    <t>Profit of Rs.6.5/-</t>
  </si>
  <si>
    <t>MARUTI 8700 CE MAY</t>
  </si>
  <si>
    <t>PVR 1460 PE MAY</t>
  </si>
  <si>
    <t>60-75</t>
  </si>
  <si>
    <t>FINNIFTY 19150 PE 2-MAY</t>
  </si>
  <si>
    <t>640-680</t>
  </si>
  <si>
    <t>NIFTY 18500 CE 25-MAY</t>
  </si>
  <si>
    <t>20.0-5</t>
  </si>
  <si>
    <t>BANKNIFTY 43200 PE 4-MAY</t>
  </si>
  <si>
    <t>250-300</t>
  </si>
  <si>
    <t>Loss of Rs.27/-</t>
  </si>
  <si>
    <t>NIFTY 18100 PE 4-MAY</t>
  </si>
  <si>
    <t>80-120</t>
  </si>
  <si>
    <t>Retail Research Technical Calls &amp; Fundamental Performance Report for the month of May-2023</t>
  </si>
  <si>
    <t>Profit of Rs.17/-</t>
  </si>
  <si>
    <t>Profit of Rs.12/-</t>
  </si>
  <si>
    <t>Profit of Rs.38.5/-</t>
  </si>
  <si>
    <t>Profit of Rs.23.5/-</t>
  </si>
  <si>
    <t>Profit of Rs.22/-</t>
  </si>
  <si>
    <t>BHARTIARTL MAY FUT</t>
  </si>
  <si>
    <t>810-820</t>
  </si>
  <si>
    <t>90-120</t>
  </si>
  <si>
    <t>Profit of Rs.16.5/-</t>
  </si>
  <si>
    <t>7000-7300</t>
  </si>
  <si>
    <t>1000-1020</t>
  </si>
  <si>
    <t>BANKNIFTY 43400 PE 4-MAY</t>
  </si>
  <si>
    <t>200-250</t>
  </si>
  <si>
    <t>Loss of Rs.45/-</t>
  </si>
  <si>
    <t>3600-3660</t>
  </si>
  <si>
    <t>RELIANCE 2440 CE MAY</t>
  </si>
  <si>
    <t>65-75</t>
  </si>
  <si>
    <t>HDFCBANK 1720 CE MAY</t>
  </si>
  <si>
    <t>33-37</t>
  </si>
  <si>
    <t>Profit of Rs.6/-</t>
  </si>
  <si>
    <t>Profit of Rs.26/-</t>
  </si>
  <si>
    <t>Loss of Rs.17/-</t>
  </si>
  <si>
    <t>Profit of Rs.8.5/-</t>
  </si>
  <si>
    <t>BHARTIARTL 800 CE MAY</t>
  </si>
  <si>
    <t>12.0-15.0</t>
  </si>
  <si>
    <t>MARUTI 9000 CE MAY</t>
  </si>
  <si>
    <t>70-90</t>
  </si>
  <si>
    <t>FINNIFTY 19250 PE 9-MAY</t>
  </si>
  <si>
    <t>Profit of Rs.2.5/-</t>
  </si>
  <si>
    <t>COLPAL MAY FUT</t>
  </si>
  <si>
    <t>1600-1630</t>
  </si>
  <si>
    <t>GUJGASLTD MAY FUT</t>
  </si>
  <si>
    <t>472-482</t>
  </si>
  <si>
    <t>Profit of Rs.395/-</t>
  </si>
  <si>
    <t>Loss of Rs.10/-</t>
  </si>
  <si>
    <t>NIFTY 18250 PE 11-MAY</t>
  </si>
  <si>
    <t>400-410</t>
  </si>
  <si>
    <t>ICICIBANK 930 PE MAY</t>
  </si>
  <si>
    <t>15-20</t>
  </si>
  <si>
    <t>90-130</t>
  </si>
  <si>
    <t>Loss of Rs.34.5/-</t>
  </si>
  <si>
    <t>Profit of Rs.23/-</t>
  </si>
  <si>
    <t>SBIN MAY FUT</t>
  </si>
  <si>
    <t>580-590</t>
  </si>
  <si>
    <t>Profit of Rs.18.5/-</t>
  </si>
  <si>
    <t>230-260</t>
  </si>
  <si>
    <t>Loss of Rs.38/-</t>
  </si>
  <si>
    <t xml:space="preserve">BHARTIARTL 800 CE MAY </t>
  </si>
  <si>
    <t>12.0-15</t>
  </si>
  <si>
    <t>Profit of Rs.29/-</t>
  </si>
  <si>
    <t xml:space="preserve">PVR 1460 PE MAY </t>
  </si>
  <si>
    <t>TCS 3300 CE MAY</t>
  </si>
  <si>
    <t>60-80</t>
  </si>
  <si>
    <t>3400-3450</t>
  </si>
  <si>
    <t>MULTIPLIER SHARE &amp; STOCK ADVISORS PRIVATE LIMITED</t>
  </si>
  <si>
    <t>Profit of Rs.24/-</t>
  </si>
  <si>
    <t>MARUTI 9300 CE MAY</t>
  </si>
  <si>
    <t>175-200</t>
  </si>
  <si>
    <t>BANKNIFTY 43100 PE 25-MAY</t>
  </si>
  <si>
    <t>BANKNIFTY 43000 PE 18-MAY</t>
  </si>
  <si>
    <t>10.0-5</t>
  </si>
  <si>
    <t>BANKNIFTY 44000 CE 18-MAY</t>
  </si>
  <si>
    <t>140-150</t>
  </si>
  <si>
    <t>562-574</t>
  </si>
  <si>
    <t>600-630</t>
  </si>
  <si>
    <t>Profit of Rs.7.5/-</t>
  </si>
  <si>
    <t>7400-7500</t>
  </si>
  <si>
    <t>Loss of Rs.65/-</t>
  </si>
  <si>
    <t>Profit of Rs.10/-</t>
  </si>
  <si>
    <t>PVRINOX</t>
  </si>
  <si>
    <t>GRAVITON RESEARCH CAPITAL LLP</t>
  </si>
  <si>
    <t>Profit of Rs.75/-</t>
  </si>
  <si>
    <t>LT 2260 CE MAY</t>
  </si>
  <si>
    <t>45-60</t>
  </si>
  <si>
    <t>FINNIFTY 19500 PE 16-MAY</t>
  </si>
  <si>
    <t>80-100</t>
  </si>
  <si>
    <t>NIFTY 18350 PE 25-MAY</t>
  </si>
  <si>
    <t>NIFTY 18200 PE 25-MAY</t>
  </si>
  <si>
    <t>Loss of Rs.25/-</t>
  </si>
  <si>
    <t>Profit of Rs.13/-</t>
  </si>
  <si>
    <t>No profit no loss/-</t>
  </si>
  <si>
    <t>Loss of Rs.49/-</t>
  </si>
  <si>
    <t>SRF 2560 CE MAY</t>
  </si>
  <si>
    <t>50-70</t>
  </si>
  <si>
    <t>AMBUJACEM MAY FUT</t>
  </si>
  <si>
    <t>415-420</t>
  </si>
  <si>
    <t>Profit of Rs.102.5/-</t>
  </si>
  <si>
    <t>Loss of Rs.22/-</t>
  </si>
  <si>
    <t>Profit of Rs.32/-</t>
  </si>
  <si>
    <t xml:space="preserve">PVR 1440 PE MAY </t>
  </si>
  <si>
    <t>50-60</t>
  </si>
  <si>
    <t>Profit of Rs.5/-</t>
  </si>
  <si>
    <t>SBIN 600 CE MAY</t>
  </si>
  <si>
    <t>10.0-12</t>
  </si>
  <si>
    <t>15-19</t>
  </si>
  <si>
    <t>NIFTY 18150 CE 18 MAY</t>
  </si>
  <si>
    <t>46-50</t>
  </si>
  <si>
    <t>Profit of Rs.1.40/-</t>
  </si>
  <si>
    <t>Profit of Rs.2.25/-</t>
  </si>
  <si>
    <t>LT 2240 CE MAY</t>
  </si>
  <si>
    <t>40-50</t>
  </si>
  <si>
    <t>NIFTY 18200 CE 18-MAY</t>
  </si>
  <si>
    <t>40-60</t>
  </si>
  <si>
    <t>Master Trade High Risk (Advisory Calls)</t>
  </si>
  <si>
    <t>43860-43750</t>
  </si>
  <si>
    <t>Profit of Rs.180/-</t>
  </si>
  <si>
    <t>Loss of Rs.6.5/-</t>
  </si>
  <si>
    <t>Loss of Rs.16.5/-</t>
  </si>
  <si>
    <t>TCS 3220 CE MAY</t>
  </si>
  <si>
    <t>NIFTY 18200 PE MAY</t>
  </si>
  <si>
    <t>113-138</t>
  </si>
  <si>
    <t>Profit of Rs.3.75/-</t>
  </si>
  <si>
    <t>Loss of Rs.1.5/-</t>
  </si>
  <si>
    <t>10.0-14</t>
  </si>
  <si>
    <t>239-240</t>
  </si>
  <si>
    <t>1660-1680</t>
  </si>
  <si>
    <t>TECHM 1060 CE MAY</t>
  </si>
  <si>
    <t>Loss of Rs.7/-</t>
  </si>
  <si>
    <t>665-691</t>
  </si>
  <si>
    <t>740-780</t>
  </si>
  <si>
    <t>Profit of Rs.3.5/-</t>
  </si>
  <si>
    <t>NIFTY 18300 PE MAY</t>
  </si>
  <si>
    <t>Loss of Rs.15/-</t>
  </si>
  <si>
    <t>1900-1920</t>
  </si>
  <si>
    <t>Profit of Rs.50/-</t>
  </si>
  <si>
    <t>1807-1815</t>
  </si>
  <si>
    <t>BAJFINANCE 6900 CE MAY</t>
  </si>
  <si>
    <t>50-100</t>
  </si>
  <si>
    <t>Loss of Rs.0.5/-</t>
  </si>
  <si>
    <t>7.0-10</t>
  </si>
  <si>
    <t>FINNIFTY 19450 CE 23-MAY</t>
  </si>
  <si>
    <t>Loss of Rs.26/-</t>
  </si>
  <si>
    <t>NIFTY 18350 PE MAY</t>
  </si>
  <si>
    <t>NIFTY 18450 CE MAY</t>
  </si>
  <si>
    <t>5-1.0</t>
  </si>
  <si>
    <t>LT 2200 CE MAY</t>
  </si>
  <si>
    <t>30-40</t>
  </si>
  <si>
    <t>TRANSPACT</t>
  </si>
  <si>
    <t>RPOWER</t>
  </si>
  <si>
    <t>Reliance Power Limited</t>
  </si>
  <si>
    <t>CITADEL SECURITIES INDIA MARKETS PRIVATE LIMITED</t>
  </si>
  <si>
    <t>SALZERELEC</t>
  </si>
  <si>
    <t>Salzer Electronics Ltd.</t>
  </si>
  <si>
    <t>Profit of Rs.36/-</t>
  </si>
  <si>
    <t>Profit of Rs.17.5/-</t>
  </si>
  <si>
    <t>BRITANNIA 4600 CE MAY</t>
  </si>
  <si>
    <t>18377-18398</t>
  </si>
  <si>
    <t>18240-18210</t>
  </si>
  <si>
    <t>Loss of Rs.2/-</t>
  </si>
  <si>
    <t>Part profit of Rs.5.75/-</t>
  </si>
  <si>
    <t>ASCENSIVE</t>
  </si>
  <si>
    <t>GOYALASS</t>
  </si>
  <si>
    <t>HEERAISP</t>
  </si>
  <si>
    <t>RANJANA AGARWAL</t>
  </si>
  <si>
    <t>INDONG</t>
  </si>
  <si>
    <t>SELLWIN</t>
  </si>
  <si>
    <t>ANKIT MAHENDRABHAI PARLESHA</t>
  </si>
  <si>
    <t>GODHA</t>
  </si>
  <si>
    <t>Godha Cabcon Insulat Ltd</t>
  </si>
  <si>
    <t>QE SECURITIES</t>
  </si>
  <si>
    <t>SECURCRED</t>
  </si>
  <si>
    <t>SecUR Credentials Limited</t>
  </si>
  <si>
    <t>JAINAM BROKING LIMITED</t>
  </si>
  <si>
    <t>INDOTECH</t>
  </si>
  <si>
    <t>Indo Tech Transformers Li</t>
  </si>
  <si>
    <t>PALAK INTERMEDIATES PRIVATE LIMITED</t>
  </si>
  <si>
    <t>SIKKO</t>
  </si>
  <si>
    <t>Sikko Industries Limited</t>
  </si>
  <si>
    <t>Profit of Rs.45.5/-</t>
  </si>
  <si>
    <t>Loss of Rs.32/-</t>
  </si>
  <si>
    <t>Loss of Rs. 140/-</t>
  </si>
  <si>
    <t>120-150</t>
  </si>
  <si>
    <t>FINNIFTY 19250 CE 30-MAY</t>
  </si>
  <si>
    <t>35-45</t>
  </si>
  <si>
    <t>276-296</t>
  </si>
  <si>
    <t>330-350</t>
  </si>
  <si>
    <t>ALAN SCOTT</t>
  </si>
  <si>
    <t>SUJITH IMMANUEL GEORGE</t>
  </si>
  <si>
    <t>ANKIN</t>
  </si>
  <si>
    <t>RASHIM KUMAR GIRDHAR</t>
  </si>
  <si>
    <t>RANI CHAKRABORTY</t>
  </si>
  <si>
    <t>BLUESKY INFRA DEVELOPERS PRIVATE LIMITED</t>
  </si>
  <si>
    <t>BEELINE BROKING LIMITED</t>
  </si>
  <si>
    <t>CANDOUR</t>
  </si>
  <si>
    <t>HETAL CHETAN MEHTA</t>
  </si>
  <si>
    <t>CHETAN KANTILAL MEHTA</t>
  </si>
  <si>
    <t>MANGAL KESHAV CAPITAL LTD</t>
  </si>
  <si>
    <t>DANUBE</t>
  </si>
  <si>
    <t>SUNIL HUKUMAT RAJDEV</t>
  </si>
  <si>
    <t>DRL</t>
  </si>
  <si>
    <t>VEENA RAJESH SHAH</t>
  </si>
  <si>
    <t>ENBETRD</t>
  </si>
  <si>
    <t>POOJA RAJ CHHEDA</t>
  </si>
  <si>
    <t>GEMSI</t>
  </si>
  <si>
    <t>SULEKHA RANI</t>
  </si>
  <si>
    <t>GGAUTO</t>
  </si>
  <si>
    <t>RMO HOUSE INVESTMENT LLP</t>
  </si>
  <si>
    <t>SPRING VENTURES</t>
  </si>
  <si>
    <t>NEEHAR SHAIK</t>
  </si>
  <si>
    <t>CHINTAN HARILAL CHOWDHARY HUF</t>
  </si>
  <si>
    <t>KINJAL CHINTAN CHOWDHARY</t>
  </si>
  <si>
    <t>SAURIN DINESH CHOWDHARY</t>
  </si>
  <si>
    <t>HARILAL V CHOWDHARY</t>
  </si>
  <si>
    <t>HINDBIO</t>
  </si>
  <si>
    <t>SVS SECURITIES PVT LTD</t>
  </si>
  <si>
    <t>SHAILESHGIRI NATVARGIRI GAUSWAMI</t>
  </si>
  <si>
    <t>TOPGAIN FINANCE PRIVATE LIMITED</t>
  </si>
  <si>
    <t>NEETA SANJAY PODDAR</t>
  </si>
  <si>
    <t>DILIP NANJI CHHEDA</t>
  </si>
  <si>
    <t>KCDGROUP</t>
  </si>
  <si>
    <t>KEVIN PRAVINKUMAR JAIN</t>
  </si>
  <si>
    <t>SKYBRIDGE INCAP ADVISORY LLP</t>
  </si>
  <si>
    <t>MMRUBBR-B</t>
  </si>
  <si>
    <t>MANJU SINGHI</t>
  </si>
  <si>
    <t>OSIAJEE</t>
  </si>
  <si>
    <t>RAJNI ARORA</t>
  </si>
  <si>
    <t>RAJEEV M KANOTRA HUF</t>
  </si>
  <si>
    <t>VISAGAR FINANCIAL SERVICES LIMITED</t>
  </si>
  <si>
    <t>SHEETAL</t>
  </si>
  <si>
    <t>SWADPOL</t>
  </si>
  <si>
    <t>MKJ ENTERPRISES LIMITED</t>
  </si>
  <si>
    <t>PAHARPUR COOLING TOWERS LTD</t>
  </si>
  <si>
    <t>TEJASSVI</t>
  </si>
  <si>
    <t>VIVEK KANDA</t>
  </si>
  <si>
    <t>N L RUNGTA HUF</t>
  </si>
  <si>
    <t>RUCHIRA GOYAL</t>
  </si>
  <si>
    <t>GOPURAM ENTERPRISES PRIVATE LIMITED</t>
  </si>
  <si>
    <t>VINITAJAIN</t>
  </si>
  <si>
    <t>BHAVINI JAIN</t>
  </si>
  <si>
    <t>DHARMI CHAND JAIN HUF</t>
  </si>
  <si>
    <t>KANTA DEVI SAMDARIA</t>
  </si>
  <si>
    <t>PRIYA SAINI</t>
  </si>
  <si>
    <t>VEERHEALTH</t>
  </si>
  <si>
    <t>RAHUL YASHVANTRAY SHAH</t>
  </si>
  <si>
    <t>VKAL</t>
  </si>
  <si>
    <t>WORL</t>
  </si>
  <si>
    <t>MANSI SHARE &amp; STOCK ADVISORS PRIVATE LIMITED</t>
  </si>
  <si>
    <t>ALLETEC</t>
  </si>
  <si>
    <t>All E Technologies Ltd</t>
  </si>
  <si>
    <t>DREAM ACHIEVER CONSULTANCY SERVICES PRIVATE LIMITED</t>
  </si>
  <si>
    <t>APTECHT</t>
  </si>
  <si>
    <t>Aptech Limited</t>
  </si>
  <si>
    <t>ATALREAL</t>
  </si>
  <si>
    <t>Atal Realtech Limited</t>
  </si>
  <si>
    <t>PREMJI BHURALAL GALA HUF</t>
  </si>
  <si>
    <t>CORDSCABLE</t>
  </si>
  <si>
    <t>Cords Cable Industries Li</t>
  </si>
  <si>
    <t>DYCL</t>
  </si>
  <si>
    <t>Dynamic Cables Limited</t>
  </si>
  <si>
    <t>SAROJ GUPTA</t>
  </si>
  <si>
    <t>MUDUPULAVEMULA SURENDRANADHA REDDY</t>
  </si>
  <si>
    <t>MANAKCOAT</t>
  </si>
  <si>
    <t>Man Coat Metal &amp; Ind Ltd</t>
  </si>
  <si>
    <t>QUICKTOUCH</t>
  </si>
  <si>
    <t>Quicktouch Technologies L</t>
  </si>
  <si>
    <t>PACE STOCK BROKING SERVICES PVT LTD</t>
  </si>
  <si>
    <t>HI GROWTH CORPORATE SERVICES PVT LTD</t>
  </si>
  <si>
    <t>ACHINTYA COMMODITIES PRIVATE LIMITED</t>
  </si>
  <si>
    <t>M/S. PRARTHANA ENTERPRISES</t>
  </si>
  <si>
    <t>KARNAWAT KIRAN INDRABHAN</t>
  </si>
  <si>
    <t>VENUSPIPES</t>
  </si>
  <si>
    <t>Venus Pipes &amp; Tubes Ltd</t>
  </si>
  <si>
    <t>SAMSUNG INDIA SECURITIES MASTER INVESTMENT TRUST EQUITY   203004</t>
  </si>
  <si>
    <t>AG DYNAMIC FUNDS LIMITED</t>
  </si>
  <si>
    <t>DIVGIITTS</t>
  </si>
  <si>
    <t>Divgi Torqtransfer Syst L</t>
  </si>
  <si>
    <t>QUANT MUTUAL FUND</t>
  </si>
  <si>
    <t>DPWIRES</t>
  </si>
  <si>
    <t>D P Wires Limited</t>
  </si>
  <si>
    <t>AMITABH HARIVANSH RAI BACHCHAN</t>
  </si>
  <si>
    <t>PULZ</t>
  </si>
  <si>
    <t>Pulz Electronics Limited</t>
  </si>
  <si>
    <t>SHIVANTH BUILDWELL LLP</t>
  </si>
  <si>
    <t>HITESHBHAI CHIMANBHAI KUMBHANI</t>
  </si>
  <si>
    <t>IRCTC 640 CE JUN</t>
  </si>
  <si>
    <t>13.5-14.5</t>
  </si>
  <si>
    <t>22-30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</si>
</sst>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427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17" borderId="20" xfId="0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 applyAlignment="1">
      <alignment horizontal="center" vertical="center"/>
    </xf>
    <xf numFmtId="2" fontId="37" fillId="18" borderId="20" xfId="0" applyNumberFormat="1" applyFont="1" applyFill="1" applyBorder="1" applyAlignment="1">
      <alignment horizontal="center" vertical="center"/>
    </xf>
    <xf numFmtId="166" fontId="37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0" fontId="31" fillId="18" borderId="20" xfId="0" applyFont="1" applyFill="1" applyBorder="1"/>
    <xf numFmtId="1" fontId="1" fillId="2" borderId="0" xfId="0" applyNumberFormat="1" applyFont="1" applyFill="1" applyAlignment="1">
      <alignment horizontal="center" vertical="center" wrapText="1"/>
    </xf>
    <xf numFmtId="0" fontId="31" fillId="19" borderId="20" xfId="0" applyFont="1" applyFill="1" applyBorder="1" applyAlignment="1">
      <alignment horizontal="center" vertical="center"/>
    </xf>
    <xf numFmtId="2" fontId="32" fillId="17" borderId="20" xfId="0" applyNumberFormat="1" applyFont="1" applyFill="1" applyBorder="1" applyAlignment="1">
      <alignment horizontal="center" vertical="center"/>
    </xf>
    <xf numFmtId="10" fontId="32" fillId="17" borderId="20" xfId="0" applyNumberFormat="1" applyFont="1" applyFill="1" applyBorder="1" applyAlignment="1">
      <alignment horizontal="center" vertical="center" wrapText="1"/>
    </xf>
    <xf numFmtId="0" fontId="31" fillId="20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16" fontId="37" fillId="0" borderId="20" xfId="0" applyNumberFormat="1" applyFont="1" applyBorder="1" applyAlignment="1">
      <alignment horizontal="center" vertical="center"/>
    </xf>
    <xf numFmtId="0" fontId="31" fillId="0" borderId="20" xfId="0" applyFont="1" applyBorder="1"/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2" fontId="37" fillId="0" borderId="20" xfId="0" applyNumberFormat="1" applyFont="1" applyBorder="1" applyAlignment="1">
      <alignment horizontal="center" vertical="center"/>
    </xf>
    <xf numFmtId="166" fontId="37" fillId="0" borderId="20" xfId="0" applyNumberFormat="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0" fontId="31" fillId="19" borderId="20" xfId="0" applyFont="1" applyFill="1" applyBorder="1"/>
    <xf numFmtId="0" fontId="0" fillId="11" borderId="20" xfId="0" applyFill="1" applyBorder="1"/>
    <xf numFmtId="16" fontId="37" fillId="19" borderId="20" xfId="0" applyNumberFormat="1" applyFont="1" applyFill="1" applyBorder="1" applyAlignment="1">
      <alignment horizontal="center" vertical="center"/>
    </xf>
    <xf numFmtId="16" fontId="32" fillId="17" borderId="2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 vertical="center" wrapText="1"/>
    </xf>
    <xf numFmtId="0" fontId="31" fillId="22" borderId="20" xfId="0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2" borderId="20" xfId="0" applyFont="1" applyFill="1" applyBorder="1"/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0" fontId="37" fillId="20" borderId="20" xfId="0" applyFont="1" applyFill="1" applyBorder="1" applyAlignment="1">
      <alignment horizontal="center" vertical="center"/>
    </xf>
    <xf numFmtId="2" fontId="37" fillId="20" borderId="20" xfId="0" applyNumberFormat="1" applyFont="1" applyFill="1" applyBorder="1" applyAlignment="1">
      <alignment horizontal="center" vertical="center"/>
    </xf>
    <xf numFmtId="166" fontId="37" fillId="20" borderId="20" xfId="0" applyNumberFormat="1" applyFont="1" applyFill="1" applyBorder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16" fontId="37" fillId="22" borderId="20" xfId="0" applyNumberFormat="1" applyFont="1" applyFill="1" applyBorder="1" applyAlignment="1">
      <alignment horizontal="center" vertical="center"/>
    </xf>
    <xf numFmtId="3" fontId="24" fillId="2" borderId="0" xfId="0" applyNumberFormat="1" applyFont="1" applyFill="1"/>
    <xf numFmtId="0" fontId="31" fillId="11" borderId="20" xfId="0" applyFont="1" applyFill="1" applyBorder="1" applyAlignment="1">
      <alignment horizontal="center" vertical="center"/>
    </xf>
    <xf numFmtId="16" fontId="37" fillId="11" borderId="20" xfId="0" applyNumberFormat="1" applyFont="1" applyFill="1" applyBorder="1" applyAlignment="1">
      <alignment horizontal="center" vertical="center"/>
    </xf>
    <xf numFmtId="0" fontId="31" fillId="10" borderId="20" xfId="0" applyFont="1" applyFill="1" applyBorder="1"/>
    <xf numFmtId="0" fontId="31" fillId="11" borderId="20" xfId="0" applyFont="1" applyFill="1" applyBorder="1"/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165" fontId="31" fillId="19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/>
    <xf numFmtId="0" fontId="31" fillId="18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5" fontId="31" fillId="18" borderId="21" xfId="0" applyNumberFormat="1" applyFont="1" applyFill="1" applyBorder="1" applyAlignment="1">
      <alignment horizontal="center" vertical="center"/>
    </xf>
    <xf numFmtId="0" fontId="32" fillId="18" borderId="21" xfId="0" applyFont="1" applyFill="1" applyBorder="1"/>
    <xf numFmtId="43" fontId="31" fillId="18" borderId="21" xfId="0" applyNumberFormat="1" applyFont="1" applyFill="1" applyBorder="1" applyAlignment="1">
      <alignment horizontal="center" vertical="top"/>
    </xf>
    <xf numFmtId="0" fontId="31" fillId="18" borderId="21" xfId="0" applyFont="1" applyFill="1" applyBorder="1" applyAlignment="1">
      <alignment horizontal="center" vertical="top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top"/>
    </xf>
    <xf numFmtId="0" fontId="32" fillId="19" borderId="20" xfId="0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5" fontId="31" fillId="20" borderId="20" xfId="0" applyNumberFormat="1" applyFont="1" applyFill="1" applyBorder="1" applyAlignment="1">
      <alignment horizontal="center" vertical="center"/>
    </xf>
    <xf numFmtId="0" fontId="32" fillId="20" borderId="20" xfId="0" applyFont="1" applyFill="1" applyBorder="1"/>
    <xf numFmtId="43" fontId="31" fillId="20" borderId="20" xfId="0" applyNumberFormat="1" applyFont="1" applyFill="1" applyBorder="1" applyAlignment="1">
      <alignment horizontal="center" vertical="top"/>
    </xf>
    <xf numFmtId="0" fontId="31" fillId="20" borderId="20" xfId="0" applyFont="1" applyFill="1" applyBorder="1" applyAlignment="1">
      <alignment horizontal="center" vertical="top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0" fontId="32" fillId="21" borderId="21" xfId="0" applyFont="1" applyFill="1" applyBorder="1" applyAlignment="1">
      <alignment horizontal="center" vertical="center"/>
    </xf>
    <xf numFmtId="16" fontId="32" fillId="21" borderId="21" xfId="0" applyNumberFormat="1" applyFont="1" applyFill="1" applyBorder="1" applyAlignment="1">
      <alignment horizontal="center" vertical="center"/>
    </xf>
    <xf numFmtId="16" fontId="32" fillId="17" borderId="20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165" fontId="1" fillId="2" borderId="20" xfId="0" applyNumberFormat="1" applyFont="1" applyFill="1" applyBorder="1" applyAlignment="1">
      <alignment horizontal="center" vertical="center"/>
    </xf>
    <xf numFmtId="15" fontId="1" fillId="2" borderId="20" xfId="0" applyNumberFormat="1" applyFont="1" applyFill="1" applyBorder="1" applyAlignment="1">
      <alignment horizontal="center" vertical="center"/>
    </xf>
    <xf numFmtId="43" fontId="31" fillId="2" borderId="20" xfId="0" applyNumberFormat="1" applyFont="1" applyFill="1" applyBorder="1" applyAlignment="1">
      <alignment horizontal="left" vertical="center"/>
    </xf>
    <xf numFmtId="43" fontId="1" fillId="2" borderId="20" xfId="0" applyNumberFormat="1" applyFont="1" applyFill="1" applyBorder="1" applyAlignment="1">
      <alignment horizontal="center" vertical="top"/>
    </xf>
    <xf numFmtId="0" fontId="1" fillId="2" borderId="20" xfId="0" applyFont="1" applyFill="1" applyBorder="1" applyAlignment="1">
      <alignment horizontal="center" vertical="top"/>
    </xf>
    <xf numFmtId="43" fontId="0" fillId="2" borderId="20" xfId="0" applyNumberFormat="1" applyFill="1" applyBorder="1" applyAlignment="1">
      <alignment horizontal="center" vertical="center"/>
    </xf>
    <xf numFmtId="2" fontId="0" fillId="2" borderId="20" xfId="0" applyNumberForma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/>
    </xf>
    <xf numFmtId="16" fontId="0" fillId="2" borderId="20" xfId="0" applyNumberForma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right" vertical="center"/>
    </xf>
    <xf numFmtId="43" fontId="1" fillId="0" borderId="20" xfId="0" applyNumberFormat="1" applyFont="1" applyBorder="1"/>
    <xf numFmtId="0" fontId="31" fillId="23" borderId="20" xfId="0" applyFont="1" applyFill="1" applyBorder="1" applyAlignment="1">
      <alignment horizontal="center" vertical="center"/>
    </xf>
    <xf numFmtId="16" fontId="37" fillId="23" borderId="20" xfId="0" applyNumberFormat="1" applyFont="1" applyFill="1" applyBorder="1" applyAlignment="1">
      <alignment horizontal="center" vertical="center"/>
    </xf>
    <xf numFmtId="0" fontId="31" fillId="24" borderId="20" xfId="0" applyFont="1" applyFill="1" applyBorder="1"/>
    <xf numFmtId="0" fontId="31" fillId="23" borderId="20" xfId="0" applyFont="1" applyFill="1" applyBorder="1"/>
    <xf numFmtId="0" fontId="31" fillId="24" borderId="20" xfId="0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2" fontId="32" fillId="24" borderId="20" xfId="0" applyNumberFormat="1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0" fontId="37" fillId="24" borderId="20" xfId="0" applyFont="1" applyFill="1" applyBorder="1" applyAlignment="1">
      <alignment horizontal="center" vertical="center"/>
    </xf>
    <xf numFmtId="2" fontId="37" fillId="24" borderId="20" xfId="0" applyNumberFormat="1" applyFont="1" applyFill="1" applyBorder="1" applyAlignment="1">
      <alignment horizontal="center" vertical="center"/>
    </xf>
    <xf numFmtId="166" fontId="37" fillId="24" borderId="20" xfId="0" applyNumberFormat="1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1" fillId="11" borderId="0" xfId="0" applyFont="1" applyFill="1"/>
    <xf numFmtId="0" fontId="1" fillId="11" borderId="0" xfId="0" applyFont="1" applyFill="1" applyAlignment="1">
      <alignment horizontal="center"/>
    </xf>
    <xf numFmtId="0" fontId="31" fillId="11" borderId="0" xfId="0" applyFont="1" applyFill="1" applyAlignment="1">
      <alignment horizontal="center" vertical="center"/>
    </xf>
    <xf numFmtId="165" fontId="31" fillId="11" borderId="0" xfId="0" applyNumberFormat="1" applyFont="1" applyFill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0" fontId="32" fillId="23" borderId="20" xfId="0" applyFont="1" applyFill="1" applyBorder="1" applyAlignment="1">
      <alignment horizontal="center" vertical="center"/>
    </xf>
    <xf numFmtId="16" fontId="32" fillId="19" borderId="20" xfId="0" applyNumberFormat="1" applyFont="1" applyFill="1" applyBorder="1" applyAlignment="1">
      <alignment horizontal="center" vertical="center"/>
    </xf>
    <xf numFmtId="16" fontId="32" fillId="23" borderId="20" xfId="0" applyNumberFormat="1" applyFont="1" applyFill="1" applyBorder="1" applyAlignment="1">
      <alignment horizontal="center" vertical="center"/>
    </xf>
    <xf numFmtId="0" fontId="31" fillId="26" borderId="20" xfId="0" applyFont="1" applyFill="1" applyBorder="1" applyAlignment="1">
      <alignment horizontal="center" vertical="center"/>
    </xf>
    <xf numFmtId="165" fontId="31" fillId="26" borderId="20" xfId="0" applyNumberFormat="1" applyFont="1" applyFill="1" applyBorder="1" applyAlignment="1">
      <alignment horizontal="center" vertical="center"/>
    </xf>
    <xf numFmtId="0" fontId="37" fillId="27" borderId="20" xfId="0" applyFont="1" applyFill="1" applyBorder="1"/>
    <xf numFmtId="0" fontId="37" fillId="27" borderId="20" xfId="0" applyFont="1" applyFill="1" applyBorder="1" applyAlignment="1">
      <alignment horizontal="center" vertical="center"/>
    </xf>
    <xf numFmtId="0" fontId="32" fillId="28" borderId="20" xfId="0" applyFont="1" applyFill="1" applyBorder="1" applyAlignment="1">
      <alignment horizontal="center" vertical="center"/>
    </xf>
    <xf numFmtId="2" fontId="32" fillId="28" borderId="20" xfId="0" applyNumberFormat="1" applyFont="1" applyFill="1" applyBorder="1" applyAlignment="1">
      <alignment horizontal="center" vertical="center"/>
    </xf>
    <xf numFmtId="10" fontId="32" fillId="28" borderId="20" xfId="0" applyNumberFormat="1" applyFont="1" applyFill="1" applyBorder="1" applyAlignment="1">
      <alignment horizontal="center" vertical="center" wrapText="1"/>
    </xf>
    <xf numFmtId="0" fontId="32" fillId="28" borderId="21" xfId="0" applyFont="1" applyFill="1" applyBorder="1" applyAlignment="1">
      <alignment horizontal="center" vertical="center"/>
    </xf>
    <xf numFmtId="16" fontId="32" fillId="28" borderId="21" xfId="0" applyNumberFormat="1" applyFont="1" applyFill="1" applyBorder="1" applyAlignment="1">
      <alignment horizontal="center" vertical="center"/>
    </xf>
    <xf numFmtId="165" fontId="31" fillId="27" borderId="2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166" fontId="37" fillId="18" borderId="22" xfId="0" applyNumberFormat="1" applyFont="1" applyFill="1" applyBorder="1" applyAlignment="1">
      <alignment horizontal="center" vertical="center"/>
    </xf>
    <xf numFmtId="166" fontId="37" fillId="18" borderId="21" xfId="0" applyNumberFormat="1" applyFont="1" applyFill="1" applyBorder="1" applyAlignment="1">
      <alignment horizontal="center" vertical="center"/>
    </xf>
    <xf numFmtId="0" fontId="32" fillId="17" borderId="22" xfId="0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165" fontId="31" fillId="18" borderId="22" xfId="0" applyNumberFormat="1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0" fontId="31" fillId="22" borderId="22" xfId="0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16" fontId="37" fillId="22" borderId="22" xfId="0" applyNumberFormat="1" applyFont="1" applyFill="1" applyBorder="1" applyAlignment="1">
      <alignment horizontal="center" vertical="center"/>
    </xf>
    <xf numFmtId="16" fontId="37" fillId="22" borderId="21" xfId="0" applyNumberFormat="1" applyFont="1" applyFill="1" applyBorder="1" applyAlignment="1">
      <alignment horizontal="center" vertical="center"/>
    </xf>
    <xf numFmtId="0" fontId="32" fillId="21" borderId="22" xfId="0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16" fontId="37" fillId="19" borderId="22" xfId="0" applyNumberFormat="1" applyFont="1" applyFill="1" applyBorder="1" applyAlignment="1">
      <alignment horizontal="center" vertical="center"/>
    </xf>
    <xf numFmtId="16" fontId="37" fillId="19" borderId="21" xfId="0" applyNumberFormat="1" applyFont="1" applyFill="1" applyBorder="1" applyAlignment="1">
      <alignment horizontal="center" vertical="center"/>
    </xf>
    <xf numFmtId="0" fontId="31" fillId="19" borderId="22" xfId="0" applyFont="1" applyFill="1" applyBorder="1" applyAlignment="1">
      <alignment horizontal="center" vertical="center"/>
    </xf>
    <xf numFmtId="0" fontId="31" fillId="19" borderId="21" xfId="0" applyFont="1" applyFill="1" applyBorder="1" applyAlignment="1">
      <alignment horizontal="center" vertical="center"/>
    </xf>
    <xf numFmtId="165" fontId="31" fillId="20" borderId="22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205</xdr:row>
      <xdr:rowOff>0</xdr:rowOff>
    </xdr:from>
    <xdr:to>
      <xdr:col>11</xdr:col>
      <xdr:colOff>123825</xdr:colOff>
      <xdr:row>219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214</xdr:row>
      <xdr:rowOff>89647</xdr:rowOff>
    </xdr:from>
    <xdr:to>
      <xdr:col>4</xdr:col>
      <xdr:colOff>605118</xdr:colOff>
      <xdr:row>219</xdr:row>
      <xdr:rowOff>72814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C21" sqref="C21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45072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5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5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6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5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5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8"/>
  <sheetViews>
    <sheetView zoomScale="85" zoomScaleNormal="85" workbookViewId="0">
      <pane ySplit="10" topLeftCell="A11" activePane="bottomLeft" state="frozen"/>
      <selection activeCell="B10" sqref="B10:M216"/>
      <selection pane="bottomLeft" activeCell="H13" sqref="H13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8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45072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99" t="s">
        <v>16</v>
      </c>
      <c r="B9" s="401" t="s">
        <v>17</v>
      </c>
      <c r="C9" s="401" t="s">
        <v>18</v>
      </c>
      <c r="D9" s="401" t="s">
        <v>19</v>
      </c>
      <c r="E9" s="23" t="s">
        <v>20</v>
      </c>
      <c r="F9" s="23" t="s">
        <v>21</v>
      </c>
      <c r="G9" s="396" t="s">
        <v>22</v>
      </c>
      <c r="H9" s="397"/>
      <c r="I9" s="398"/>
      <c r="J9" s="396" t="s">
        <v>23</v>
      </c>
      <c r="K9" s="397"/>
      <c r="L9" s="398"/>
      <c r="M9" s="23"/>
      <c r="N9" s="24"/>
      <c r="O9" s="24"/>
      <c r="P9" s="24"/>
    </row>
    <row r="10" spans="1:16" ht="59.25" customHeight="1">
      <c r="A10" s="400"/>
      <c r="B10" s="402"/>
      <c r="C10" s="402"/>
      <c r="D10" s="402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45106</v>
      </c>
      <c r="E11" s="32">
        <v>18420.25</v>
      </c>
      <c r="F11" s="32">
        <v>18383.066666666666</v>
      </c>
      <c r="G11" s="33">
        <v>18327.183333333331</v>
      </c>
      <c r="H11" s="33">
        <v>18234.116666666665</v>
      </c>
      <c r="I11" s="33">
        <v>18178.23333333333</v>
      </c>
      <c r="J11" s="33">
        <v>18476.133333333331</v>
      </c>
      <c r="K11" s="33">
        <v>18532.016666666663</v>
      </c>
      <c r="L11" s="33">
        <v>18625.083333333332</v>
      </c>
      <c r="M11" s="34">
        <v>18438.95</v>
      </c>
      <c r="N11" s="34">
        <v>18290</v>
      </c>
      <c r="O11" s="35">
        <v>9230800</v>
      </c>
      <c r="P11" s="36">
        <v>-0.31609012306347289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45106</v>
      </c>
      <c r="E12" s="37">
        <v>43736.35</v>
      </c>
      <c r="F12" s="37">
        <v>43662.5</v>
      </c>
      <c r="G12" s="38">
        <v>43528.85</v>
      </c>
      <c r="H12" s="38">
        <v>43321.35</v>
      </c>
      <c r="I12" s="38">
        <v>43187.7</v>
      </c>
      <c r="J12" s="38">
        <v>43870</v>
      </c>
      <c r="K12" s="38">
        <v>44003.649999999994</v>
      </c>
      <c r="L12" s="38">
        <v>44211.15</v>
      </c>
      <c r="M12" s="28">
        <v>43796.15</v>
      </c>
      <c r="N12" s="28">
        <v>43455</v>
      </c>
      <c r="O12" s="39">
        <v>2239685</v>
      </c>
      <c r="P12" s="40">
        <v>-0.33165377780629257</v>
      </c>
    </row>
    <row r="13" spans="1:16" ht="12.75" customHeight="1">
      <c r="A13" s="28">
        <v>3</v>
      </c>
      <c r="B13" s="29" t="s">
        <v>35</v>
      </c>
      <c r="C13" s="30" t="s">
        <v>766</v>
      </c>
      <c r="D13" s="31">
        <v>45104</v>
      </c>
      <c r="E13" s="37">
        <v>19332.95</v>
      </c>
      <c r="F13" s="37">
        <v>19293.05</v>
      </c>
      <c r="G13" s="38">
        <v>19240.099999999999</v>
      </c>
      <c r="H13" s="38">
        <v>19147.25</v>
      </c>
      <c r="I13" s="38">
        <v>19094.3</v>
      </c>
      <c r="J13" s="38">
        <v>19385.899999999998</v>
      </c>
      <c r="K13" s="38">
        <v>19438.850000000002</v>
      </c>
      <c r="L13" s="38">
        <v>19531.699999999997</v>
      </c>
      <c r="M13" s="28">
        <v>19346</v>
      </c>
      <c r="N13" s="28">
        <v>19200.2</v>
      </c>
      <c r="O13" s="39">
        <v>12800</v>
      </c>
      <c r="P13" s="40">
        <v>-0.68719452590420327</v>
      </c>
    </row>
    <row r="14" spans="1:16" ht="12.75" customHeight="1">
      <c r="A14" s="28">
        <v>4</v>
      </c>
      <c r="B14" s="29" t="s">
        <v>35</v>
      </c>
      <c r="C14" s="30" t="s">
        <v>791</v>
      </c>
      <c r="D14" s="31">
        <v>45104</v>
      </c>
      <c r="E14" s="37">
        <v>6745</v>
      </c>
      <c r="F14" s="37">
        <v>2248.3333333333335</v>
      </c>
      <c r="G14" s="38">
        <v>4496.666666666667</v>
      </c>
      <c r="H14" s="38">
        <v>2248.3333333333335</v>
      </c>
      <c r="I14" s="38">
        <v>4496.666666666667</v>
      </c>
      <c r="J14" s="38">
        <v>4496.666666666667</v>
      </c>
      <c r="K14" s="38">
        <v>2248.3333333333335</v>
      </c>
      <c r="L14" s="38">
        <v>4496.666666666667</v>
      </c>
      <c r="M14" s="28">
        <v>0</v>
      </c>
      <c r="N14" s="28">
        <v>0</v>
      </c>
      <c r="O14" s="39">
        <v>75</v>
      </c>
      <c r="P14" s="40">
        <v>-0.5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45106</v>
      </c>
      <c r="E15" s="37">
        <v>510.15</v>
      </c>
      <c r="F15" s="37">
        <v>511.2</v>
      </c>
      <c r="G15" s="38">
        <v>507.04999999999995</v>
      </c>
      <c r="H15" s="38">
        <v>503.95</v>
      </c>
      <c r="I15" s="38">
        <v>499.79999999999995</v>
      </c>
      <c r="J15" s="38">
        <v>514.29999999999995</v>
      </c>
      <c r="K15" s="38">
        <v>518.44999999999993</v>
      </c>
      <c r="L15" s="38">
        <v>521.54999999999995</v>
      </c>
      <c r="M15" s="28">
        <v>515.35</v>
      </c>
      <c r="N15" s="28">
        <v>508.1</v>
      </c>
      <c r="O15" s="39">
        <v>4946600</v>
      </c>
      <c r="P15" s="40">
        <v>-6.2993095479385891E-2</v>
      </c>
    </row>
    <row r="16" spans="1:16" ht="12.75" customHeight="1">
      <c r="A16" s="28">
        <v>6</v>
      </c>
      <c r="B16" s="29" t="s">
        <v>70</v>
      </c>
      <c r="C16" s="30" t="s">
        <v>284</v>
      </c>
      <c r="D16" s="31">
        <v>45106</v>
      </c>
      <c r="E16" s="37">
        <v>3974.7</v>
      </c>
      <c r="F16" s="37">
        <v>3961.1166666666663</v>
      </c>
      <c r="G16" s="38">
        <v>3935.2833333333328</v>
      </c>
      <c r="H16" s="38">
        <v>3895.8666666666663</v>
      </c>
      <c r="I16" s="38">
        <v>3870.0333333333328</v>
      </c>
      <c r="J16" s="38">
        <v>4000.5333333333328</v>
      </c>
      <c r="K16" s="38">
        <v>4026.3666666666659</v>
      </c>
      <c r="L16" s="38">
        <v>4065.7833333333328</v>
      </c>
      <c r="M16" s="28">
        <v>3986.95</v>
      </c>
      <c r="N16" s="28">
        <v>3921.7</v>
      </c>
      <c r="O16" s="39">
        <v>1339250</v>
      </c>
      <c r="P16" s="40">
        <v>-7.9236851151598481E-2</v>
      </c>
    </row>
    <row r="17" spans="1:16" ht="12.75" customHeight="1">
      <c r="A17" s="28">
        <v>7</v>
      </c>
      <c r="B17" s="29" t="s">
        <v>47</v>
      </c>
      <c r="C17" s="30" t="s">
        <v>233</v>
      </c>
      <c r="D17" s="31">
        <v>45106</v>
      </c>
      <c r="E17" s="37">
        <v>22029.35</v>
      </c>
      <c r="F17" s="37">
        <v>21903.150000000005</v>
      </c>
      <c r="G17" s="38">
        <v>21707.350000000009</v>
      </c>
      <c r="H17" s="38">
        <v>21385.350000000006</v>
      </c>
      <c r="I17" s="38">
        <v>21189.55000000001</v>
      </c>
      <c r="J17" s="38">
        <v>22225.150000000009</v>
      </c>
      <c r="K17" s="38">
        <v>22420.950000000004</v>
      </c>
      <c r="L17" s="38">
        <v>22742.950000000008</v>
      </c>
      <c r="M17" s="28">
        <v>22098.95</v>
      </c>
      <c r="N17" s="28">
        <v>21581.15</v>
      </c>
      <c r="O17" s="39">
        <v>63880</v>
      </c>
      <c r="P17" s="40">
        <v>-3.9109506618531888E-2</v>
      </c>
    </row>
    <row r="18" spans="1:16" ht="12.75" customHeight="1">
      <c r="A18" s="28">
        <v>8</v>
      </c>
      <c r="B18" s="29" t="s">
        <v>44</v>
      </c>
      <c r="C18" s="30" t="s">
        <v>237</v>
      </c>
      <c r="D18" s="31">
        <v>45106</v>
      </c>
      <c r="E18" s="37">
        <v>166.05</v>
      </c>
      <c r="F18" s="37">
        <v>165.15</v>
      </c>
      <c r="G18" s="38">
        <v>163.65</v>
      </c>
      <c r="H18" s="38">
        <v>161.25</v>
      </c>
      <c r="I18" s="38">
        <v>159.75</v>
      </c>
      <c r="J18" s="38">
        <v>167.55</v>
      </c>
      <c r="K18" s="38">
        <v>169.05</v>
      </c>
      <c r="L18" s="38">
        <v>171.45000000000002</v>
      </c>
      <c r="M18" s="28">
        <v>166.65</v>
      </c>
      <c r="N18" s="28">
        <v>162.75</v>
      </c>
      <c r="O18" s="39">
        <v>28490400</v>
      </c>
      <c r="P18" s="40">
        <v>-3.0147058823529412E-2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45106</v>
      </c>
      <c r="E19" s="37">
        <v>200.2</v>
      </c>
      <c r="F19" s="37">
        <v>201.05000000000004</v>
      </c>
      <c r="G19" s="38">
        <v>198.20000000000007</v>
      </c>
      <c r="H19" s="38">
        <v>196.20000000000005</v>
      </c>
      <c r="I19" s="38">
        <v>193.35000000000008</v>
      </c>
      <c r="J19" s="38">
        <v>203.05000000000007</v>
      </c>
      <c r="K19" s="38">
        <v>205.90000000000003</v>
      </c>
      <c r="L19" s="38">
        <v>207.90000000000006</v>
      </c>
      <c r="M19" s="28">
        <v>203.9</v>
      </c>
      <c r="N19" s="28">
        <v>199.05</v>
      </c>
      <c r="O19" s="39">
        <v>28475200</v>
      </c>
      <c r="P19" s="40">
        <v>-8.6114819759679578E-2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45106</v>
      </c>
      <c r="E20" s="37">
        <v>1789.05</v>
      </c>
      <c r="F20" s="37">
        <v>1783.5999999999997</v>
      </c>
      <c r="G20" s="38">
        <v>1771.7999999999993</v>
      </c>
      <c r="H20" s="38">
        <v>1754.5499999999995</v>
      </c>
      <c r="I20" s="38">
        <v>1742.7499999999991</v>
      </c>
      <c r="J20" s="38">
        <v>1800.8499999999995</v>
      </c>
      <c r="K20" s="38">
        <v>1812.65</v>
      </c>
      <c r="L20" s="38">
        <v>1829.8999999999996</v>
      </c>
      <c r="M20" s="28">
        <v>1795.4</v>
      </c>
      <c r="N20" s="28">
        <v>1766.35</v>
      </c>
      <c r="O20" s="39">
        <v>4710400</v>
      </c>
      <c r="P20" s="40">
        <v>-1.0472139068326244E-2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45106</v>
      </c>
      <c r="E21" s="37">
        <v>2559.65</v>
      </c>
      <c r="F21" s="37">
        <v>2514.1833333333334</v>
      </c>
      <c r="G21" s="38">
        <v>2449.4666666666667</v>
      </c>
      <c r="H21" s="38">
        <v>2339.2833333333333</v>
      </c>
      <c r="I21" s="38">
        <v>2274.5666666666666</v>
      </c>
      <c r="J21" s="38">
        <v>2624.3666666666668</v>
      </c>
      <c r="K21" s="38">
        <v>2689.0833333333339</v>
      </c>
      <c r="L21" s="38">
        <v>2799.2666666666669</v>
      </c>
      <c r="M21" s="28">
        <v>2578.9</v>
      </c>
      <c r="N21" s="28">
        <v>2404</v>
      </c>
      <c r="O21" s="39">
        <v>9216000</v>
      </c>
      <c r="P21" s="40">
        <v>-5.2383180212740799E-2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45106</v>
      </c>
      <c r="E22" s="37">
        <v>728.75</v>
      </c>
      <c r="F22" s="37">
        <v>724.68333333333339</v>
      </c>
      <c r="G22" s="38">
        <v>718.16666666666674</v>
      </c>
      <c r="H22" s="38">
        <v>707.58333333333337</v>
      </c>
      <c r="I22" s="38">
        <v>701.06666666666672</v>
      </c>
      <c r="J22" s="38">
        <v>735.26666666666677</v>
      </c>
      <c r="K22" s="38">
        <v>741.78333333333342</v>
      </c>
      <c r="L22" s="38">
        <v>752.36666666666679</v>
      </c>
      <c r="M22" s="28">
        <v>731.2</v>
      </c>
      <c r="N22" s="28">
        <v>714.1</v>
      </c>
      <c r="O22" s="39">
        <v>38524900</v>
      </c>
      <c r="P22" s="40">
        <v>-8.4913805901460221E-2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45106</v>
      </c>
      <c r="E23" s="37">
        <v>3351.6</v>
      </c>
      <c r="F23" s="37">
        <v>3342.1333333333332</v>
      </c>
      <c r="G23" s="38">
        <v>3315.8666666666663</v>
      </c>
      <c r="H23" s="38">
        <v>3280.1333333333332</v>
      </c>
      <c r="I23" s="38">
        <v>3253.8666666666663</v>
      </c>
      <c r="J23" s="38">
        <v>3377.8666666666663</v>
      </c>
      <c r="K23" s="38">
        <v>3404.1333333333328</v>
      </c>
      <c r="L23" s="38">
        <v>3439.8666666666663</v>
      </c>
      <c r="M23" s="28">
        <v>3368.4</v>
      </c>
      <c r="N23" s="28">
        <v>3306.4</v>
      </c>
      <c r="O23" s="39">
        <v>524400</v>
      </c>
      <c r="P23" s="40">
        <v>-5.2060737527114966E-2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45106</v>
      </c>
      <c r="E24" s="37">
        <v>423</v>
      </c>
      <c r="F24" s="37">
        <v>422.91666666666669</v>
      </c>
      <c r="G24" s="38">
        <v>418.68333333333339</v>
      </c>
      <c r="H24" s="38">
        <v>414.36666666666673</v>
      </c>
      <c r="I24" s="38">
        <v>410.13333333333344</v>
      </c>
      <c r="J24" s="38">
        <v>427.23333333333335</v>
      </c>
      <c r="K24" s="38">
        <v>431.46666666666658</v>
      </c>
      <c r="L24" s="38">
        <v>435.7833333333333</v>
      </c>
      <c r="M24" s="28">
        <v>427.15</v>
      </c>
      <c r="N24" s="28">
        <v>418.6</v>
      </c>
      <c r="O24" s="39">
        <v>58446000</v>
      </c>
      <c r="P24" s="40">
        <v>-9.4569859670530811E-3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45106</v>
      </c>
      <c r="E25" s="37">
        <v>4603.2</v>
      </c>
      <c r="F25" s="37">
        <v>4600.0333333333328</v>
      </c>
      <c r="G25" s="38">
        <v>4571.1166666666659</v>
      </c>
      <c r="H25" s="38">
        <v>4539.0333333333328</v>
      </c>
      <c r="I25" s="38">
        <v>4510.1166666666659</v>
      </c>
      <c r="J25" s="38">
        <v>4632.1166666666659</v>
      </c>
      <c r="K25" s="38">
        <v>4661.0333333333338</v>
      </c>
      <c r="L25" s="38">
        <v>4693.1166666666659</v>
      </c>
      <c r="M25" s="28">
        <v>4628.95</v>
      </c>
      <c r="N25" s="28">
        <v>4567.95</v>
      </c>
      <c r="O25" s="39">
        <v>1624625</v>
      </c>
      <c r="P25" s="40">
        <v>-3.9393939393939391E-2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45106</v>
      </c>
      <c r="E26" s="37">
        <v>389.5</v>
      </c>
      <c r="F26" s="37">
        <v>386.85000000000008</v>
      </c>
      <c r="G26" s="38">
        <v>383.75000000000017</v>
      </c>
      <c r="H26" s="38">
        <v>378.00000000000011</v>
      </c>
      <c r="I26" s="38">
        <v>374.9000000000002</v>
      </c>
      <c r="J26" s="38">
        <v>392.60000000000014</v>
      </c>
      <c r="K26" s="38">
        <v>395.70000000000005</v>
      </c>
      <c r="L26" s="38">
        <v>401.4500000000001</v>
      </c>
      <c r="M26" s="28">
        <v>389.95</v>
      </c>
      <c r="N26" s="28">
        <v>381.1</v>
      </c>
      <c r="O26" s="39">
        <v>13704200</v>
      </c>
      <c r="P26" s="40">
        <v>-0.16560928386161883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45106</v>
      </c>
      <c r="E27" s="37">
        <v>146.5</v>
      </c>
      <c r="F27" s="37">
        <v>147.46666666666667</v>
      </c>
      <c r="G27" s="38">
        <v>143.78333333333333</v>
      </c>
      <c r="H27" s="38">
        <v>141.06666666666666</v>
      </c>
      <c r="I27" s="38">
        <v>137.38333333333333</v>
      </c>
      <c r="J27" s="38">
        <v>150.18333333333334</v>
      </c>
      <c r="K27" s="38">
        <v>153.86666666666667</v>
      </c>
      <c r="L27" s="38">
        <v>156.58333333333334</v>
      </c>
      <c r="M27" s="28">
        <v>151.15</v>
      </c>
      <c r="N27" s="28">
        <v>144.75</v>
      </c>
      <c r="O27" s="39">
        <v>68035000</v>
      </c>
      <c r="P27" s="40">
        <v>6.6964635771975228E-2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45106</v>
      </c>
      <c r="E28" s="37">
        <v>3118.65</v>
      </c>
      <c r="F28" s="37">
        <v>3109.4166666666665</v>
      </c>
      <c r="G28" s="38">
        <v>3093.8833333333332</v>
      </c>
      <c r="H28" s="38">
        <v>3069.1166666666668</v>
      </c>
      <c r="I28" s="38">
        <v>3053.5833333333335</v>
      </c>
      <c r="J28" s="38">
        <v>3134.1833333333329</v>
      </c>
      <c r="K28" s="38">
        <v>3149.7166666666667</v>
      </c>
      <c r="L28" s="38">
        <v>3174.4833333333327</v>
      </c>
      <c r="M28" s="28">
        <v>3124.95</v>
      </c>
      <c r="N28" s="28">
        <v>3084.65</v>
      </c>
      <c r="O28" s="39">
        <v>5317000</v>
      </c>
      <c r="P28" s="40">
        <v>-5.7503456588790018E-2</v>
      </c>
    </row>
    <row r="29" spans="1:16" ht="12.75" customHeight="1">
      <c r="A29" s="28">
        <v>19</v>
      </c>
      <c r="B29" s="29" t="s">
        <v>44</v>
      </c>
      <c r="C29" s="30" t="s">
        <v>297</v>
      </c>
      <c r="D29" s="31">
        <v>45106</v>
      </c>
      <c r="E29" s="37">
        <v>1760</v>
      </c>
      <c r="F29" s="37">
        <v>1747.4833333333333</v>
      </c>
      <c r="G29" s="38">
        <v>1730.9666666666667</v>
      </c>
      <c r="H29" s="38">
        <v>1701.9333333333334</v>
      </c>
      <c r="I29" s="38">
        <v>1685.4166666666667</v>
      </c>
      <c r="J29" s="38">
        <v>1776.5166666666667</v>
      </c>
      <c r="K29" s="38">
        <v>1793.0333333333335</v>
      </c>
      <c r="L29" s="38">
        <v>1822.0666666666666</v>
      </c>
      <c r="M29" s="28">
        <v>1764</v>
      </c>
      <c r="N29" s="28">
        <v>1718.45</v>
      </c>
      <c r="O29" s="39">
        <v>1398637</v>
      </c>
      <c r="P29" s="40">
        <v>-6.775929549902153E-2</v>
      </c>
    </row>
    <row r="30" spans="1:16" ht="12.75" customHeight="1">
      <c r="A30" s="28">
        <v>20</v>
      </c>
      <c r="B30" s="29" t="s">
        <v>44</v>
      </c>
      <c r="C30" s="30" t="s">
        <v>298</v>
      </c>
      <c r="D30" s="31">
        <v>45106</v>
      </c>
      <c r="E30" s="37">
        <v>6680.4</v>
      </c>
      <c r="F30" s="37">
        <v>6656.8833333333341</v>
      </c>
      <c r="G30" s="38">
        <v>6620.1666666666679</v>
      </c>
      <c r="H30" s="38">
        <v>6559.9333333333334</v>
      </c>
      <c r="I30" s="38">
        <v>6523.2166666666672</v>
      </c>
      <c r="J30" s="38">
        <v>6717.1166666666686</v>
      </c>
      <c r="K30" s="38">
        <v>6753.8333333333339</v>
      </c>
      <c r="L30" s="38">
        <v>6814.0666666666693</v>
      </c>
      <c r="M30" s="28">
        <v>6693.6</v>
      </c>
      <c r="N30" s="28">
        <v>6596.65</v>
      </c>
      <c r="O30" s="39">
        <v>202950</v>
      </c>
      <c r="P30" s="40">
        <v>-0.22927940757618911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45106</v>
      </c>
      <c r="E31" s="37">
        <v>755.1</v>
      </c>
      <c r="F31" s="37">
        <v>755.7833333333333</v>
      </c>
      <c r="G31" s="38">
        <v>749.96666666666658</v>
      </c>
      <c r="H31" s="38">
        <v>744.83333333333326</v>
      </c>
      <c r="I31" s="38">
        <v>739.01666666666654</v>
      </c>
      <c r="J31" s="38">
        <v>760.91666666666663</v>
      </c>
      <c r="K31" s="38">
        <v>766.73333333333323</v>
      </c>
      <c r="L31" s="38">
        <v>771.86666666666667</v>
      </c>
      <c r="M31" s="28">
        <v>761.6</v>
      </c>
      <c r="N31" s="28">
        <v>750.65</v>
      </c>
      <c r="O31" s="39">
        <v>12336000</v>
      </c>
      <c r="P31" s="40">
        <v>-0.11954892584397973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45106</v>
      </c>
      <c r="E32" s="37">
        <v>608.79999999999995</v>
      </c>
      <c r="F32" s="37">
        <v>606.6</v>
      </c>
      <c r="G32" s="38">
        <v>600.40000000000009</v>
      </c>
      <c r="H32" s="38">
        <v>592.00000000000011</v>
      </c>
      <c r="I32" s="38">
        <v>585.80000000000018</v>
      </c>
      <c r="J32" s="38">
        <v>615</v>
      </c>
      <c r="K32" s="38">
        <v>621.20000000000005</v>
      </c>
      <c r="L32" s="38">
        <v>629.59999999999991</v>
      </c>
      <c r="M32" s="28">
        <v>612.79999999999995</v>
      </c>
      <c r="N32" s="28">
        <v>598.20000000000005</v>
      </c>
      <c r="O32" s="39">
        <v>9085400</v>
      </c>
      <c r="P32" s="40">
        <v>-0.12829812139005622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45106</v>
      </c>
      <c r="E33" s="37">
        <v>925.85</v>
      </c>
      <c r="F33" s="37">
        <v>921.83333333333337</v>
      </c>
      <c r="G33" s="38">
        <v>916.2166666666667</v>
      </c>
      <c r="H33" s="38">
        <v>906.58333333333337</v>
      </c>
      <c r="I33" s="38">
        <v>900.9666666666667</v>
      </c>
      <c r="J33" s="38">
        <v>931.4666666666667</v>
      </c>
      <c r="K33" s="38">
        <v>937.08333333333326</v>
      </c>
      <c r="L33" s="38">
        <v>946.7166666666667</v>
      </c>
      <c r="M33" s="28">
        <v>927.45</v>
      </c>
      <c r="N33" s="28">
        <v>912.2</v>
      </c>
      <c r="O33" s="39">
        <v>46259625</v>
      </c>
      <c r="P33" s="40">
        <v>-2.9137140212747874E-2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45106</v>
      </c>
      <c r="E34" s="37">
        <v>4646.5</v>
      </c>
      <c r="F34" s="37">
        <v>4614.4833333333336</v>
      </c>
      <c r="G34" s="38">
        <v>4573.5166666666673</v>
      </c>
      <c r="H34" s="38">
        <v>4500.5333333333338</v>
      </c>
      <c r="I34" s="38">
        <v>4459.5666666666675</v>
      </c>
      <c r="J34" s="38">
        <v>4687.4666666666672</v>
      </c>
      <c r="K34" s="38">
        <v>4728.4333333333343</v>
      </c>
      <c r="L34" s="38">
        <v>4801.416666666667</v>
      </c>
      <c r="M34" s="28">
        <v>4655.45</v>
      </c>
      <c r="N34" s="28">
        <v>4541.5</v>
      </c>
      <c r="O34" s="39">
        <v>2620250</v>
      </c>
      <c r="P34" s="40">
        <v>3.8957176843774782E-2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45106</v>
      </c>
      <c r="E35" s="37">
        <v>1438.85</v>
      </c>
      <c r="F35" s="37">
        <v>1434.7833333333331</v>
      </c>
      <c r="G35" s="38">
        <v>1428.2666666666662</v>
      </c>
      <c r="H35" s="38">
        <v>1417.6833333333332</v>
      </c>
      <c r="I35" s="38">
        <v>1411.1666666666663</v>
      </c>
      <c r="J35" s="38">
        <v>1445.3666666666661</v>
      </c>
      <c r="K35" s="38">
        <v>1451.883333333333</v>
      </c>
      <c r="L35" s="38">
        <v>1462.466666666666</v>
      </c>
      <c r="M35" s="28">
        <v>1441.3</v>
      </c>
      <c r="N35" s="28">
        <v>1424.2</v>
      </c>
      <c r="O35" s="39">
        <v>8416000</v>
      </c>
      <c r="P35" s="40">
        <v>-4.9146989040786349E-2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45106</v>
      </c>
      <c r="E36" s="37">
        <v>6896.8</v>
      </c>
      <c r="F36" s="37">
        <v>6863.6833333333334</v>
      </c>
      <c r="G36" s="38">
        <v>6822.3666666666668</v>
      </c>
      <c r="H36" s="38">
        <v>6747.9333333333334</v>
      </c>
      <c r="I36" s="38">
        <v>6706.6166666666668</v>
      </c>
      <c r="J36" s="38">
        <v>6938.1166666666668</v>
      </c>
      <c r="K36" s="38">
        <v>6979.4333333333343</v>
      </c>
      <c r="L36" s="38">
        <v>7053.8666666666668</v>
      </c>
      <c r="M36" s="28">
        <v>6905</v>
      </c>
      <c r="N36" s="28">
        <v>6789.25</v>
      </c>
      <c r="O36" s="39">
        <v>3846000</v>
      </c>
      <c r="P36" s="40">
        <v>-3.6060026943199971E-2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45106</v>
      </c>
      <c r="E37" s="37">
        <v>2444.1</v>
      </c>
      <c r="F37" s="37">
        <v>2416.5333333333333</v>
      </c>
      <c r="G37" s="38">
        <v>2378.6166666666668</v>
      </c>
      <c r="H37" s="38">
        <v>2313.1333333333337</v>
      </c>
      <c r="I37" s="38">
        <v>2275.2166666666672</v>
      </c>
      <c r="J37" s="38">
        <v>2482.0166666666664</v>
      </c>
      <c r="K37" s="38">
        <v>2519.9333333333334</v>
      </c>
      <c r="L37" s="38">
        <v>2585.4166666666661</v>
      </c>
      <c r="M37" s="28">
        <v>2454.4499999999998</v>
      </c>
      <c r="N37" s="28">
        <v>2351.0500000000002</v>
      </c>
      <c r="O37" s="39">
        <v>1689300</v>
      </c>
      <c r="P37" s="40">
        <v>-9.2944587628865982E-2</v>
      </c>
    </row>
    <row r="38" spans="1:16" ht="12.75" customHeight="1">
      <c r="A38" s="28">
        <v>28</v>
      </c>
      <c r="B38" s="29" t="s">
        <v>44</v>
      </c>
      <c r="C38" s="30" t="s">
        <v>304</v>
      </c>
      <c r="D38" s="31">
        <v>45106</v>
      </c>
      <c r="E38" s="37">
        <v>395.3</v>
      </c>
      <c r="F38" s="37">
        <v>392.76666666666665</v>
      </c>
      <c r="G38" s="38">
        <v>388.7833333333333</v>
      </c>
      <c r="H38" s="38">
        <v>382.26666666666665</v>
      </c>
      <c r="I38" s="38">
        <v>378.2833333333333</v>
      </c>
      <c r="J38" s="38">
        <v>399.2833333333333</v>
      </c>
      <c r="K38" s="38">
        <v>403.26666666666665</v>
      </c>
      <c r="L38" s="38">
        <v>409.7833333333333</v>
      </c>
      <c r="M38" s="28">
        <v>396.75</v>
      </c>
      <c r="N38" s="28">
        <v>386.25</v>
      </c>
      <c r="O38" s="39">
        <v>6267200</v>
      </c>
      <c r="P38" s="40">
        <v>-4.3467643467643466E-2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45106</v>
      </c>
      <c r="E39" s="37">
        <v>265.2</v>
      </c>
      <c r="F39" s="37">
        <v>263.23333333333335</v>
      </c>
      <c r="G39" s="38">
        <v>260.76666666666671</v>
      </c>
      <c r="H39" s="38">
        <v>256.33333333333337</v>
      </c>
      <c r="I39" s="38">
        <v>253.86666666666673</v>
      </c>
      <c r="J39" s="38">
        <v>267.66666666666669</v>
      </c>
      <c r="K39" s="38">
        <v>270.13333333333338</v>
      </c>
      <c r="L39" s="38">
        <v>274.56666666666666</v>
      </c>
      <c r="M39" s="28">
        <v>265.7</v>
      </c>
      <c r="N39" s="28">
        <v>258.8</v>
      </c>
      <c r="O39" s="39">
        <v>34222200</v>
      </c>
      <c r="P39" s="40">
        <v>-0.13658359361990927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45106</v>
      </c>
      <c r="E40" s="37">
        <v>182.95</v>
      </c>
      <c r="F40" s="37">
        <v>182.75</v>
      </c>
      <c r="G40" s="38">
        <v>181.1</v>
      </c>
      <c r="H40" s="38">
        <v>179.25</v>
      </c>
      <c r="I40" s="38">
        <v>177.6</v>
      </c>
      <c r="J40" s="38">
        <v>184.6</v>
      </c>
      <c r="K40" s="38">
        <v>186.24999999999997</v>
      </c>
      <c r="L40" s="38">
        <v>188.1</v>
      </c>
      <c r="M40" s="28">
        <v>184.4</v>
      </c>
      <c r="N40" s="28">
        <v>180.9</v>
      </c>
      <c r="O40" s="39">
        <v>97133400</v>
      </c>
      <c r="P40" s="40">
        <v>-0.13664725457570714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45106</v>
      </c>
      <c r="E41" s="37">
        <v>1569.35</v>
      </c>
      <c r="F41" s="37">
        <v>1564.6833333333334</v>
      </c>
      <c r="G41" s="38">
        <v>1549.4166666666667</v>
      </c>
      <c r="H41" s="38">
        <v>1529.4833333333333</v>
      </c>
      <c r="I41" s="38">
        <v>1514.2166666666667</v>
      </c>
      <c r="J41" s="38">
        <v>1584.6166666666668</v>
      </c>
      <c r="K41" s="38">
        <v>1599.8833333333332</v>
      </c>
      <c r="L41" s="38">
        <v>1619.8166666666668</v>
      </c>
      <c r="M41" s="28">
        <v>1579.95</v>
      </c>
      <c r="N41" s="28">
        <v>1544.75</v>
      </c>
      <c r="O41" s="39">
        <v>1674150</v>
      </c>
      <c r="P41" s="40">
        <v>-0.16036411053713828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45106</v>
      </c>
      <c r="E42" s="37">
        <v>110.5</v>
      </c>
      <c r="F42" s="37">
        <v>110.53333333333335</v>
      </c>
      <c r="G42" s="38">
        <v>109.4666666666667</v>
      </c>
      <c r="H42" s="38">
        <v>108.43333333333335</v>
      </c>
      <c r="I42" s="38">
        <v>107.3666666666667</v>
      </c>
      <c r="J42" s="38">
        <v>111.56666666666669</v>
      </c>
      <c r="K42" s="38">
        <v>112.63333333333333</v>
      </c>
      <c r="L42" s="38">
        <v>113.66666666666669</v>
      </c>
      <c r="M42" s="28">
        <v>111.6</v>
      </c>
      <c r="N42" s="28">
        <v>109.5</v>
      </c>
      <c r="O42" s="39">
        <v>75901200</v>
      </c>
      <c r="P42" s="40">
        <v>-7.3057999105412257E-3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45106</v>
      </c>
      <c r="E43" s="37">
        <v>631.25</v>
      </c>
      <c r="F43" s="37">
        <v>628.9666666666667</v>
      </c>
      <c r="G43" s="38">
        <v>625.48333333333335</v>
      </c>
      <c r="H43" s="38">
        <v>619.7166666666667</v>
      </c>
      <c r="I43" s="38">
        <v>616.23333333333335</v>
      </c>
      <c r="J43" s="38">
        <v>634.73333333333335</v>
      </c>
      <c r="K43" s="38">
        <v>638.2166666666667</v>
      </c>
      <c r="L43" s="38">
        <v>643.98333333333335</v>
      </c>
      <c r="M43" s="28">
        <v>632.45000000000005</v>
      </c>
      <c r="N43" s="28">
        <v>623.20000000000005</v>
      </c>
      <c r="O43" s="39">
        <v>8803300</v>
      </c>
      <c r="P43" s="40">
        <v>-1.9240196078431374E-2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45106</v>
      </c>
      <c r="E44" s="37">
        <v>762.9</v>
      </c>
      <c r="F44" s="37">
        <v>763.91666666666663</v>
      </c>
      <c r="G44" s="38">
        <v>758.23333333333323</v>
      </c>
      <c r="H44" s="38">
        <v>753.56666666666661</v>
      </c>
      <c r="I44" s="38">
        <v>747.88333333333321</v>
      </c>
      <c r="J44" s="38">
        <v>768.58333333333326</v>
      </c>
      <c r="K44" s="38">
        <v>774.26666666666665</v>
      </c>
      <c r="L44" s="38">
        <v>778.93333333333328</v>
      </c>
      <c r="M44" s="28">
        <v>769.6</v>
      </c>
      <c r="N44" s="28">
        <v>759.25</v>
      </c>
      <c r="O44" s="39">
        <v>9426000</v>
      </c>
      <c r="P44" s="40">
        <v>-6.1716105912801113E-2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45106</v>
      </c>
      <c r="E45" s="37">
        <v>827.7</v>
      </c>
      <c r="F45" s="37">
        <v>819.43333333333339</v>
      </c>
      <c r="G45" s="38">
        <v>809.06666666666683</v>
      </c>
      <c r="H45" s="38">
        <v>790.43333333333339</v>
      </c>
      <c r="I45" s="38">
        <v>780.06666666666683</v>
      </c>
      <c r="J45" s="38">
        <v>838.06666666666683</v>
      </c>
      <c r="K45" s="38">
        <v>848.43333333333339</v>
      </c>
      <c r="L45" s="38">
        <v>867.06666666666683</v>
      </c>
      <c r="M45" s="28">
        <v>829.8</v>
      </c>
      <c r="N45" s="28">
        <v>800.8</v>
      </c>
      <c r="O45" s="39">
        <v>37179200</v>
      </c>
      <c r="P45" s="40">
        <v>-2.9003845676715049E-2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45106</v>
      </c>
      <c r="E46" s="37">
        <v>82.6</v>
      </c>
      <c r="F46" s="37">
        <v>82.016666666666666</v>
      </c>
      <c r="G46" s="38">
        <v>81.033333333333331</v>
      </c>
      <c r="H46" s="38">
        <v>79.466666666666669</v>
      </c>
      <c r="I46" s="38">
        <v>78.483333333333334</v>
      </c>
      <c r="J46" s="38">
        <v>83.583333333333329</v>
      </c>
      <c r="K46" s="38">
        <v>84.566666666666649</v>
      </c>
      <c r="L46" s="38">
        <v>86.133333333333326</v>
      </c>
      <c r="M46" s="28">
        <v>83</v>
      </c>
      <c r="N46" s="28">
        <v>80.45</v>
      </c>
      <c r="O46" s="39">
        <v>97807500</v>
      </c>
      <c r="P46" s="40">
        <v>-4.8324478953821005E-2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45106</v>
      </c>
      <c r="E47" s="37">
        <v>241.75</v>
      </c>
      <c r="F47" s="37">
        <v>244.25</v>
      </c>
      <c r="G47" s="38">
        <v>237.95</v>
      </c>
      <c r="H47" s="38">
        <v>234.14999999999998</v>
      </c>
      <c r="I47" s="38">
        <v>227.84999999999997</v>
      </c>
      <c r="J47" s="38">
        <v>248.05</v>
      </c>
      <c r="K47" s="38">
        <v>254.35000000000002</v>
      </c>
      <c r="L47" s="38">
        <v>258.15000000000003</v>
      </c>
      <c r="M47" s="28">
        <v>250.55</v>
      </c>
      <c r="N47" s="28">
        <v>240.45</v>
      </c>
      <c r="O47" s="39">
        <v>26044700</v>
      </c>
      <c r="P47" s="40">
        <v>1.9445825292881216E-2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45106</v>
      </c>
      <c r="E48" s="37">
        <v>18906.400000000001</v>
      </c>
      <c r="F48" s="37">
        <v>18890.433333333334</v>
      </c>
      <c r="G48" s="38">
        <v>18802.866666666669</v>
      </c>
      <c r="H48" s="38">
        <v>18699.333333333336</v>
      </c>
      <c r="I48" s="38">
        <v>18611.76666666667</v>
      </c>
      <c r="J48" s="38">
        <v>18993.966666666667</v>
      </c>
      <c r="K48" s="38">
        <v>19081.533333333333</v>
      </c>
      <c r="L48" s="38">
        <v>19185.066666666666</v>
      </c>
      <c r="M48" s="28">
        <v>18978</v>
      </c>
      <c r="N48" s="28">
        <v>18786.900000000001</v>
      </c>
      <c r="O48" s="39">
        <v>128400</v>
      </c>
      <c r="P48" s="40">
        <v>-0.1024117441454037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45106</v>
      </c>
      <c r="E49" s="37">
        <v>365.75</v>
      </c>
      <c r="F49" s="37">
        <v>365.43333333333334</v>
      </c>
      <c r="G49" s="38">
        <v>362.86666666666667</v>
      </c>
      <c r="H49" s="38">
        <v>359.98333333333335</v>
      </c>
      <c r="I49" s="38">
        <v>357.41666666666669</v>
      </c>
      <c r="J49" s="38">
        <v>368.31666666666666</v>
      </c>
      <c r="K49" s="38">
        <v>370.88333333333338</v>
      </c>
      <c r="L49" s="38">
        <v>373.76666666666665</v>
      </c>
      <c r="M49" s="28">
        <v>368</v>
      </c>
      <c r="N49" s="28">
        <v>362.55</v>
      </c>
      <c r="O49" s="39">
        <v>20629800</v>
      </c>
      <c r="P49" s="40">
        <v>-8.8212401625875642E-3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45106</v>
      </c>
      <c r="E50" s="37">
        <v>4591.6000000000004</v>
      </c>
      <c r="F50" s="37">
        <v>4624.7666666666664</v>
      </c>
      <c r="G50" s="38">
        <v>4519.583333333333</v>
      </c>
      <c r="H50" s="38">
        <v>4447.5666666666666</v>
      </c>
      <c r="I50" s="38">
        <v>4342.3833333333332</v>
      </c>
      <c r="J50" s="38">
        <v>4696.7833333333328</v>
      </c>
      <c r="K50" s="38">
        <v>4801.9666666666672</v>
      </c>
      <c r="L50" s="38">
        <v>4873.9833333333327</v>
      </c>
      <c r="M50" s="28">
        <v>4729.95</v>
      </c>
      <c r="N50" s="28">
        <v>4552.75</v>
      </c>
      <c r="O50" s="39">
        <v>1548600</v>
      </c>
      <c r="P50" s="40">
        <v>-4.5841035120147873E-2</v>
      </c>
    </row>
    <row r="51" spans="1:16" ht="12.75" customHeight="1">
      <c r="A51" s="28">
        <v>41</v>
      </c>
      <c r="B51" s="29" t="s">
        <v>86</v>
      </c>
      <c r="C51" s="30" t="s">
        <v>309</v>
      </c>
      <c r="D51" s="31">
        <v>45106</v>
      </c>
      <c r="E51" s="37">
        <v>337.4</v>
      </c>
      <c r="F51" s="37">
        <v>335.95</v>
      </c>
      <c r="G51" s="38">
        <v>331.5</v>
      </c>
      <c r="H51" s="38">
        <v>325.60000000000002</v>
      </c>
      <c r="I51" s="38">
        <v>321.15000000000003</v>
      </c>
      <c r="J51" s="38">
        <v>341.84999999999997</v>
      </c>
      <c r="K51" s="38">
        <v>346.2999999999999</v>
      </c>
      <c r="L51" s="38">
        <v>352.19999999999993</v>
      </c>
      <c r="M51" s="28">
        <v>340.4</v>
      </c>
      <c r="N51" s="28">
        <v>330.05</v>
      </c>
      <c r="O51" s="39">
        <v>8064000</v>
      </c>
      <c r="P51" s="40">
        <v>-0.13364847443059732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45106</v>
      </c>
      <c r="E52" s="37">
        <v>302.05</v>
      </c>
      <c r="F52" s="37">
        <v>300.86666666666667</v>
      </c>
      <c r="G52" s="38">
        <v>299.33333333333337</v>
      </c>
      <c r="H52" s="38">
        <v>296.61666666666667</v>
      </c>
      <c r="I52" s="38">
        <v>295.08333333333337</v>
      </c>
      <c r="J52" s="38">
        <v>303.58333333333337</v>
      </c>
      <c r="K52" s="38">
        <v>305.11666666666667</v>
      </c>
      <c r="L52" s="38">
        <v>307.83333333333337</v>
      </c>
      <c r="M52" s="28">
        <v>302.39999999999998</v>
      </c>
      <c r="N52" s="28">
        <v>298.14999999999998</v>
      </c>
      <c r="O52" s="39">
        <v>45003600</v>
      </c>
      <c r="P52" s="40">
        <v>-6.4278897434457985E-2</v>
      </c>
    </row>
    <row r="53" spans="1:16" ht="12.75" customHeight="1">
      <c r="A53" s="28">
        <v>43</v>
      </c>
      <c r="B53" s="29" t="s">
        <v>63</v>
      </c>
      <c r="C53" s="30" t="s">
        <v>316</v>
      </c>
      <c r="D53" s="31">
        <v>45106</v>
      </c>
      <c r="E53" s="37">
        <v>682.7</v>
      </c>
      <c r="F53" s="37">
        <v>681.85</v>
      </c>
      <c r="G53" s="38">
        <v>677.6</v>
      </c>
      <c r="H53" s="38">
        <v>672.5</v>
      </c>
      <c r="I53" s="38">
        <v>668.25</v>
      </c>
      <c r="J53" s="38">
        <v>686.95</v>
      </c>
      <c r="K53" s="38">
        <v>691.2</v>
      </c>
      <c r="L53" s="38">
        <v>696.30000000000007</v>
      </c>
      <c r="M53" s="28">
        <v>686.1</v>
      </c>
      <c r="N53" s="28">
        <v>676.75</v>
      </c>
      <c r="O53" s="39">
        <v>3631875</v>
      </c>
      <c r="P53" s="40">
        <v>-8.3415354330708666E-2</v>
      </c>
    </row>
    <row r="54" spans="1:16" ht="12.75" customHeight="1">
      <c r="A54" s="28">
        <v>44</v>
      </c>
      <c r="B54" s="29" t="s">
        <v>44</v>
      </c>
      <c r="C54" s="30" t="s">
        <v>327</v>
      </c>
      <c r="D54" s="31">
        <v>45106</v>
      </c>
      <c r="E54" s="37">
        <v>285.75</v>
      </c>
      <c r="F54" s="37">
        <v>286.06666666666666</v>
      </c>
      <c r="G54" s="38">
        <v>283.5333333333333</v>
      </c>
      <c r="H54" s="38">
        <v>281.31666666666666</v>
      </c>
      <c r="I54" s="38">
        <v>278.7833333333333</v>
      </c>
      <c r="J54" s="38">
        <v>288.2833333333333</v>
      </c>
      <c r="K54" s="38">
        <v>290.81666666666672</v>
      </c>
      <c r="L54" s="38">
        <v>293.0333333333333</v>
      </c>
      <c r="M54" s="28">
        <v>288.60000000000002</v>
      </c>
      <c r="N54" s="28">
        <v>283.85000000000002</v>
      </c>
      <c r="O54" s="39">
        <v>6061900</v>
      </c>
      <c r="P54" s="40">
        <v>-0.13548396297722443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45106</v>
      </c>
      <c r="E55" s="37">
        <v>1067.9000000000001</v>
      </c>
      <c r="F55" s="37">
        <v>1063.1333333333334</v>
      </c>
      <c r="G55" s="38">
        <v>1056.666666666667</v>
      </c>
      <c r="H55" s="38">
        <v>1045.4333333333336</v>
      </c>
      <c r="I55" s="38">
        <v>1038.9666666666672</v>
      </c>
      <c r="J55" s="38">
        <v>1074.3666666666668</v>
      </c>
      <c r="K55" s="38">
        <v>1080.8333333333335</v>
      </c>
      <c r="L55" s="38">
        <v>1092.0666666666666</v>
      </c>
      <c r="M55" s="28">
        <v>1069.5999999999999</v>
      </c>
      <c r="N55" s="28">
        <v>1051.9000000000001</v>
      </c>
      <c r="O55" s="39">
        <v>10586250</v>
      </c>
      <c r="P55" s="40">
        <v>-6.7290748898678421E-2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45106</v>
      </c>
      <c r="E56" s="37">
        <v>949.05</v>
      </c>
      <c r="F56" s="37">
        <v>946.55000000000007</v>
      </c>
      <c r="G56" s="38">
        <v>942.90000000000009</v>
      </c>
      <c r="H56" s="38">
        <v>936.75</v>
      </c>
      <c r="I56" s="38">
        <v>933.1</v>
      </c>
      <c r="J56" s="38">
        <v>952.70000000000016</v>
      </c>
      <c r="K56" s="38">
        <v>956.35</v>
      </c>
      <c r="L56" s="38">
        <v>962.50000000000023</v>
      </c>
      <c r="M56" s="28">
        <v>950.2</v>
      </c>
      <c r="N56" s="28">
        <v>940.4</v>
      </c>
      <c r="O56" s="39">
        <v>10057450</v>
      </c>
      <c r="P56" s="40">
        <v>-0.14238997893803348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45106</v>
      </c>
      <c r="E57" s="37">
        <v>241.3</v>
      </c>
      <c r="F57" s="37">
        <v>241.08333333333334</v>
      </c>
      <c r="G57" s="38">
        <v>238.9666666666667</v>
      </c>
      <c r="H57" s="38">
        <v>236.63333333333335</v>
      </c>
      <c r="I57" s="38">
        <v>234.51666666666671</v>
      </c>
      <c r="J57" s="38">
        <v>243.41666666666669</v>
      </c>
      <c r="K57" s="38">
        <v>245.5333333333333</v>
      </c>
      <c r="L57" s="38">
        <v>247.86666666666667</v>
      </c>
      <c r="M57" s="28">
        <v>243.2</v>
      </c>
      <c r="N57" s="28">
        <v>238.75</v>
      </c>
      <c r="O57" s="39">
        <v>34288800</v>
      </c>
      <c r="P57" s="40">
        <v>-5.0255932992089344E-2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45106</v>
      </c>
      <c r="E58" s="37">
        <v>4336.1000000000004</v>
      </c>
      <c r="F58" s="37">
        <v>4310.0666666666666</v>
      </c>
      <c r="G58" s="38">
        <v>4266.1333333333332</v>
      </c>
      <c r="H58" s="38">
        <v>4196.166666666667</v>
      </c>
      <c r="I58" s="38">
        <v>4152.2333333333336</v>
      </c>
      <c r="J58" s="38">
        <v>4380.0333333333328</v>
      </c>
      <c r="K58" s="38">
        <v>4423.9666666666653</v>
      </c>
      <c r="L58" s="38">
        <v>4493.9333333333325</v>
      </c>
      <c r="M58" s="28">
        <v>4354</v>
      </c>
      <c r="N58" s="28">
        <v>4240.1000000000004</v>
      </c>
      <c r="O58" s="39">
        <v>648000</v>
      </c>
      <c r="P58" s="40">
        <v>-9.6423342396988077E-2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45106</v>
      </c>
      <c r="E59" s="37">
        <v>1594.55</v>
      </c>
      <c r="F59" s="37">
        <v>1594.0999999999997</v>
      </c>
      <c r="G59" s="38">
        <v>1581.5499999999993</v>
      </c>
      <c r="H59" s="38">
        <v>1568.5499999999995</v>
      </c>
      <c r="I59" s="38">
        <v>1555.9999999999991</v>
      </c>
      <c r="J59" s="38">
        <v>1607.0999999999995</v>
      </c>
      <c r="K59" s="38">
        <v>1619.65</v>
      </c>
      <c r="L59" s="38">
        <v>1632.6499999999996</v>
      </c>
      <c r="M59" s="28">
        <v>1606.65</v>
      </c>
      <c r="N59" s="28">
        <v>1581.1</v>
      </c>
      <c r="O59" s="39">
        <v>2559550</v>
      </c>
      <c r="P59" s="40">
        <v>-7.9431017119838868E-2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45106</v>
      </c>
      <c r="E60" s="37">
        <v>671.6</v>
      </c>
      <c r="F60" s="37">
        <v>669.7</v>
      </c>
      <c r="G60" s="38">
        <v>666.2</v>
      </c>
      <c r="H60" s="38">
        <v>660.8</v>
      </c>
      <c r="I60" s="38">
        <v>657.3</v>
      </c>
      <c r="J60" s="38">
        <v>675.10000000000014</v>
      </c>
      <c r="K60" s="38">
        <v>678.60000000000014</v>
      </c>
      <c r="L60" s="38">
        <v>684.00000000000023</v>
      </c>
      <c r="M60" s="28">
        <v>673.2</v>
      </c>
      <c r="N60" s="28">
        <v>664.3</v>
      </c>
      <c r="O60" s="39">
        <v>5197000</v>
      </c>
      <c r="P60" s="40">
        <v>-0.1209404600811908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45106</v>
      </c>
      <c r="E61" s="37">
        <v>935.45</v>
      </c>
      <c r="F61" s="37">
        <v>932.1</v>
      </c>
      <c r="G61" s="38">
        <v>925.25</v>
      </c>
      <c r="H61" s="38">
        <v>915.05</v>
      </c>
      <c r="I61" s="38">
        <v>908.19999999999993</v>
      </c>
      <c r="J61" s="38">
        <v>942.30000000000007</v>
      </c>
      <c r="K61" s="38">
        <v>949.1500000000002</v>
      </c>
      <c r="L61" s="38">
        <v>959.35000000000014</v>
      </c>
      <c r="M61" s="28">
        <v>938.95</v>
      </c>
      <c r="N61" s="28">
        <v>921.9</v>
      </c>
      <c r="O61" s="39">
        <v>1451800</v>
      </c>
      <c r="P61" s="40">
        <v>5.3320407174018416E-3</v>
      </c>
    </row>
    <row r="62" spans="1:16" ht="12.75" customHeight="1">
      <c r="A62" s="28">
        <v>52</v>
      </c>
      <c r="B62" s="29" t="s">
        <v>70</v>
      </c>
      <c r="C62" s="30" t="s">
        <v>245</v>
      </c>
      <c r="D62" s="31">
        <v>45106</v>
      </c>
      <c r="E62" s="37">
        <v>276.14999999999998</v>
      </c>
      <c r="F62" s="37">
        <v>277.16666666666669</v>
      </c>
      <c r="G62" s="38">
        <v>274.23333333333335</v>
      </c>
      <c r="H62" s="38">
        <v>272.31666666666666</v>
      </c>
      <c r="I62" s="38">
        <v>269.38333333333333</v>
      </c>
      <c r="J62" s="38">
        <v>279.08333333333337</v>
      </c>
      <c r="K62" s="38">
        <v>282.01666666666665</v>
      </c>
      <c r="L62" s="38">
        <v>283.93333333333339</v>
      </c>
      <c r="M62" s="28">
        <v>280.10000000000002</v>
      </c>
      <c r="N62" s="28">
        <v>275.25</v>
      </c>
      <c r="O62" s="39">
        <v>19420200</v>
      </c>
      <c r="P62" s="40">
        <v>-4.3118357452218002E-2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45106</v>
      </c>
      <c r="E63" s="37">
        <v>138.1</v>
      </c>
      <c r="F63" s="37">
        <v>138.43333333333331</v>
      </c>
      <c r="G63" s="38">
        <v>136.16666666666663</v>
      </c>
      <c r="H63" s="38">
        <v>134.23333333333332</v>
      </c>
      <c r="I63" s="38">
        <v>131.96666666666664</v>
      </c>
      <c r="J63" s="38">
        <v>140.36666666666662</v>
      </c>
      <c r="K63" s="38">
        <v>142.63333333333333</v>
      </c>
      <c r="L63" s="38">
        <v>144.56666666666661</v>
      </c>
      <c r="M63" s="28">
        <v>140.69999999999999</v>
      </c>
      <c r="N63" s="28">
        <v>136.5</v>
      </c>
      <c r="O63" s="39">
        <v>14725000</v>
      </c>
      <c r="P63" s="40">
        <v>-0.16144646924829156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45106</v>
      </c>
      <c r="E64" s="37">
        <v>1651.25</v>
      </c>
      <c r="F64" s="37">
        <v>1631.7166666666665</v>
      </c>
      <c r="G64" s="38">
        <v>1598.7333333333329</v>
      </c>
      <c r="H64" s="38">
        <v>1546.2166666666665</v>
      </c>
      <c r="I64" s="38">
        <v>1513.2333333333329</v>
      </c>
      <c r="J64" s="38">
        <v>1684.2333333333329</v>
      </c>
      <c r="K64" s="38">
        <v>1717.2166666666665</v>
      </c>
      <c r="L64" s="38">
        <v>1769.7333333333329</v>
      </c>
      <c r="M64" s="28">
        <v>1664.7</v>
      </c>
      <c r="N64" s="28">
        <v>1579.2</v>
      </c>
      <c r="O64" s="39">
        <v>2968200</v>
      </c>
      <c r="P64" s="40">
        <v>-0.1348373557187828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45106</v>
      </c>
      <c r="E65" s="37">
        <v>532.85</v>
      </c>
      <c r="F65" s="37">
        <v>532.63333333333333</v>
      </c>
      <c r="G65" s="38">
        <v>529.01666666666665</v>
      </c>
      <c r="H65" s="38">
        <v>525.18333333333328</v>
      </c>
      <c r="I65" s="38">
        <v>521.56666666666661</v>
      </c>
      <c r="J65" s="38">
        <v>536.4666666666667</v>
      </c>
      <c r="K65" s="38">
        <v>540.08333333333326</v>
      </c>
      <c r="L65" s="38">
        <v>543.91666666666674</v>
      </c>
      <c r="M65" s="28">
        <v>536.25</v>
      </c>
      <c r="N65" s="28">
        <v>528.79999999999995</v>
      </c>
      <c r="O65" s="39">
        <v>12417500</v>
      </c>
      <c r="P65" s="40">
        <v>-6.0614657210401893E-2</v>
      </c>
    </row>
    <row r="66" spans="1:16" ht="12.75" customHeight="1">
      <c r="A66" s="28">
        <v>56</v>
      </c>
      <c r="B66" s="29" t="s">
        <v>42</v>
      </c>
      <c r="C66" s="30" t="s">
        <v>246</v>
      </c>
      <c r="D66" s="31">
        <v>45106</v>
      </c>
      <c r="E66" s="37">
        <v>2059.4499999999998</v>
      </c>
      <c r="F66" s="37">
        <v>2053.4</v>
      </c>
      <c r="G66" s="38">
        <v>2038.15</v>
      </c>
      <c r="H66" s="38">
        <v>2016.85</v>
      </c>
      <c r="I66" s="38">
        <v>2001.6</v>
      </c>
      <c r="J66" s="38">
        <v>2074.7000000000003</v>
      </c>
      <c r="K66" s="38">
        <v>2089.9500000000003</v>
      </c>
      <c r="L66" s="38">
        <v>2111.2500000000005</v>
      </c>
      <c r="M66" s="28">
        <v>2068.65</v>
      </c>
      <c r="N66" s="28">
        <v>2032.1</v>
      </c>
      <c r="O66" s="39">
        <v>1717000</v>
      </c>
      <c r="P66" s="40">
        <v>-5.3733810967208598E-2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45106</v>
      </c>
      <c r="E67" s="37">
        <v>2073.4</v>
      </c>
      <c r="F67" s="37">
        <v>2082.0833333333335</v>
      </c>
      <c r="G67" s="38">
        <v>2043.3166666666671</v>
      </c>
      <c r="H67" s="38">
        <v>2013.2333333333336</v>
      </c>
      <c r="I67" s="38">
        <v>1974.4666666666672</v>
      </c>
      <c r="J67" s="38">
        <v>2112.166666666667</v>
      </c>
      <c r="K67" s="38">
        <v>2150.9333333333334</v>
      </c>
      <c r="L67" s="38">
        <v>2181.0166666666669</v>
      </c>
      <c r="M67" s="28">
        <v>2120.85</v>
      </c>
      <c r="N67" s="28">
        <v>2052</v>
      </c>
      <c r="O67" s="39">
        <v>1886700</v>
      </c>
      <c r="P67" s="40">
        <v>-0.1939074149238427</v>
      </c>
    </row>
    <row r="68" spans="1:16" ht="12.75" customHeight="1">
      <c r="A68" s="28">
        <v>58</v>
      </c>
      <c r="B68" s="29" t="s">
        <v>44</v>
      </c>
      <c r="C68" s="30" t="s">
        <v>335</v>
      </c>
      <c r="D68" s="31">
        <v>45106</v>
      </c>
      <c r="E68" s="37">
        <v>238.65</v>
      </c>
      <c r="F68" s="37">
        <v>238.53333333333333</v>
      </c>
      <c r="G68" s="38">
        <v>235.46666666666667</v>
      </c>
      <c r="H68" s="38">
        <v>232.28333333333333</v>
      </c>
      <c r="I68" s="38">
        <v>229.21666666666667</v>
      </c>
      <c r="J68" s="38">
        <v>241.71666666666667</v>
      </c>
      <c r="K68" s="38">
        <v>244.78333333333333</v>
      </c>
      <c r="L68" s="38">
        <v>247.96666666666667</v>
      </c>
      <c r="M68" s="28">
        <v>241.6</v>
      </c>
      <c r="N68" s="28">
        <v>235.35</v>
      </c>
      <c r="O68" s="39">
        <v>14590800</v>
      </c>
      <c r="P68" s="40">
        <v>-0.28351436821119208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45106</v>
      </c>
      <c r="E69" s="37">
        <v>3421.65</v>
      </c>
      <c r="F69" s="37">
        <v>3399.6333333333332</v>
      </c>
      <c r="G69" s="38">
        <v>3356.6166666666663</v>
      </c>
      <c r="H69" s="38">
        <v>3291.583333333333</v>
      </c>
      <c r="I69" s="38">
        <v>3248.5666666666662</v>
      </c>
      <c r="J69" s="38">
        <v>3464.6666666666665</v>
      </c>
      <c r="K69" s="38">
        <v>3507.6833333333329</v>
      </c>
      <c r="L69" s="38">
        <v>3572.7166666666667</v>
      </c>
      <c r="M69" s="28">
        <v>3442.65</v>
      </c>
      <c r="N69" s="28">
        <v>3334.6</v>
      </c>
      <c r="O69" s="39">
        <v>3559600</v>
      </c>
      <c r="P69" s="40">
        <v>-7.8158180970632415E-2</v>
      </c>
    </row>
    <row r="70" spans="1:16" ht="12.75" customHeight="1">
      <c r="A70" s="28">
        <v>60</v>
      </c>
      <c r="B70" s="29" t="s">
        <v>44</v>
      </c>
      <c r="C70" s="30" t="s">
        <v>248</v>
      </c>
      <c r="D70" s="31">
        <v>45106</v>
      </c>
      <c r="E70" s="37">
        <v>3601.75</v>
      </c>
      <c r="F70" s="37">
        <v>3583.0833333333335</v>
      </c>
      <c r="G70" s="38">
        <v>3522.666666666667</v>
      </c>
      <c r="H70" s="38">
        <v>3443.5833333333335</v>
      </c>
      <c r="I70" s="38">
        <v>3383.166666666667</v>
      </c>
      <c r="J70" s="38">
        <v>3662.166666666667</v>
      </c>
      <c r="K70" s="38">
        <v>3722.5833333333339</v>
      </c>
      <c r="L70" s="38">
        <v>3801.666666666667</v>
      </c>
      <c r="M70" s="28">
        <v>3643.5</v>
      </c>
      <c r="N70" s="28">
        <v>3504</v>
      </c>
      <c r="O70" s="39">
        <v>1126750</v>
      </c>
      <c r="P70" s="40">
        <v>-0.15342424583943801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45106</v>
      </c>
      <c r="E71" s="37">
        <v>480.15</v>
      </c>
      <c r="F71" s="37">
        <v>476.76666666666665</v>
      </c>
      <c r="G71" s="38">
        <v>470.88333333333333</v>
      </c>
      <c r="H71" s="38">
        <v>461.61666666666667</v>
      </c>
      <c r="I71" s="38">
        <v>455.73333333333335</v>
      </c>
      <c r="J71" s="38">
        <v>486.0333333333333</v>
      </c>
      <c r="K71" s="38">
        <v>491.91666666666663</v>
      </c>
      <c r="L71" s="38">
        <v>501.18333333333328</v>
      </c>
      <c r="M71" s="28">
        <v>482.65</v>
      </c>
      <c r="N71" s="28">
        <v>467.5</v>
      </c>
      <c r="O71" s="39">
        <v>34273800</v>
      </c>
      <c r="P71" s="40">
        <v>-2.0512095062950913E-2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45106</v>
      </c>
      <c r="E72" s="37">
        <v>4537.45</v>
      </c>
      <c r="F72" s="37">
        <v>4532.1833333333334</v>
      </c>
      <c r="G72" s="38">
        <v>4514.416666666667</v>
      </c>
      <c r="H72" s="38">
        <v>4491.3833333333332</v>
      </c>
      <c r="I72" s="38">
        <v>4473.6166666666668</v>
      </c>
      <c r="J72" s="38">
        <v>4555.2166666666672</v>
      </c>
      <c r="K72" s="38">
        <v>4572.9833333333336</v>
      </c>
      <c r="L72" s="38">
        <v>4596.0166666666673</v>
      </c>
      <c r="M72" s="28">
        <v>4549.95</v>
      </c>
      <c r="N72" s="28">
        <v>4509.1499999999996</v>
      </c>
      <c r="O72" s="39">
        <v>3271125</v>
      </c>
      <c r="P72" s="40">
        <v>-5.697297297297297E-2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45106</v>
      </c>
      <c r="E73" s="37">
        <v>3667.4</v>
      </c>
      <c r="F73" s="37">
        <v>3663.8166666666671</v>
      </c>
      <c r="G73" s="38">
        <v>3626.733333333334</v>
      </c>
      <c r="H73" s="38">
        <v>3586.0666666666671</v>
      </c>
      <c r="I73" s="38">
        <v>3548.983333333334</v>
      </c>
      <c r="J73" s="38">
        <v>3704.483333333334</v>
      </c>
      <c r="K73" s="38">
        <v>3741.5666666666671</v>
      </c>
      <c r="L73" s="38">
        <v>3782.233333333334</v>
      </c>
      <c r="M73" s="28">
        <v>3700.9</v>
      </c>
      <c r="N73" s="28">
        <v>3623.15</v>
      </c>
      <c r="O73" s="39">
        <v>3058125</v>
      </c>
      <c r="P73" s="40">
        <v>-8.0456745948221428E-2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45106</v>
      </c>
      <c r="E74" s="37">
        <v>2063.5500000000002</v>
      </c>
      <c r="F74" s="37">
        <v>2061.3166666666671</v>
      </c>
      <c r="G74" s="38">
        <v>2047.233333333334</v>
      </c>
      <c r="H74" s="38">
        <v>2030.916666666667</v>
      </c>
      <c r="I74" s="38">
        <v>2016.8333333333339</v>
      </c>
      <c r="J74" s="38">
        <v>2077.6333333333341</v>
      </c>
      <c r="K74" s="38">
        <v>2091.7166666666672</v>
      </c>
      <c r="L74" s="38">
        <v>2108.0333333333342</v>
      </c>
      <c r="M74" s="28">
        <v>2075.4</v>
      </c>
      <c r="N74" s="28">
        <v>2045</v>
      </c>
      <c r="O74" s="39">
        <v>1115400</v>
      </c>
      <c r="P74" s="40">
        <v>-0.14376187460417986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45106</v>
      </c>
      <c r="E75" s="37">
        <v>210.05</v>
      </c>
      <c r="F75" s="37">
        <v>209.26666666666668</v>
      </c>
      <c r="G75" s="38">
        <v>207.88333333333335</v>
      </c>
      <c r="H75" s="38">
        <v>205.71666666666667</v>
      </c>
      <c r="I75" s="38">
        <v>204.33333333333334</v>
      </c>
      <c r="J75" s="38">
        <v>211.43333333333337</v>
      </c>
      <c r="K75" s="38">
        <v>212.81666666666669</v>
      </c>
      <c r="L75" s="38">
        <v>214.98333333333338</v>
      </c>
      <c r="M75" s="28">
        <v>210.65</v>
      </c>
      <c r="N75" s="28">
        <v>207.1</v>
      </c>
      <c r="O75" s="39">
        <v>20401200</v>
      </c>
      <c r="P75" s="40">
        <v>-9.5739588319770225E-2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45106</v>
      </c>
      <c r="E76" s="37">
        <v>124</v>
      </c>
      <c r="F76" s="37">
        <v>123.68333333333334</v>
      </c>
      <c r="G76" s="38">
        <v>122.96666666666667</v>
      </c>
      <c r="H76" s="38">
        <v>121.93333333333334</v>
      </c>
      <c r="I76" s="38">
        <v>121.21666666666667</v>
      </c>
      <c r="J76" s="38">
        <v>124.71666666666667</v>
      </c>
      <c r="K76" s="38">
        <v>125.43333333333334</v>
      </c>
      <c r="L76" s="38">
        <v>126.46666666666667</v>
      </c>
      <c r="M76" s="28">
        <v>124.4</v>
      </c>
      <c r="N76" s="28">
        <v>122.65</v>
      </c>
      <c r="O76" s="39">
        <v>76890000</v>
      </c>
      <c r="P76" s="40">
        <v>-0.17095261200064693</v>
      </c>
    </row>
    <row r="77" spans="1:16" ht="12.75" customHeight="1">
      <c r="A77" s="28">
        <v>67</v>
      </c>
      <c r="B77" s="29" t="s">
        <v>79</v>
      </c>
      <c r="C77" s="30" t="s">
        <v>103</v>
      </c>
      <c r="D77" s="31">
        <v>45106</v>
      </c>
      <c r="E77" s="37">
        <v>108.5</v>
      </c>
      <c r="F77" s="37">
        <v>108.51666666666667</v>
      </c>
      <c r="G77" s="38">
        <v>107.98333333333333</v>
      </c>
      <c r="H77" s="38">
        <v>107.46666666666667</v>
      </c>
      <c r="I77" s="38">
        <v>106.93333333333334</v>
      </c>
      <c r="J77" s="38">
        <v>109.03333333333333</v>
      </c>
      <c r="K77" s="38">
        <v>109.56666666666666</v>
      </c>
      <c r="L77" s="38">
        <v>110.08333333333333</v>
      </c>
      <c r="M77" s="28">
        <v>109.05</v>
      </c>
      <c r="N77" s="28">
        <v>108</v>
      </c>
      <c r="O77" s="39">
        <v>60179550</v>
      </c>
      <c r="P77" s="40">
        <v>-8.8047698280643377E-2</v>
      </c>
    </row>
    <row r="78" spans="1:16" ht="12.75" customHeight="1">
      <c r="A78" s="28">
        <v>68</v>
      </c>
      <c r="B78" s="29" t="s">
        <v>47</v>
      </c>
      <c r="C78" s="30" t="s">
        <v>104</v>
      </c>
      <c r="D78" s="31">
        <v>45106</v>
      </c>
      <c r="E78" s="37">
        <v>612.5</v>
      </c>
      <c r="F78" s="37">
        <v>612.41666666666663</v>
      </c>
      <c r="G78" s="38">
        <v>606.43333333333328</v>
      </c>
      <c r="H78" s="38">
        <v>600.36666666666667</v>
      </c>
      <c r="I78" s="38">
        <v>594.38333333333333</v>
      </c>
      <c r="J78" s="38">
        <v>618.48333333333323</v>
      </c>
      <c r="K78" s="38">
        <v>624.46666666666658</v>
      </c>
      <c r="L78" s="38">
        <v>630.53333333333319</v>
      </c>
      <c r="M78" s="28">
        <v>618.4</v>
      </c>
      <c r="N78" s="28">
        <v>606.35</v>
      </c>
      <c r="O78" s="39">
        <v>6710600</v>
      </c>
      <c r="P78" s="40">
        <v>-0.15501186781084536</v>
      </c>
    </row>
    <row r="79" spans="1:16" ht="12.75" customHeight="1">
      <c r="A79" s="28">
        <v>69</v>
      </c>
      <c r="B79" s="29" t="s">
        <v>105</v>
      </c>
      <c r="C79" s="30" t="s">
        <v>106</v>
      </c>
      <c r="D79" s="31">
        <v>45106</v>
      </c>
      <c r="E79" s="37">
        <v>45.3</v>
      </c>
      <c r="F79" s="37">
        <v>45.300000000000004</v>
      </c>
      <c r="G79" s="38">
        <v>45.000000000000007</v>
      </c>
      <c r="H79" s="38">
        <v>44.7</v>
      </c>
      <c r="I79" s="38">
        <v>44.400000000000006</v>
      </c>
      <c r="J79" s="38">
        <v>45.600000000000009</v>
      </c>
      <c r="K79" s="38">
        <v>45.900000000000006</v>
      </c>
      <c r="L79" s="38">
        <v>46.20000000000001</v>
      </c>
      <c r="M79" s="28">
        <v>45.6</v>
      </c>
      <c r="N79" s="28">
        <v>45</v>
      </c>
      <c r="O79" s="39">
        <v>124087500</v>
      </c>
      <c r="P79" s="40">
        <v>-0.13435881337309685</v>
      </c>
    </row>
    <row r="80" spans="1:16" ht="12.75" customHeight="1">
      <c r="A80" s="28">
        <v>70</v>
      </c>
      <c r="B80" s="29" t="s">
        <v>44</v>
      </c>
      <c r="C80" s="30" t="s">
        <v>362</v>
      </c>
      <c r="D80" s="31">
        <v>45106</v>
      </c>
      <c r="E80" s="37">
        <v>597.5</v>
      </c>
      <c r="F80" s="37">
        <v>595.7833333333333</v>
      </c>
      <c r="G80" s="38">
        <v>589.81666666666661</v>
      </c>
      <c r="H80" s="38">
        <v>582.13333333333333</v>
      </c>
      <c r="I80" s="38">
        <v>576.16666666666663</v>
      </c>
      <c r="J80" s="38">
        <v>603.46666666666658</v>
      </c>
      <c r="K80" s="38">
        <v>609.43333333333328</v>
      </c>
      <c r="L80" s="38">
        <v>617.11666666666656</v>
      </c>
      <c r="M80" s="28">
        <v>601.75</v>
      </c>
      <c r="N80" s="28">
        <v>588.1</v>
      </c>
      <c r="O80" s="39">
        <v>5775900</v>
      </c>
      <c r="P80" s="40">
        <v>-9.4004893964110936E-2</v>
      </c>
    </row>
    <row r="81" spans="1:16" ht="12.75" customHeight="1">
      <c r="A81" s="28">
        <v>71</v>
      </c>
      <c r="B81" s="29" t="s">
        <v>56</v>
      </c>
      <c r="C81" s="30" t="s">
        <v>107</v>
      </c>
      <c r="D81" s="31">
        <v>45106</v>
      </c>
      <c r="E81" s="37">
        <v>1035.25</v>
      </c>
      <c r="F81" s="37">
        <v>1032.7333333333333</v>
      </c>
      <c r="G81" s="38">
        <v>1028.5166666666667</v>
      </c>
      <c r="H81" s="38">
        <v>1021.7833333333333</v>
      </c>
      <c r="I81" s="38">
        <v>1017.5666666666666</v>
      </c>
      <c r="J81" s="38">
        <v>1039.4666666666667</v>
      </c>
      <c r="K81" s="38">
        <v>1043.6833333333334</v>
      </c>
      <c r="L81" s="38">
        <v>1050.4166666666667</v>
      </c>
      <c r="M81" s="28">
        <v>1036.95</v>
      </c>
      <c r="N81" s="28">
        <v>1026</v>
      </c>
      <c r="O81" s="39">
        <v>6486000</v>
      </c>
      <c r="P81" s="40">
        <v>-5.3138686131386864E-2</v>
      </c>
    </row>
    <row r="82" spans="1:16" ht="12.75" customHeight="1">
      <c r="A82" s="28">
        <v>72</v>
      </c>
      <c r="B82" s="29" t="s">
        <v>96</v>
      </c>
      <c r="C82" s="205" t="s">
        <v>108</v>
      </c>
      <c r="D82" s="31">
        <v>45106</v>
      </c>
      <c r="E82" s="37">
        <v>1376.55</v>
      </c>
      <c r="F82" s="37">
        <v>1367.2</v>
      </c>
      <c r="G82" s="38">
        <v>1353.4</v>
      </c>
      <c r="H82" s="38">
        <v>1330.25</v>
      </c>
      <c r="I82" s="38">
        <v>1316.45</v>
      </c>
      <c r="J82" s="38">
        <v>1390.3500000000001</v>
      </c>
      <c r="K82" s="38">
        <v>1404.1499999999999</v>
      </c>
      <c r="L82" s="38">
        <v>1427.3000000000002</v>
      </c>
      <c r="M82" s="28">
        <v>1381</v>
      </c>
      <c r="N82" s="28">
        <v>1344.05</v>
      </c>
      <c r="O82" s="39">
        <v>4430950</v>
      </c>
      <c r="P82" s="40">
        <v>-4.180137319565335E-2</v>
      </c>
    </row>
    <row r="83" spans="1:16" ht="12.75" customHeight="1">
      <c r="A83" s="28">
        <v>73</v>
      </c>
      <c r="B83" s="29" t="s">
        <v>47</v>
      </c>
      <c r="C83" s="30" t="s">
        <v>109</v>
      </c>
      <c r="D83" s="31">
        <v>45106</v>
      </c>
      <c r="E83" s="37">
        <v>275.5</v>
      </c>
      <c r="F83" s="37">
        <v>276.88333333333333</v>
      </c>
      <c r="G83" s="38">
        <v>272.61666666666667</v>
      </c>
      <c r="H83" s="38">
        <v>269.73333333333335</v>
      </c>
      <c r="I83" s="38">
        <v>265.4666666666667</v>
      </c>
      <c r="J83" s="38">
        <v>279.76666666666665</v>
      </c>
      <c r="K83" s="38">
        <v>284.0333333333333</v>
      </c>
      <c r="L83" s="38">
        <v>286.91666666666663</v>
      </c>
      <c r="M83" s="28">
        <v>281.14999999999998</v>
      </c>
      <c r="N83" s="28">
        <v>274</v>
      </c>
      <c r="O83" s="39">
        <v>8834000</v>
      </c>
      <c r="P83" s="40">
        <v>-1.8444444444444444E-2</v>
      </c>
    </row>
    <row r="84" spans="1:16" ht="12.75" customHeight="1">
      <c r="A84" s="28">
        <v>74</v>
      </c>
      <c r="B84" s="29" t="s">
        <v>42</v>
      </c>
      <c r="C84" s="30" t="s">
        <v>110</v>
      </c>
      <c r="D84" s="31">
        <v>45106</v>
      </c>
      <c r="E84" s="37">
        <v>1711.35</v>
      </c>
      <c r="F84" s="37">
        <v>1711.3666666666668</v>
      </c>
      <c r="G84" s="38">
        <v>1699.7833333333335</v>
      </c>
      <c r="H84" s="38">
        <v>1688.2166666666667</v>
      </c>
      <c r="I84" s="38">
        <v>1676.6333333333334</v>
      </c>
      <c r="J84" s="38">
        <v>1722.9333333333336</v>
      </c>
      <c r="K84" s="38">
        <v>1734.5166666666667</v>
      </c>
      <c r="L84" s="38">
        <v>1746.0833333333337</v>
      </c>
      <c r="M84" s="28">
        <v>1722.95</v>
      </c>
      <c r="N84" s="28">
        <v>1699.8</v>
      </c>
      <c r="O84" s="39">
        <v>12681075</v>
      </c>
      <c r="P84" s="40">
        <v>-5.6242550655542312E-3</v>
      </c>
    </row>
    <row r="85" spans="1:16" ht="12.75" customHeight="1">
      <c r="A85" s="28">
        <v>75</v>
      </c>
      <c r="B85" s="29" t="s">
        <v>79</v>
      </c>
      <c r="C85" s="30" t="s">
        <v>111</v>
      </c>
      <c r="D85" s="31">
        <v>45106</v>
      </c>
      <c r="E85" s="37">
        <v>491.75</v>
      </c>
      <c r="F85" s="37">
        <v>490.2833333333333</v>
      </c>
      <c r="G85" s="38">
        <v>487.21666666666658</v>
      </c>
      <c r="H85" s="38">
        <v>482.68333333333328</v>
      </c>
      <c r="I85" s="38">
        <v>479.61666666666656</v>
      </c>
      <c r="J85" s="38">
        <v>494.81666666666661</v>
      </c>
      <c r="K85" s="38">
        <v>497.88333333333333</v>
      </c>
      <c r="L85" s="38">
        <v>502.41666666666663</v>
      </c>
      <c r="M85" s="28">
        <v>493.35</v>
      </c>
      <c r="N85" s="28">
        <v>485.75</v>
      </c>
      <c r="O85" s="39">
        <v>5591250</v>
      </c>
      <c r="P85" s="40">
        <v>-0.10414580412577609</v>
      </c>
    </row>
    <row r="86" spans="1:16" ht="12.75" customHeight="1">
      <c r="A86" s="28">
        <v>76</v>
      </c>
      <c r="B86" s="29" t="s">
        <v>44</v>
      </c>
      <c r="C86" s="30" t="s">
        <v>256</v>
      </c>
      <c r="D86" s="31">
        <v>45106</v>
      </c>
      <c r="E86" s="37">
        <v>3035.65</v>
      </c>
      <c r="F86" s="37">
        <v>3025.85</v>
      </c>
      <c r="G86" s="38">
        <v>3004.75</v>
      </c>
      <c r="H86" s="38">
        <v>2973.85</v>
      </c>
      <c r="I86" s="38">
        <v>2952.75</v>
      </c>
      <c r="J86" s="38">
        <v>3056.75</v>
      </c>
      <c r="K86" s="38">
        <v>3077.8499999999995</v>
      </c>
      <c r="L86" s="38">
        <v>3108.75</v>
      </c>
      <c r="M86" s="28">
        <v>3046.95</v>
      </c>
      <c r="N86" s="28">
        <v>2994.95</v>
      </c>
      <c r="O86" s="39">
        <v>2961000</v>
      </c>
      <c r="P86" s="40">
        <v>3.3291457286432159E-2</v>
      </c>
    </row>
    <row r="87" spans="1:16" ht="12.75" customHeight="1">
      <c r="A87" s="28">
        <v>77</v>
      </c>
      <c r="B87" s="29" t="s">
        <v>70</v>
      </c>
      <c r="C87" s="30" t="s">
        <v>112</v>
      </c>
      <c r="D87" s="31">
        <v>45106</v>
      </c>
      <c r="E87" s="37">
        <v>1284.1500000000001</v>
      </c>
      <c r="F87" s="37">
        <v>1281.5166666666667</v>
      </c>
      <c r="G87" s="38">
        <v>1275.1333333333332</v>
      </c>
      <c r="H87" s="38">
        <v>1266.1166666666666</v>
      </c>
      <c r="I87" s="38">
        <v>1259.7333333333331</v>
      </c>
      <c r="J87" s="38">
        <v>1290.5333333333333</v>
      </c>
      <c r="K87" s="38">
        <v>1296.916666666667</v>
      </c>
      <c r="L87" s="38">
        <v>1305.9333333333334</v>
      </c>
      <c r="M87" s="28">
        <v>1287.9000000000001</v>
      </c>
      <c r="N87" s="28">
        <v>1272.5</v>
      </c>
      <c r="O87" s="39">
        <v>5207000</v>
      </c>
      <c r="P87" s="40">
        <v>-2.8635388489879676E-2</v>
      </c>
    </row>
    <row r="88" spans="1:16" ht="12.75" customHeight="1">
      <c r="A88" s="28">
        <v>78</v>
      </c>
      <c r="B88" s="29" t="s">
        <v>86</v>
      </c>
      <c r="C88" s="30" t="s">
        <v>113</v>
      </c>
      <c r="D88" s="31">
        <v>45106</v>
      </c>
      <c r="E88" s="37">
        <v>1123.6500000000001</v>
      </c>
      <c r="F88" s="37">
        <v>1120.4666666666669</v>
      </c>
      <c r="G88" s="38">
        <v>1114.9833333333338</v>
      </c>
      <c r="H88" s="38">
        <v>1106.3166666666668</v>
      </c>
      <c r="I88" s="38">
        <v>1100.8333333333337</v>
      </c>
      <c r="J88" s="38">
        <v>1129.1333333333339</v>
      </c>
      <c r="K88" s="38">
        <v>1134.616666666667</v>
      </c>
      <c r="L88" s="38">
        <v>1143.283333333334</v>
      </c>
      <c r="M88" s="28">
        <v>1125.95</v>
      </c>
      <c r="N88" s="28">
        <v>1111.8</v>
      </c>
      <c r="O88" s="39">
        <v>10484600</v>
      </c>
      <c r="P88" s="40">
        <v>-8.0427308447937135E-2</v>
      </c>
    </row>
    <row r="89" spans="1:16" ht="12.75" customHeight="1">
      <c r="A89" s="28">
        <v>79</v>
      </c>
      <c r="B89" s="29" t="s">
        <v>63</v>
      </c>
      <c r="C89" s="30" t="s">
        <v>114</v>
      </c>
      <c r="D89" s="31">
        <v>45106</v>
      </c>
      <c r="E89" s="37">
        <v>2669.75</v>
      </c>
      <c r="F89" s="37">
        <v>2671.1666666666665</v>
      </c>
      <c r="G89" s="38">
        <v>2652.2833333333328</v>
      </c>
      <c r="H89" s="38">
        <v>2634.8166666666662</v>
      </c>
      <c r="I89" s="38">
        <v>2615.9333333333325</v>
      </c>
      <c r="J89" s="38">
        <v>2688.6333333333332</v>
      </c>
      <c r="K89" s="38">
        <v>2707.5166666666673</v>
      </c>
      <c r="L89" s="38">
        <v>2724.9833333333336</v>
      </c>
      <c r="M89" s="28">
        <v>2690.05</v>
      </c>
      <c r="N89" s="28">
        <v>2653.7</v>
      </c>
      <c r="O89" s="39">
        <v>21325800</v>
      </c>
      <c r="P89" s="40">
        <v>5.6695207515756928E-2</v>
      </c>
    </row>
    <row r="90" spans="1:16" ht="12.75" customHeight="1">
      <c r="A90" s="28">
        <v>80</v>
      </c>
      <c r="B90" s="29" t="s">
        <v>63</v>
      </c>
      <c r="C90" s="30" t="s">
        <v>115</v>
      </c>
      <c r="D90" s="31">
        <v>45106</v>
      </c>
      <c r="E90" s="37">
        <v>1754.85</v>
      </c>
      <c r="F90" s="37">
        <v>1752.0666666666666</v>
      </c>
      <c r="G90" s="38">
        <v>1738.6333333333332</v>
      </c>
      <c r="H90" s="38">
        <v>1722.4166666666665</v>
      </c>
      <c r="I90" s="38">
        <v>1708.9833333333331</v>
      </c>
      <c r="J90" s="38">
        <v>1768.2833333333333</v>
      </c>
      <c r="K90" s="38">
        <v>1781.7166666666667</v>
      </c>
      <c r="L90" s="38">
        <v>1797.9333333333334</v>
      </c>
      <c r="M90" s="28">
        <v>1765.5</v>
      </c>
      <c r="N90" s="28">
        <v>1735.85</v>
      </c>
      <c r="O90" s="39">
        <v>2678100</v>
      </c>
      <c r="P90" s="40">
        <v>-1.7931793179317933E-2</v>
      </c>
    </row>
    <row r="91" spans="1:16" ht="12.75" customHeight="1">
      <c r="A91" s="28">
        <v>81</v>
      </c>
      <c r="B91" s="29" t="s">
        <v>58</v>
      </c>
      <c r="C91" s="30" t="s">
        <v>116</v>
      </c>
      <c r="D91" s="31">
        <v>45106</v>
      </c>
      <c r="E91" s="37">
        <v>1618.3</v>
      </c>
      <c r="F91" s="37">
        <v>1619.0833333333333</v>
      </c>
      <c r="G91" s="38">
        <v>1607.6666666666665</v>
      </c>
      <c r="H91" s="38">
        <v>1597.0333333333333</v>
      </c>
      <c r="I91" s="38">
        <v>1585.6166666666666</v>
      </c>
      <c r="J91" s="38">
        <v>1629.7166666666665</v>
      </c>
      <c r="K91" s="38">
        <v>1641.133333333333</v>
      </c>
      <c r="L91" s="38">
        <v>1651.7666666666664</v>
      </c>
      <c r="M91" s="28">
        <v>1630.5</v>
      </c>
      <c r="N91" s="28">
        <v>1608.45</v>
      </c>
      <c r="O91" s="39">
        <v>73912300</v>
      </c>
      <c r="P91" s="40">
        <v>-7.7087794432548181E-3</v>
      </c>
    </row>
    <row r="92" spans="1:16" ht="12.75" customHeight="1">
      <c r="A92" s="28">
        <v>82</v>
      </c>
      <c r="B92" s="29" t="s">
        <v>63</v>
      </c>
      <c r="C92" s="30" t="s">
        <v>117</v>
      </c>
      <c r="D92" s="31">
        <v>45106</v>
      </c>
      <c r="E92" s="37">
        <v>574.54999999999995</v>
      </c>
      <c r="F92" s="37">
        <v>572.13333333333333</v>
      </c>
      <c r="G92" s="38">
        <v>567.7166666666667</v>
      </c>
      <c r="H92" s="38">
        <v>560.88333333333333</v>
      </c>
      <c r="I92" s="38">
        <v>556.4666666666667</v>
      </c>
      <c r="J92" s="38">
        <v>578.9666666666667</v>
      </c>
      <c r="K92" s="38">
        <v>583.38333333333344</v>
      </c>
      <c r="L92" s="38">
        <v>590.2166666666667</v>
      </c>
      <c r="M92" s="28">
        <v>576.54999999999995</v>
      </c>
      <c r="N92" s="28">
        <v>565.29999999999995</v>
      </c>
      <c r="O92" s="39">
        <v>17212800</v>
      </c>
      <c r="P92" s="40">
        <v>-3.4312515428289309E-2</v>
      </c>
    </row>
    <row r="93" spans="1:16" ht="12.75" customHeight="1">
      <c r="A93" s="28">
        <v>83</v>
      </c>
      <c r="B93" s="29" t="s">
        <v>49</v>
      </c>
      <c r="C93" s="30" t="s">
        <v>118</v>
      </c>
      <c r="D93" s="31">
        <v>45106</v>
      </c>
      <c r="E93" s="37">
        <v>2754.2</v>
      </c>
      <c r="F93" s="37">
        <v>2754.2333333333336</v>
      </c>
      <c r="G93" s="38">
        <v>2730.2166666666672</v>
      </c>
      <c r="H93" s="38">
        <v>2706.2333333333336</v>
      </c>
      <c r="I93" s="38">
        <v>2682.2166666666672</v>
      </c>
      <c r="J93" s="38">
        <v>2778.2166666666672</v>
      </c>
      <c r="K93" s="38">
        <v>2802.2333333333336</v>
      </c>
      <c r="L93" s="38">
        <v>2826.2166666666672</v>
      </c>
      <c r="M93" s="28">
        <v>2778.25</v>
      </c>
      <c r="N93" s="28">
        <v>2730.25</v>
      </c>
      <c r="O93" s="39">
        <v>3937500</v>
      </c>
      <c r="P93" s="40">
        <v>-0.18614745457927698</v>
      </c>
    </row>
    <row r="94" spans="1:16" ht="12.75" customHeight="1">
      <c r="A94" s="28">
        <v>84</v>
      </c>
      <c r="B94" s="29" t="s">
        <v>119</v>
      </c>
      <c r="C94" s="30" t="s">
        <v>120</v>
      </c>
      <c r="D94" s="31">
        <v>45106</v>
      </c>
      <c r="E94" s="37">
        <v>407.35</v>
      </c>
      <c r="F94" s="37">
        <v>405.38333333333338</v>
      </c>
      <c r="G94" s="38">
        <v>402.41666666666674</v>
      </c>
      <c r="H94" s="38">
        <v>397.48333333333335</v>
      </c>
      <c r="I94" s="38">
        <v>394.51666666666671</v>
      </c>
      <c r="J94" s="38">
        <v>410.31666666666678</v>
      </c>
      <c r="K94" s="38">
        <v>413.28333333333336</v>
      </c>
      <c r="L94" s="38">
        <v>418.21666666666681</v>
      </c>
      <c r="M94" s="28">
        <v>408.35</v>
      </c>
      <c r="N94" s="28">
        <v>400.45</v>
      </c>
      <c r="O94" s="39">
        <v>31273200</v>
      </c>
      <c r="P94" s="40">
        <v>9.8583975622871492E-4</v>
      </c>
    </row>
    <row r="95" spans="1:16" ht="12.75" customHeight="1">
      <c r="A95" s="28">
        <v>85</v>
      </c>
      <c r="B95" s="29" t="s">
        <v>119</v>
      </c>
      <c r="C95" s="30" t="s">
        <v>371</v>
      </c>
      <c r="D95" s="31">
        <v>45106</v>
      </c>
      <c r="E95" s="37">
        <v>103.7</v>
      </c>
      <c r="F95" s="37">
        <v>103.18333333333332</v>
      </c>
      <c r="G95" s="38">
        <v>102.36666666666665</v>
      </c>
      <c r="H95" s="38">
        <v>101.03333333333332</v>
      </c>
      <c r="I95" s="38">
        <v>100.21666666666664</v>
      </c>
      <c r="J95" s="38">
        <v>104.51666666666665</v>
      </c>
      <c r="K95" s="38">
        <v>105.33333333333334</v>
      </c>
      <c r="L95" s="38">
        <v>106.66666666666666</v>
      </c>
      <c r="M95" s="28">
        <v>104</v>
      </c>
      <c r="N95" s="28">
        <v>101.85</v>
      </c>
      <c r="O95" s="39">
        <v>21168100</v>
      </c>
      <c r="P95" s="40">
        <v>-4.3396720955875705E-2</v>
      </c>
    </row>
    <row r="96" spans="1:16" ht="12.75" customHeight="1">
      <c r="A96" s="28">
        <v>86</v>
      </c>
      <c r="B96" s="29" t="s">
        <v>79</v>
      </c>
      <c r="C96" s="30" t="s">
        <v>121</v>
      </c>
      <c r="D96" s="31">
        <v>45106</v>
      </c>
      <c r="E96" s="37">
        <v>259.89999999999998</v>
      </c>
      <c r="F96" s="37">
        <v>259.26666666666665</v>
      </c>
      <c r="G96" s="38">
        <v>257.2833333333333</v>
      </c>
      <c r="H96" s="38">
        <v>254.66666666666663</v>
      </c>
      <c r="I96" s="38">
        <v>252.68333333333328</v>
      </c>
      <c r="J96" s="38">
        <v>261.88333333333333</v>
      </c>
      <c r="K96" s="38">
        <v>263.86666666666667</v>
      </c>
      <c r="L96" s="38">
        <v>266.48333333333335</v>
      </c>
      <c r="M96" s="28">
        <v>261.25</v>
      </c>
      <c r="N96" s="28">
        <v>256.64999999999998</v>
      </c>
      <c r="O96" s="39">
        <v>19518300</v>
      </c>
      <c r="P96" s="40">
        <v>-2.0327957717847948E-2</v>
      </c>
    </row>
    <row r="97" spans="1:16" ht="12.75" customHeight="1">
      <c r="A97" s="28">
        <v>87</v>
      </c>
      <c r="B97" s="29" t="s">
        <v>56</v>
      </c>
      <c r="C97" s="30" t="s">
        <v>122</v>
      </c>
      <c r="D97" s="31">
        <v>45106</v>
      </c>
      <c r="E97" s="37">
        <v>2596.6999999999998</v>
      </c>
      <c r="F97" s="37">
        <v>2598.9166666666665</v>
      </c>
      <c r="G97" s="38">
        <v>2576.8833333333332</v>
      </c>
      <c r="H97" s="38">
        <v>2557.0666666666666</v>
      </c>
      <c r="I97" s="38">
        <v>2535.0333333333333</v>
      </c>
      <c r="J97" s="38">
        <v>2618.7333333333331</v>
      </c>
      <c r="K97" s="38">
        <v>2640.7666666666669</v>
      </c>
      <c r="L97" s="38">
        <v>2660.583333333333</v>
      </c>
      <c r="M97" s="28">
        <v>2620.9499999999998</v>
      </c>
      <c r="N97" s="28">
        <v>2579.1</v>
      </c>
      <c r="O97" s="39">
        <v>9069300</v>
      </c>
      <c r="P97" s="40">
        <v>-6.0010571810578027E-2</v>
      </c>
    </row>
    <row r="98" spans="1:16" ht="12.75" customHeight="1">
      <c r="A98" s="28">
        <v>88</v>
      </c>
      <c r="B98" s="29" t="s">
        <v>63</v>
      </c>
      <c r="C98" s="30" t="s">
        <v>123</v>
      </c>
      <c r="D98" s="31">
        <v>45106</v>
      </c>
      <c r="E98" s="37">
        <v>112.85</v>
      </c>
      <c r="F98" s="37">
        <v>112.88333333333333</v>
      </c>
      <c r="G98" s="38">
        <v>112.06666666666665</v>
      </c>
      <c r="H98" s="38">
        <v>111.28333333333332</v>
      </c>
      <c r="I98" s="38">
        <v>110.46666666666664</v>
      </c>
      <c r="J98" s="38">
        <v>113.66666666666666</v>
      </c>
      <c r="K98" s="38">
        <v>114.48333333333332</v>
      </c>
      <c r="L98" s="38">
        <v>115.26666666666667</v>
      </c>
      <c r="M98" s="28">
        <v>113.7</v>
      </c>
      <c r="N98" s="28">
        <v>112.1</v>
      </c>
      <c r="O98" s="39">
        <v>41011200</v>
      </c>
      <c r="P98" s="40">
        <v>-0.20942569859971624</v>
      </c>
    </row>
    <row r="99" spans="1:16" ht="12.75" customHeight="1">
      <c r="A99" s="28">
        <v>89</v>
      </c>
      <c r="B99" s="29" t="s">
        <v>58</v>
      </c>
      <c r="C99" s="30" t="s">
        <v>124</v>
      </c>
      <c r="D99" s="31">
        <v>45106</v>
      </c>
      <c r="E99" s="37">
        <v>944.95</v>
      </c>
      <c r="F99" s="37">
        <v>944.15</v>
      </c>
      <c r="G99" s="38">
        <v>940.4</v>
      </c>
      <c r="H99" s="38">
        <v>935.85</v>
      </c>
      <c r="I99" s="38">
        <v>932.1</v>
      </c>
      <c r="J99" s="38">
        <v>948.69999999999993</v>
      </c>
      <c r="K99" s="38">
        <v>952.44999999999993</v>
      </c>
      <c r="L99" s="38">
        <v>956.99999999999989</v>
      </c>
      <c r="M99" s="28">
        <v>947.9</v>
      </c>
      <c r="N99" s="28">
        <v>939.6</v>
      </c>
      <c r="O99" s="39">
        <v>68054700</v>
      </c>
      <c r="P99" s="40">
        <v>-8.0182788374205269E-2</v>
      </c>
    </row>
    <row r="100" spans="1:16" ht="12.75" customHeight="1">
      <c r="A100" s="28">
        <v>90</v>
      </c>
      <c r="B100" s="29" t="s">
        <v>63</v>
      </c>
      <c r="C100" s="30" t="s">
        <v>125</v>
      </c>
      <c r="D100" s="31">
        <v>45106</v>
      </c>
      <c r="E100" s="37">
        <v>1086.8499999999999</v>
      </c>
      <c r="F100" s="37">
        <v>1084.4166666666667</v>
      </c>
      <c r="G100" s="38">
        <v>1078.4833333333336</v>
      </c>
      <c r="H100" s="38">
        <v>1070.1166666666668</v>
      </c>
      <c r="I100" s="38">
        <v>1064.1833333333336</v>
      </c>
      <c r="J100" s="38">
        <v>1092.7833333333335</v>
      </c>
      <c r="K100" s="38">
        <v>1098.7166666666665</v>
      </c>
      <c r="L100" s="38">
        <v>1107.0833333333335</v>
      </c>
      <c r="M100" s="28">
        <v>1090.3499999999999</v>
      </c>
      <c r="N100" s="28">
        <v>1076.05</v>
      </c>
      <c r="O100" s="39">
        <v>4963650</v>
      </c>
      <c r="P100" s="40">
        <v>-0.23904536691744885</v>
      </c>
    </row>
    <row r="101" spans="1:16" ht="12.75" customHeight="1">
      <c r="A101" s="28">
        <v>91</v>
      </c>
      <c r="B101" s="29" t="s">
        <v>63</v>
      </c>
      <c r="C101" s="30" t="s">
        <v>126</v>
      </c>
      <c r="D101" s="31">
        <v>45106</v>
      </c>
      <c r="E101" s="37">
        <v>440.85</v>
      </c>
      <c r="F101" s="37">
        <v>439.61666666666662</v>
      </c>
      <c r="G101" s="38">
        <v>436.88333333333321</v>
      </c>
      <c r="H101" s="38">
        <v>432.91666666666657</v>
      </c>
      <c r="I101" s="38">
        <v>430.18333333333317</v>
      </c>
      <c r="J101" s="38">
        <v>443.58333333333326</v>
      </c>
      <c r="K101" s="38">
        <v>446.31666666666672</v>
      </c>
      <c r="L101" s="38">
        <v>450.2833333333333</v>
      </c>
      <c r="M101" s="28">
        <v>442.35</v>
      </c>
      <c r="N101" s="28">
        <v>435.65</v>
      </c>
      <c r="O101" s="39">
        <v>13278000</v>
      </c>
      <c r="P101" s="40">
        <v>-2.1445942958213574E-2</v>
      </c>
    </row>
    <row r="102" spans="1:16" ht="12.75" customHeight="1">
      <c r="A102" s="28">
        <v>92</v>
      </c>
      <c r="B102" s="29" t="s">
        <v>74</v>
      </c>
      <c r="C102" s="30" t="s">
        <v>127</v>
      </c>
      <c r="D102" s="31">
        <v>45106</v>
      </c>
      <c r="E102" s="37">
        <v>7.05</v>
      </c>
      <c r="F102" s="37">
        <v>7.083333333333333</v>
      </c>
      <c r="G102" s="38">
        <v>6.8666666666666663</v>
      </c>
      <c r="H102" s="38">
        <v>6.6833333333333336</v>
      </c>
      <c r="I102" s="38">
        <v>6.4666666666666668</v>
      </c>
      <c r="J102" s="38">
        <v>7.2666666666666657</v>
      </c>
      <c r="K102" s="38">
        <v>7.4833333333333325</v>
      </c>
      <c r="L102" s="38">
        <v>7.6666666666666652</v>
      </c>
      <c r="M102" s="28">
        <v>7.3</v>
      </c>
      <c r="N102" s="28">
        <v>6.9</v>
      </c>
      <c r="O102" s="39">
        <v>526140000</v>
      </c>
      <c r="P102" s="40">
        <v>-0.21415342334807025</v>
      </c>
    </row>
    <row r="103" spans="1:16" ht="12.75" customHeight="1">
      <c r="A103" s="28">
        <v>93</v>
      </c>
      <c r="B103" s="29" t="s">
        <v>63</v>
      </c>
      <c r="C103" s="30" t="s">
        <v>376</v>
      </c>
      <c r="D103" s="31">
        <v>45106</v>
      </c>
      <c r="E103" s="37">
        <v>95.2</v>
      </c>
      <c r="F103" s="37">
        <v>94.166666666666671</v>
      </c>
      <c r="G103" s="38">
        <v>92.88333333333334</v>
      </c>
      <c r="H103" s="38">
        <v>90.566666666666663</v>
      </c>
      <c r="I103" s="38">
        <v>89.283333333333331</v>
      </c>
      <c r="J103" s="38">
        <v>96.483333333333348</v>
      </c>
      <c r="K103" s="38">
        <v>97.76666666666668</v>
      </c>
      <c r="L103" s="38">
        <v>100.08333333333336</v>
      </c>
      <c r="M103" s="28">
        <v>95.45</v>
      </c>
      <c r="N103" s="28">
        <v>91.85</v>
      </c>
      <c r="O103" s="39">
        <v>171490000</v>
      </c>
      <c r="P103" s="40">
        <v>-6.606034201067422E-2</v>
      </c>
    </row>
    <row r="104" spans="1:16" ht="12.75" customHeight="1">
      <c r="A104" s="28">
        <v>94</v>
      </c>
      <c r="B104" s="29" t="s">
        <v>58</v>
      </c>
      <c r="C104" s="30" t="s">
        <v>128</v>
      </c>
      <c r="D104" s="31">
        <v>45106</v>
      </c>
      <c r="E104" s="37">
        <v>68.2</v>
      </c>
      <c r="F104" s="37">
        <v>67.516666666666666</v>
      </c>
      <c r="G104" s="38">
        <v>66.533333333333331</v>
      </c>
      <c r="H104" s="38">
        <v>64.86666666666666</v>
      </c>
      <c r="I104" s="38">
        <v>63.883333333333326</v>
      </c>
      <c r="J104" s="38">
        <v>69.183333333333337</v>
      </c>
      <c r="K104" s="38">
        <v>70.166666666666657</v>
      </c>
      <c r="L104" s="38">
        <v>71.833333333333343</v>
      </c>
      <c r="M104" s="28">
        <v>68.5</v>
      </c>
      <c r="N104" s="28">
        <v>65.849999999999994</v>
      </c>
      <c r="O104" s="39">
        <v>204240000</v>
      </c>
      <c r="P104" s="40">
        <v>-7.2795369424582909E-2</v>
      </c>
    </row>
    <row r="105" spans="1:16" ht="12.75" customHeight="1">
      <c r="A105" s="28">
        <v>95</v>
      </c>
      <c r="B105" s="29" t="s">
        <v>44</v>
      </c>
      <c r="C105" s="30" t="s">
        <v>385</v>
      </c>
      <c r="D105" s="31">
        <v>45106</v>
      </c>
      <c r="E105" s="37">
        <v>156.75</v>
      </c>
      <c r="F105" s="37">
        <v>156.58333333333334</v>
      </c>
      <c r="G105" s="38">
        <v>155.36666666666667</v>
      </c>
      <c r="H105" s="38">
        <v>153.98333333333332</v>
      </c>
      <c r="I105" s="38">
        <v>152.76666666666665</v>
      </c>
      <c r="J105" s="38">
        <v>157.9666666666667</v>
      </c>
      <c r="K105" s="38">
        <v>159.18333333333334</v>
      </c>
      <c r="L105" s="38">
        <v>160.56666666666672</v>
      </c>
      <c r="M105" s="28">
        <v>157.80000000000001</v>
      </c>
      <c r="N105" s="28">
        <v>155.19999999999999</v>
      </c>
      <c r="O105" s="39">
        <v>37680000</v>
      </c>
      <c r="P105" s="40">
        <v>-5.100113335851908E-2</v>
      </c>
    </row>
    <row r="106" spans="1:16" ht="12.75" customHeight="1">
      <c r="A106" s="28">
        <v>96</v>
      </c>
      <c r="B106" s="29" t="s">
        <v>79</v>
      </c>
      <c r="C106" s="30" t="s">
        <v>129</v>
      </c>
      <c r="D106" s="31">
        <v>45106</v>
      </c>
      <c r="E106" s="37">
        <v>484.7</v>
      </c>
      <c r="F106" s="37">
        <v>486.06666666666666</v>
      </c>
      <c r="G106" s="38">
        <v>479.63333333333333</v>
      </c>
      <c r="H106" s="38">
        <v>474.56666666666666</v>
      </c>
      <c r="I106" s="38">
        <v>468.13333333333333</v>
      </c>
      <c r="J106" s="38">
        <v>491.13333333333333</v>
      </c>
      <c r="K106" s="38">
        <v>497.56666666666661</v>
      </c>
      <c r="L106" s="38">
        <v>502.63333333333333</v>
      </c>
      <c r="M106" s="28">
        <v>492.5</v>
      </c>
      <c r="N106" s="28">
        <v>481</v>
      </c>
      <c r="O106" s="39">
        <v>7217375</v>
      </c>
      <c r="P106" s="40">
        <v>-4.1978463223215919E-2</v>
      </c>
    </row>
    <row r="107" spans="1:16" ht="12.75" customHeight="1">
      <c r="A107" s="28">
        <v>97</v>
      </c>
      <c r="B107" s="29" t="s">
        <v>105</v>
      </c>
      <c r="C107" s="30" t="s">
        <v>130</v>
      </c>
      <c r="D107" s="31">
        <v>45106</v>
      </c>
      <c r="E107" s="37">
        <v>382.1</v>
      </c>
      <c r="F107" s="37">
        <v>382.83333333333331</v>
      </c>
      <c r="G107" s="38">
        <v>375.06666666666661</v>
      </c>
      <c r="H107" s="38">
        <v>368.0333333333333</v>
      </c>
      <c r="I107" s="38">
        <v>360.26666666666659</v>
      </c>
      <c r="J107" s="38">
        <v>389.86666666666662</v>
      </c>
      <c r="K107" s="38">
        <v>397.63333333333338</v>
      </c>
      <c r="L107" s="38">
        <v>404.66666666666663</v>
      </c>
      <c r="M107" s="28">
        <v>390.6</v>
      </c>
      <c r="N107" s="28">
        <v>375.8</v>
      </c>
      <c r="O107" s="39">
        <v>20392000</v>
      </c>
      <c r="P107" s="40">
        <v>-8.1772334293948132E-2</v>
      </c>
    </row>
    <row r="108" spans="1:16" ht="12.75" customHeight="1">
      <c r="A108" s="28">
        <v>98</v>
      </c>
      <c r="B108" s="29" t="s">
        <v>42</v>
      </c>
      <c r="C108" s="30" t="s">
        <v>382</v>
      </c>
      <c r="D108" s="31">
        <v>45106</v>
      </c>
      <c r="E108" s="37">
        <v>186.2</v>
      </c>
      <c r="F108" s="37">
        <v>187.20000000000002</v>
      </c>
      <c r="G108" s="38">
        <v>183.60000000000002</v>
      </c>
      <c r="H108" s="38">
        <v>181</v>
      </c>
      <c r="I108" s="38">
        <v>177.4</v>
      </c>
      <c r="J108" s="38">
        <v>189.80000000000004</v>
      </c>
      <c r="K108" s="38">
        <v>193.4</v>
      </c>
      <c r="L108" s="38">
        <v>196.00000000000006</v>
      </c>
      <c r="M108" s="28">
        <v>190.8</v>
      </c>
      <c r="N108" s="28">
        <v>184.6</v>
      </c>
      <c r="O108" s="39">
        <v>17481200</v>
      </c>
      <c r="P108" s="40">
        <v>4.9792531120331949E-4</v>
      </c>
    </row>
    <row r="109" spans="1:16" ht="12.75" customHeight="1">
      <c r="A109" s="28">
        <v>99</v>
      </c>
      <c r="B109" s="29" t="s">
        <v>44</v>
      </c>
      <c r="C109" s="30" t="s">
        <v>259</v>
      </c>
      <c r="D109" s="31">
        <v>45106</v>
      </c>
      <c r="E109" s="37">
        <v>5543.15</v>
      </c>
      <c r="F109" s="37">
        <v>5535.7</v>
      </c>
      <c r="G109" s="38">
        <v>5488.45</v>
      </c>
      <c r="H109" s="38">
        <v>5433.75</v>
      </c>
      <c r="I109" s="38">
        <v>5386.5</v>
      </c>
      <c r="J109" s="38">
        <v>5590.4</v>
      </c>
      <c r="K109" s="38">
        <v>5637.65</v>
      </c>
      <c r="L109" s="38">
        <v>5692.3499999999995</v>
      </c>
      <c r="M109" s="28">
        <v>5582.95</v>
      </c>
      <c r="N109" s="28">
        <v>5481</v>
      </c>
      <c r="O109" s="39">
        <v>322200</v>
      </c>
      <c r="P109" s="40">
        <v>-0.13177041228779304</v>
      </c>
    </row>
    <row r="110" spans="1:16" ht="12.75" customHeight="1">
      <c r="A110" s="28">
        <v>100</v>
      </c>
      <c r="B110" s="29" t="s">
        <v>44</v>
      </c>
      <c r="C110" s="30" t="s">
        <v>131</v>
      </c>
      <c r="D110" s="31">
        <v>45106</v>
      </c>
      <c r="E110" s="37">
        <v>2319.6999999999998</v>
      </c>
      <c r="F110" s="37">
        <v>2307.2833333333333</v>
      </c>
      <c r="G110" s="38">
        <v>2287.5666666666666</v>
      </c>
      <c r="H110" s="38">
        <v>2255.4333333333334</v>
      </c>
      <c r="I110" s="38">
        <v>2235.7166666666667</v>
      </c>
      <c r="J110" s="38">
        <v>2339.4166666666665</v>
      </c>
      <c r="K110" s="38">
        <v>2359.1333333333328</v>
      </c>
      <c r="L110" s="38">
        <v>2391.2666666666664</v>
      </c>
      <c r="M110" s="28">
        <v>2327</v>
      </c>
      <c r="N110" s="28">
        <v>2275.15</v>
      </c>
      <c r="O110" s="39">
        <v>2875800</v>
      </c>
      <c r="P110" s="40">
        <v>-7.7204466692337312E-2</v>
      </c>
    </row>
    <row r="111" spans="1:16" ht="12.75" customHeight="1">
      <c r="A111" s="28">
        <v>101</v>
      </c>
      <c r="B111" s="29" t="s">
        <v>58</v>
      </c>
      <c r="C111" s="30" t="s">
        <v>132</v>
      </c>
      <c r="D111" s="31">
        <v>45106</v>
      </c>
      <c r="E111" s="37">
        <v>1258.7</v>
      </c>
      <c r="F111" s="37">
        <v>1257.4333333333334</v>
      </c>
      <c r="G111" s="38">
        <v>1247.2666666666669</v>
      </c>
      <c r="H111" s="38">
        <v>1235.8333333333335</v>
      </c>
      <c r="I111" s="38">
        <v>1225.666666666667</v>
      </c>
      <c r="J111" s="38">
        <v>1268.8666666666668</v>
      </c>
      <c r="K111" s="38">
        <v>1279.0333333333333</v>
      </c>
      <c r="L111" s="38">
        <v>1290.4666666666667</v>
      </c>
      <c r="M111" s="28">
        <v>1267.5999999999999</v>
      </c>
      <c r="N111" s="28">
        <v>1246</v>
      </c>
      <c r="O111" s="39">
        <v>18444850</v>
      </c>
      <c r="P111" s="40">
        <v>-6.0211651534142437E-2</v>
      </c>
    </row>
    <row r="112" spans="1:16" ht="12.75" customHeight="1">
      <c r="A112" s="28">
        <v>102</v>
      </c>
      <c r="B112" s="29" t="s">
        <v>74</v>
      </c>
      <c r="C112" s="30" t="s">
        <v>133</v>
      </c>
      <c r="D112" s="31">
        <v>45106</v>
      </c>
      <c r="E112" s="37">
        <v>148.94999999999999</v>
      </c>
      <c r="F112" s="37">
        <v>147.55000000000001</v>
      </c>
      <c r="G112" s="38">
        <v>144.20000000000002</v>
      </c>
      <c r="H112" s="38">
        <v>139.45000000000002</v>
      </c>
      <c r="I112" s="38">
        <v>136.10000000000002</v>
      </c>
      <c r="J112" s="38">
        <v>152.30000000000001</v>
      </c>
      <c r="K112" s="38">
        <v>155.65000000000003</v>
      </c>
      <c r="L112" s="38">
        <v>160.4</v>
      </c>
      <c r="M112" s="28">
        <v>150.9</v>
      </c>
      <c r="N112" s="28">
        <v>142.80000000000001</v>
      </c>
      <c r="O112" s="39">
        <v>36887200</v>
      </c>
      <c r="P112" s="40">
        <v>9.816965336749835E-3</v>
      </c>
    </row>
    <row r="113" spans="1:16" ht="12.75" customHeight="1">
      <c r="A113" s="28">
        <v>103</v>
      </c>
      <c r="B113" s="29" t="s">
        <v>86</v>
      </c>
      <c r="C113" s="30" t="s">
        <v>134</v>
      </c>
      <c r="D113" s="31">
        <v>45106</v>
      </c>
      <c r="E113" s="37">
        <v>1295.3499999999999</v>
      </c>
      <c r="F113" s="37">
        <v>1291.6666666666667</v>
      </c>
      <c r="G113" s="38">
        <v>1285.3833333333334</v>
      </c>
      <c r="H113" s="38">
        <v>1275.4166666666667</v>
      </c>
      <c r="I113" s="38">
        <v>1269.1333333333334</v>
      </c>
      <c r="J113" s="38">
        <v>1301.6333333333334</v>
      </c>
      <c r="K113" s="38">
        <v>1307.9166666666667</v>
      </c>
      <c r="L113" s="38">
        <v>1317.8833333333334</v>
      </c>
      <c r="M113" s="28">
        <v>1297.95</v>
      </c>
      <c r="N113" s="28">
        <v>1281.7</v>
      </c>
      <c r="O113" s="39">
        <v>44220000</v>
      </c>
      <c r="P113" s="40">
        <v>-4.2467497596424521E-2</v>
      </c>
    </row>
    <row r="114" spans="1:16" ht="12.75" customHeight="1">
      <c r="A114" s="28">
        <v>104</v>
      </c>
      <c r="B114" s="29" t="s">
        <v>86</v>
      </c>
      <c r="C114" s="30" t="s">
        <v>389</v>
      </c>
      <c r="D114" s="31">
        <v>45106</v>
      </c>
      <c r="E114" s="37">
        <v>568.15</v>
      </c>
      <c r="F114" s="37">
        <v>567.81666666666661</v>
      </c>
      <c r="G114" s="38">
        <v>562.83333333333326</v>
      </c>
      <c r="H114" s="38">
        <v>557.51666666666665</v>
      </c>
      <c r="I114" s="38">
        <v>552.5333333333333</v>
      </c>
      <c r="J114" s="38">
        <v>573.13333333333321</v>
      </c>
      <c r="K114" s="38">
        <v>578.11666666666656</v>
      </c>
      <c r="L114" s="38">
        <v>583.43333333333317</v>
      </c>
      <c r="M114" s="28">
        <v>572.79999999999995</v>
      </c>
      <c r="N114" s="28">
        <v>562.5</v>
      </c>
      <c r="O114" s="39">
        <v>3172600</v>
      </c>
      <c r="P114" s="40">
        <v>-0.24463703245160828</v>
      </c>
    </row>
    <row r="115" spans="1:16" ht="12.75" customHeight="1">
      <c r="A115" s="28">
        <v>105</v>
      </c>
      <c r="B115" s="29" t="s">
        <v>79</v>
      </c>
      <c r="C115" s="30" t="s">
        <v>135</v>
      </c>
      <c r="D115" s="31">
        <v>45106</v>
      </c>
      <c r="E115" s="37">
        <v>89.7</v>
      </c>
      <c r="F115" s="37">
        <v>89.75</v>
      </c>
      <c r="G115" s="38">
        <v>89.15</v>
      </c>
      <c r="H115" s="38">
        <v>88.600000000000009</v>
      </c>
      <c r="I115" s="38">
        <v>88.000000000000014</v>
      </c>
      <c r="J115" s="38">
        <v>90.3</v>
      </c>
      <c r="K115" s="38">
        <v>90.899999999999991</v>
      </c>
      <c r="L115" s="38">
        <v>91.449999999999989</v>
      </c>
      <c r="M115" s="28">
        <v>90.35</v>
      </c>
      <c r="N115" s="28">
        <v>89.2</v>
      </c>
      <c r="O115" s="39">
        <v>62010000</v>
      </c>
      <c r="P115" s="40">
        <v>-0.12106135986733002</v>
      </c>
    </row>
    <row r="116" spans="1:16" ht="12.75" customHeight="1">
      <c r="A116" s="28">
        <v>106</v>
      </c>
      <c r="B116" s="29" t="s">
        <v>47</v>
      </c>
      <c r="C116" s="30" t="s">
        <v>260</v>
      </c>
      <c r="D116" s="31">
        <v>45106</v>
      </c>
      <c r="E116" s="37">
        <v>687.25</v>
      </c>
      <c r="F116" s="37">
        <v>688.44999999999993</v>
      </c>
      <c r="G116" s="38">
        <v>683.89999999999986</v>
      </c>
      <c r="H116" s="38">
        <v>680.55</v>
      </c>
      <c r="I116" s="38">
        <v>675.99999999999989</v>
      </c>
      <c r="J116" s="38">
        <v>691.79999999999984</v>
      </c>
      <c r="K116" s="38">
        <v>696.3499999999998</v>
      </c>
      <c r="L116" s="38">
        <v>699.69999999999982</v>
      </c>
      <c r="M116" s="28">
        <v>693</v>
      </c>
      <c r="N116" s="28">
        <v>685.1</v>
      </c>
      <c r="O116" s="39">
        <v>3441100</v>
      </c>
      <c r="P116" s="40">
        <v>-0.10286392136925945</v>
      </c>
    </row>
    <row r="117" spans="1:16" ht="12.75" customHeight="1">
      <c r="A117" s="28">
        <v>107</v>
      </c>
      <c r="B117" s="29" t="s">
        <v>44</v>
      </c>
      <c r="C117" s="30" t="s">
        <v>136</v>
      </c>
      <c r="D117" s="31">
        <v>45106</v>
      </c>
      <c r="E117" s="37">
        <v>623.04999999999995</v>
      </c>
      <c r="F117" s="37">
        <v>622.31666666666672</v>
      </c>
      <c r="G117" s="38">
        <v>620.28333333333342</v>
      </c>
      <c r="H117" s="38">
        <v>617.51666666666665</v>
      </c>
      <c r="I117" s="38">
        <v>615.48333333333335</v>
      </c>
      <c r="J117" s="38">
        <v>625.08333333333348</v>
      </c>
      <c r="K117" s="38">
        <v>627.11666666666679</v>
      </c>
      <c r="L117" s="38">
        <v>629.88333333333355</v>
      </c>
      <c r="M117" s="28">
        <v>624.35</v>
      </c>
      <c r="N117" s="28">
        <v>619.54999999999995</v>
      </c>
      <c r="O117" s="39">
        <v>12024250</v>
      </c>
      <c r="P117" s="40">
        <v>-5.4623004953219589E-2</v>
      </c>
    </row>
    <row r="118" spans="1:16" ht="12.75" customHeight="1">
      <c r="A118" s="28">
        <v>108</v>
      </c>
      <c r="B118" s="29" t="s">
        <v>56</v>
      </c>
      <c r="C118" s="30" t="s">
        <v>137</v>
      </c>
      <c r="D118" s="31">
        <v>45106</v>
      </c>
      <c r="E118" s="37">
        <v>444.5</v>
      </c>
      <c r="F118" s="37">
        <v>442.48333333333335</v>
      </c>
      <c r="G118" s="38">
        <v>440.01666666666671</v>
      </c>
      <c r="H118" s="38">
        <v>435.53333333333336</v>
      </c>
      <c r="I118" s="38">
        <v>433.06666666666672</v>
      </c>
      <c r="J118" s="38">
        <v>446.9666666666667</v>
      </c>
      <c r="K118" s="38">
        <v>449.43333333333339</v>
      </c>
      <c r="L118" s="38">
        <v>453.91666666666669</v>
      </c>
      <c r="M118" s="28">
        <v>444.95</v>
      </c>
      <c r="N118" s="28">
        <v>438</v>
      </c>
      <c r="O118" s="39">
        <v>69000000</v>
      </c>
      <c r="P118" s="40">
        <v>-4.4702390182309551E-2</v>
      </c>
    </row>
    <row r="119" spans="1:16" ht="12.75" customHeight="1">
      <c r="A119" s="28">
        <v>109</v>
      </c>
      <c r="B119" s="29" t="s">
        <v>119</v>
      </c>
      <c r="C119" s="30" t="s">
        <v>138</v>
      </c>
      <c r="D119" s="31">
        <v>45106</v>
      </c>
      <c r="E119" s="37">
        <v>514.45000000000005</v>
      </c>
      <c r="F119" s="37">
        <v>512.94999999999993</v>
      </c>
      <c r="G119" s="38">
        <v>508.49999999999989</v>
      </c>
      <c r="H119" s="38">
        <v>502.54999999999995</v>
      </c>
      <c r="I119" s="38">
        <v>498.09999999999991</v>
      </c>
      <c r="J119" s="38">
        <v>518.89999999999986</v>
      </c>
      <c r="K119" s="38">
        <v>523.34999999999991</v>
      </c>
      <c r="L119" s="38">
        <v>529.29999999999984</v>
      </c>
      <c r="M119" s="28">
        <v>517.4</v>
      </c>
      <c r="N119" s="28">
        <v>507</v>
      </c>
      <c r="O119" s="39">
        <v>22251250</v>
      </c>
      <c r="P119" s="40">
        <v>-3.5646568069776258E-2</v>
      </c>
    </row>
    <row r="120" spans="1:16" ht="12.75" customHeight="1">
      <c r="A120" s="28">
        <v>110</v>
      </c>
      <c r="B120" s="29" t="s">
        <v>42</v>
      </c>
      <c r="C120" s="30" t="s">
        <v>391</v>
      </c>
      <c r="D120" s="31">
        <v>45106</v>
      </c>
      <c r="E120" s="37">
        <v>2999.6</v>
      </c>
      <c r="F120" s="37">
        <v>2978.7166666666667</v>
      </c>
      <c r="G120" s="38">
        <v>2946.8833333333332</v>
      </c>
      <c r="H120" s="38">
        <v>2894.1666666666665</v>
      </c>
      <c r="I120" s="38">
        <v>2862.333333333333</v>
      </c>
      <c r="J120" s="38">
        <v>3031.4333333333334</v>
      </c>
      <c r="K120" s="38">
        <v>3063.2666666666664</v>
      </c>
      <c r="L120" s="38">
        <v>3115.9833333333336</v>
      </c>
      <c r="M120" s="28">
        <v>3010.55</v>
      </c>
      <c r="N120" s="28">
        <v>2926</v>
      </c>
      <c r="O120" s="39">
        <v>401750</v>
      </c>
      <c r="P120" s="40">
        <v>-0.15509989484752892</v>
      </c>
    </row>
    <row r="121" spans="1:16" ht="12.75" customHeight="1">
      <c r="A121" s="28">
        <v>111</v>
      </c>
      <c r="B121" s="29" t="s">
        <v>119</v>
      </c>
      <c r="C121" s="30" t="s">
        <v>139</v>
      </c>
      <c r="D121" s="31">
        <v>45106</v>
      </c>
      <c r="E121" s="37">
        <v>701.2</v>
      </c>
      <c r="F121" s="37">
        <v>699.41666666666663</v>
      </c>
      <c r="G121" s="38">
        <v>695.83333333333326</v>
      </c>
      <c r="H121" s="38">
        <v>690.46666666666658</v>
      </c>
      <c r="I121" s="38">
        <v>686.88333333333321</v>
      </c>
      <c r="J121" s="38">
        <v>704.7833333333333</v>
      </c>
      <c r="K121" s="38">
        <v>708.36666666666656</v>
      </c>
      <c r="L121" s="38">
        <v>713.73333333333335</v>
      </c>
      <c r="M121" s="28">
        <v>703</v>
      </c>
      <c r="N121" s="28">
        <v>694.05</v>
      </c>
      <c r="O121" s="39">
        <v>25660800</v>
      </c>
      <c r="P121" s="40">
        <v>-2.433015090853095E-2</v>
      </c>
    </row>
    <row r="122" spans="1:16" ht="12.75" customHeight="1">
      <c r="A122" s="28">
        <v>112</v>
      </c>
      <c r="B122" s="29" t="s">
        <v>44</v>
      </c>
      <c r="C122" s="30" t="s">
        <v>140</v>
      </c>
      <c r="D122" s="31">
        <v>45106</v>
      </c>
      <c r="E122" s="37">
        <v>482.2</v>
      </c>
      <c r="F122" s="37">
        <v>478.34999999999997</v>
      </c>
      <c r="G122" s="38">
        <v>472.29999999999995</v>
      </c>
      <c r="H122" s="38">
        <v>462.4</v>
      </c>
      <c r="I122" s="38">
        <v>456.34999999999997</v>
      </c>
      <c r="J122" s="38">
        <v>488.24999999999994</v>
      </c>
      <c r="K122" s="38">
        <v>494.3</v>
      </c>
      <c r="L122" s="38">
        <v>504.19999999999993</v>
      </c>
      <c r="M122" s="28">
        <v>484.4</v>
      </c>
      <c r="N122" s="28">
        <v>468.45</v>
      </c>
      <c r="O122" s="39">
        <v>16042500</v>
      </c>
      <c r="P122" s="40">
        <v>-7.0740713923684015E-2</v>
      </c>
    </row>
    <row r="123" spans="1:16" ht="12.75" customHeight="1">
      <c r="A123" s="28">
        <v>113</v>
      </c>
      <c r="B123" s="29" t="s">
        <v>58</v>
      </c>
      <c r="C123" s="30" t="s">
        <v>141</v>
      </c>
      <c r="D123" s="31">
        <v>45106</v>
      </c>
      <c r="E123" s="37">
        <v>1935.35</v>
      </c>
      <c r="F123" s="37">
        <v>1931.2833333333335</v>
      </c>
      <c r="G123" s="38">
        <v>1921.5666666666671</v>
      </c>
      <c r="H123" s="38">
        <v>1907.7833333333335</v>
      </c>
      <c r="I123" s="38">
        <v>1898.0666666666671</v>
      </c>
      <c r="J123" s="38">
        <v>1945.0666666666671</v>
      </c>
      <c r="K123" s="38">
        <v>1954.7833333333338</v>
      </c>
      <c r="L123" s="38">
        <v>1968.5666666666671</v>
      </c>
      <c r="M123" s="28">
        <v>1941</v>
      </c>
      <c r="N123" s="28">
        <v>1917.5</v>
      </c>
      <c r="O123" s="39">
        <v>23899600</v>
      </c>
      <c r="P123" s="40">
        <v>-0.16494528378359491</v>
      </c>
    </row>
    <row r="124" spans="1:16" ht="12.75" customHeight="1">
      <c r="A124" s="28">
        <v>114</v>
      </c>
      <c r="B124" s="29" t="s">
        <v>63</v>
      </c>
      <c r="C124" s="30" t="s">
        <v>142</v>
      </c>
      <c r="D124" s="31">
        <v>45106</v>
      </c>
      <c r="E124" s="37">
        <v>103.55</v>
      </c>
      <c r="F124" s="37">
        <v>102.75</v>
      </c>
      <c r="G124" s="38">
        <v>101.85</v>
      </c>
      <c r="H124" s="38">
        <v>100.14999999999999</v>
      </c>
      <c r="I124" s="38">
        <v>99.249999999999986</v>
      </c>
      <c r="J124" s="38">
        <v>104.45</v>
      </c>
      <c r="K124" s="38">
        <v>105.35000000000001</v>
      </c>
      <c r="L124" s="38">
        <v>107.05000000000001</v>
      </c>
      <c r="M124" s="28">
        <v>103.65</v>
      </c>
      <c r="N124" s="28">
        <v>101.05</v>
      </c>
      <c r="O124" s="39">
        <v>66769368</v>
      </c>
      <c r="P124" s="40">
        <v>-6.6034202970914987E-2</v>
      </c>
    </row>
    <row r="125" spans="1:16" ht="12.75" customHeight="1">
      <c r="A125" s="28">
        <v>115</v>
      </c>
      <c r="B125" s="29" t="s">
        <v>44</v>
      </c>
      <c r="C125" s="30" t="s">
        <v>143</v>
      </c>
      <c r="D125" s="31">
        <v>45106</v>
      </c>
      <c r="E125" s="37">
        <v>2023.35</v>
      </c>
      <c r="F125" s="37">
        <v>2026.7666666666664</v>
      </c>
      <c r="G125" s="38">
        <v>2008.7333333333329</v>
      </c>
      <c r="H125" s="38">
        <v>1994.1166666666666</v>
      </c>
      <c r="I125" s="38">
        <v>1976.083333333333</v>
      </c>
      <c r="J125" s="38">
        <v>2041.3833333333328</v>
      </c>
      <c r="K125" s="38">
        <v>2059.4166666666665</v>
      </c>
      <c r="L125" s="38">
        <v>2074.0333333333328</v>
      </c>
      <c r="M125" s="28">
        <v>2044.8</v>
      </c>
      <c r="N125" s="28">
        <v>2012.15</v>
      </c>
      <c r="O125" s="39">
        <v>661700</v>
      </c>
      <c r="P125" s="40">
        <v>-0.19176743617930866</v>
      </c>
    </row>
    <row r="126" spans="1:16" ht="12.75" customHeight="1">
      <c r="A126" s="28">
        <v>116</v>
      </c>
      <c r="B126" s="29" t="s">
        <v>47</v>
      </c>
      <c r="C126" s="30" t="s">
        <v>262</v>
      </c>
      <c r="D126" s="31">
        <v>45106</v>
      </c>
      <c r="E126" s="37">
        <v>335.35</v>
      </c>
      <c r="F126" s="37">
        <v>336.18333333333334</v>
      </c>
      <c r="G126" s="38">
        <v>331.86666666666667</v>
      </c>
      <c r="H126" s="38">
        <v>328.38333333333333</v>
      </c>
      <c r="I126" s="38">
        <v>324.06666666666666</v>
      </c>
      <c r="J126" s="38">
        <v>339.66666666666669</v>
      </c>
      <c r="K126" s="38">
        <v>343.98333333333341</v>
      </c>
      <c r="L126" s="38">
        <v>347.4666666666667</v>
      </c>
      <c r="M126" s="28">
        <v>340.5</v>
      </c>
      <c r="N126" s="28">
        <v>332.7</v>
      </c>
      <c r="O126" s="39">
        <v>12289600</v>
      </c>
      <c r="P126" s="40">
        <v>-7.2930810778190164E-2</v>
      </c>
    </row>
    <row r="127" spans="1:16" ht="12.75" customHeight="1">
      <c r="A127" s="28">
        <v>117</v>
      </c>
      <c r="B127" s="29" t="s">
        <v>63</v>
      </c>
      <c r="C127" s="30" t="s">
        <v>144</v>
      </c>
      <c r="D127" s="31">
        <v>45106</v>
      </c>
      <c r="E127" s="37">
        <v>377.65</v>
      </c>
      <c r="F127" s="37">
        <v>376.88333333333338</v>
      </c>
      <c r="G127" s="38">
        <v>374.36666666666679</v>
      </c>
      <c r="H127" s="38">
        <v>371.08333333333343</v>
      </c>
      <c r="I127" s="38">
        <v>368.56666666666683</v>
      </c>
      <c r="J127" s="38">
        <v>380.16666666666674</v>
      </c>
      <c r="K127" s="38">
        <v>382.68333333333328</v>
      </c>
      <c r="L127" s="38">
        <v>385.9666666666667</v>
      </c>
      <c r="M127" s="28">
        <v>379.4</v>
      </c>
      <c r="N127" s="28">
        <v>373.6</v>
      </c>
      <c r="O127" s="39">
        <v>15718000</v>
      </c>
      <c r="P127" s="40">
        <v>-7.5955320399764839E-2</v>
      </c>
    </row>
    <row r="128" spans="1:16" ht="12.75" customHeight="1">
      <c r="A128" s="28">
        <v>118</v>
      </c>
      <c r="B128" s="29" t="s">
        <v>70</v>
      </c>
      <c r="C128" s="30" t="s">
        <v>145</v>
      </c>
      <c r="D128" s="31">
        <v>45106</v>
      </c>
      <c r="E128" s="37">
        <v>2222.1999999999998</v>
      </c>
      <c r="F128" s="37">
        <v>2213.8833333333332</v>
      </c>
      <c r="G128" s="38">
        <v>2202.7666666666664</v>
      </c>
      <c r="H128" s="38">
        <v>2183.333333333333</v>
      </c>
      <c r="I128" s="38">
        <v>2172.2166666666662</v>
      </c>
      <c r="J128" s="38">
        <v>2233.3166666666666</v>
      </c>
      <c r="K128" s="38">
        <v>2244.4333333333334</v>
      </c>
      <c r="L128" s="38">
        <v>2263.8666666666668</v>
      </c>
      <c r="M128" s="28">
        <v>2225</v>
      </c>
      <c r="N128" s="28">
        <v>2194.4499999999998</v>
      </c>
      <c r="O128" s="39">
        <v>14164800</v>
      </c>
      <c r="P128" s="40">
        <v>-8.7084300077339527E-2</v>
      </c>
    </row>
    <row r="129" spans="1:16" ht="12.75" customHeight="1">
      <c r="A129" s="28">
        <v>119</v>
      </c>
      <c r="B129" s="29" t="s">
        <v>86</v>
      </c>
      <c r="C129" s="30" t="s">
        <v>863</v>
      </c>
      <c r="D129" s="31">
        <v>45106</v>
      </c>
      <c r="E129" s="37">
        <v>4933.55</v>
      </c>
      <c r="F129" s="37">
        <v>4896.5166666666664</v>
      </c>
      <c r="G129" s="38">
        <v>4852.5333333333328</v>
      </c>
      <c r="H129" s="38">
        <v>4771.5166666666664</v>
      </c>
      <c r="I129" s="38">
        <v>4727.5333333333328</v>
      </c>
      <c r="J129" s="38">
        <v>4977.5333333333328</v>
      </c>
      <c r="K129" s="38">
        <v>5021.5166666666664</v>
      </c>
      <c r="L129" s="38">
        <v>5102.5333333333328</v>
      </c>
      <c r="M129" s="28">
        <v>4940.5</v>
      </c>
      <c r="N129" s="28">
        <v>4815.5</v>
      </c>
      <c r="O129" s="39">
        <v>1466100</v>
      </c>
      <c r="P129" s="40">
        <v>-6.1996161228406912E-2</v>
      </c>
    </row>
    <row r="130" spans="1:16" ht="12.75" customHeight="1">
      <c r="A130" s="28">
        <v>120</v>
      </c>
      <c r="B130" s="29" t="s">
        <v>86</v>
      </c>
      <c r="C130" s="30" t="s">
        <v>146</v>
      </c>
      <c r="D130" s="31">
        <v>45106</v>
      </c>
      <c r="E130" s="37">
        <v>3830.8</v>
      </c>
      <c r="F130" s="37">
        <v>3816.5</v>
      </c>
      <c r="G130" s="38">
        <v>3783</v>
      </c>
      <c r="H130" s="38">
        <v>3735.2</v>
      </c>
      <c r="I130" s="38">
        <v>3701.7</v>
      </c>
      <c r="J130" s="38">
        <v>3864.3</v>
      </c>
      <c r="K130" s="38">
        <v>3897.8</v>
      </c>
      <c r="L130" s="38">
        <v>3945.6000000000004</v>
      </c>
      <c r="M130" s="28">
        <v>3850</v>
      </c>
      <c r="N130" s="28">
        <v>3768.7</v>
      </c>
      <c r="O130" s="39">
        <v>1194200</v>
      </c>
      <c r="P130" s="40">
        <v>-0.10680628272251309</v>
      </c>
    </row>
    <row r="131" spans="1:16" ht="12.75" customHeight="1">
      <c r="A131" s="28">
        <v>121</v>
      </c>
      <c r="B131" s="29" t="s">
        <v>47</v>
      </c>
      <c r="C131" s="30" t="s">
        <v>147</v>
      </c>
      <c r="D131" s="31">
        <v>45106</v>
      </c>
      <c r="E131" s="37">
        <v>784.45</v>
      </c>
      <c r="F131" s="37">
        <v>785.95000000000016</v>
      </c>
      <c r="G131" s="38">
        <v>780.3000000000003</v>
      </c>
      <c r="H131" s="38">
        <v>776.15000000000009</v>
      </c>
      <c r="I131" s="38">
        <v>770.50000000000023</v>
      </c>
      <c r="J131" s="38">
        <v>790.10000000000036</v>
      </c>
      <c r="K131" s="38">
        <v>795.75000000000023</v>
      </c>
      <c r="L131" s="38">
        <v>799.90000000000043</v>
      </c>
      <c r="M131" s="28">
        <v>791.6</v>
      </c>
      <c r="N131" s="28">
        <v>781.8</v>
      </c>
      <c r="O131" s="39">
        <v>5836100</v>
      </c>
      <c r="P131" s="40">
        <v>-0.11108234075608493</v>
      </c>
    </row>
    <row r="132" spans="1:16" ht="12.75" customHeight="1">
      <c r="A132" s="28">
        <v>122</v>
      </c>
      <c r="B132" s="29" t="s">
        <v>49</v>
      </c>
      <c r="C132" s="30" t="s">
        <v>148</v>
      </c>
      <c r="D132" s="31">
        <v>45106</v>
      </c>
      <c r="E132" s="37">
        <v>1283.5999999999999</v>
      </c>
      <c r="F132" s="37">
        <v>1279.4666666666667</v>
      </c>
      <c r="G132" s="38">
        <v>1271.5333333333333</v>
      </c>
      <c r="H132" s="38">
        <v>1259.4666666666667</v>
      </c>
      <c r="I132" s="38">
        <v>1251.5333333333333</v>
      </c>
      <c r="J132" s="38">
        <v>1291.5333333333333</v>
      </c>
      <c r="K132" s="38">
        <v>1299.4666666666667</v>
      </c>
      <c r="L132" s="38">
        <v>1311.5333333333333</v>
      </c>
      <c r="M132" s="28">
        <v>1287.4000000000001</v>
      </c>
      <c r="N132" s="28">
        <v>1267.4000000000001</v>
      </c>
      <c r="O132" s="39">
        <v>13498100</v>
      </c>
      <c r="P132" s="40">
        <v>-6.192839073749757E-2</v>
      </c>
    </row>
    <row r="133" spans="1:16" ht="12.75" customHeight="1">
      <c r="A133" s="28">
        <v>123</v>
      </c>
      <c r="B133" s="29" t="s">
        <v>63</v>
      </c>
      <c r="C133" s="30" t="s">
        <v>149</v>
      </c>
      <c r="D133" s="31">
        <v>45106</v>
      </c>
      <c r="E133" s="37">
        <v>285.89999999999998</v>
      </c>
      <c r="F133" s="37">
        <v>284.7</v>
      </c>
      <c r="G133" s="38">
        <v>282.39999999999998</v>
      </c>
      <c r="H133" s="38">
        <v>278.89999999999998</v>
      </c>
      <c r="I133" s="38">
        <v>276.59999999999997</v>
      </c>
      <c r="J133" s="38">
        <v>288.2</v>
      </c>
      <c r="K133" s="38">
        <v>290.50000000000006</v>
      </c>
      <c r="L133" s="38">
        <v>294</v>
      </c>
      <c r="M133" s="28">
        <v>287</v>
      </c>
      <c r="N133" s="28">
        <v>281.2</v>
      </c>
      <c r="O133" s="39">
        <v>24248000</v>
      </c>
      <c r="P133" s="40">
        <v>-2.4683231857824586E-3</v>
      </c>
    </row>
    <row r="134" spans="1:16" ht="12.75" customHeight="1">
      <c r="A134" s="28">
        <v>124</v>
      </c>
      <c r="B134" s="29" t="s">
        <v>63</v>
      </c>
      <c r="C134" s="30" t="s">
        <v>150</v>
      </c>
      <c r="D134" s="31">
        <v>45106</v>
      </c>
      <c r="E134" s="37">
        <v>111.15</v>
      </c>
      <c r="F134" s="37">
        <v>111.05000000000001</v>
      </c>
      <c r="G134" s="38">
        <v>110.15000000000002</v>
      </c>
      <c r="H134" s="38">
        <v>109.15</v>
      </c>
      <c r="I134" s="38">
        <v>108.25000000000001</v>
      </c>
      <c r="J134" s="38">
        <v>112.05000000000003</v>
      </c>
      <c r="K134" s="38">
        <v>112.95</v>
      </c>
      <c r="L134" s="38">
        <v>113.95000000000003</v>
      </c>
      <c r="M134" s="28">
        <v>111.95</v>
      </c>
      <c r="N134" s="28">
        <v>110.05</v>
      </c>
      <c r="O134" s="39">
        <v>46656000</v>
      </c>
      <c r="P134" s="40">
        <v>-1.8305769473551319E-2</v>
      </c>
    </row>
    <row r="135" spans="1:16" ht="12.75" customHeight="1">
      <c r="A135" s="28">
        <v>125</v>
      </c>
      <c r="B135" s="29" t="s">
        <v>56</v>
      </c>
      <c r="C135" s="30" t="s">
        <v>151</v>
      </c>
      <c r="D135" s="31">
        <v>45106</v>
      </c>
      <c r="E135" s="37">
        <v>532.95000000000005</v>
      </c>
      <c r="F135" s="37">
        <v>532.54999999999995</v>
      </c>
      <c r="G135" s="38">
        <v>529.94999999999993</v>
      </c>
      <c r="H135" s="38">
        <v>526.94999999999993</v>
      </c>
      <c r="I135" s="38">
        <v>524.34999999999991</v>
      </c>
      <c r="J135" s="38">
        <v>535.54999999999995</v>
      </c>
      <c r="K135" s="38">
        <v>538.14999999999986</v>
      </c>
      <c r="L135" s="38">
        <v>541.15</v>
      </c>
      <c r="M135" s="28">
        <v>535.15</v>
      </c>
      <c r="N135" s="28">
        <v>529.54999999999995</v>
      </c>
      <c r="O135" s="39">
        <v>9343200</v>
      </c>
      <c r="P135" s="40">
        <v>-3.1953251274400102E-2</v>
      </c>
    </row>
    <row r="136" spans="1:16" ht="12.75" customHeight="1">
      <c r="A136" s="28">
        <v>126</v>
      </c>
      <c r="B136" s="29" t="s">
        <v>49</v>
      </c>
      <c r="C136" s="30" t="s">
        <v>152</v>
      </c>
      <c r="D136" s="31">
        <v>45106</v>
      </c>
      <c r="E136" s="37">
        <v>9345.4500000000007</v>
      </c>
      <c r="F136" s="37">
        <v>9323.7166666666672</v>
      </c>
      <c r="G136" s="38">
        <v>9289.4833333333336</v>
      </c>
      <c r="H136" s="38">
        <v>9233.5166666666664</v>
      </c>
      <c r="I136" s="38">
        <v>9199.2833333333328</v>
      </c>
      <c r="J136" s="38">
        <v>9379.6833333333343</v>
      </c>
      <c r="K136" s="38">
        <v>9413.9166666666679</v>
      </c>
      <c r="L136" s="38">
        <v>9469.883333333335</v>
      </c>
      <c r="M136" s="28">
        <v>9357.9500000000007</v>
      </c>
      <c r="N136" s="28">
        <v>9267.75</v>
      </c>
      <c r="O136" s="39">
        <v>1772000</v>
      </c>
      <c r="P136" s="40">
        <v>-0.17860288323367171</v>
      </c>
    </row>
    <row r="137" spans="1:16" ht="12.75" customHeight="1">
      <c r="A137" s="28">
        <v>127</v>
      </c>
      <c r="B137" s="29" t="s">
        <v>56</v>
      </c>
      <c r="C137" s="30" t="s">
        <v>153</v>
      </c>
      <c r="D137" s="31">
        <v>45106</v>
      </c>
      <c r="E137" s="37">
        <v>846.4</v>
      </c>
      <c r="F137" s="37">
        <v>843.69999999999993</v>
      </c>
      <c r="G137" s="38">
        <v>839.59999999999991</v>
      </c>
      <c r="H137" s="38">
        <v>832.8</v>
      </c>
      <c r="I137" s="38">
        <v>828.69999999999993</v>
      </c>
      <c r="J137" s="38">
        <v>850.49999999999989</v>
      </c>
      <c r="K137" s="38">
        <v>854.6</v>
      </c>
      <c r="L137" s="38">
        <v>861.39999999999986</v>
      </c>
      <c r="M137" s="28">
        <v>847.8</v>
      </c>
      <c r="N137" s="28">
        <v>836.9</v>
      </c>
      <c r="O137" s="39">
        <v>11726800</v>
      </c>
      <c r="P137" s="40">
        <v>-4.7014199137365327E-2</v>
      </c>
    </row>
    <row r="138" spans="1:16" ht="12.75" customHeight="1">
      <c r="A138" s="28">
        <v>128</v>
      </c>
      <c r="B138" s="29" t="s">
        <v>44</v>
      </c>
      <c r="C138" s="30" t="s">
        <v>422</v>
      </c>
      <c r="D138" s="31">
        <v>45106</v>
      </c>
      <c r="E138" s="37">
        <v>1358.45</v>
      </c>
      <c r="F138" s="37">
        <v>1363.6</v>
      </c>
      <c r="G138" s="38">
        <v>1348.9499999999998</v>
      </c>
      <c r="H138" s="38">
        <v>1339.4499999999998</v>
      </c>
      <c r="I138" s="38">
        <v>1324.7999999999997</v>
      </c>
      <c r="J138" s="38">
        <v>1373.1</v>
      </c>
      <c r="K138" s="38">
        <v>1387.75</v>
      </c>
      <c r="L138" s="38">
        <v>1397.25</v>
      </c>
      <c r="M138" s="28">
        <v>1378.25</v>
      </c>
      <c r="N138" s="28">
        <v>1354.1</v>
      </c>
      <c r="O138" s="39">
        <v>1798400</v>
      </c>
      <c r="P138" s="40">
        <v>-4.9069373942470386E-2</v>
      </c>
    </row>
    <row r="139" spans="1:16" ht="12.75" customHeight="1">
      <c r="A139" s="28">
        <v>129</v>
      </c>
      <c r="B139" s="29" t="s">
        <v>47</v>
      </c>
      <c r="C139" s="30" t="s">
        <v>154</v>
      </c>
      <c r="D139" s="31">
        <v>45106</v>
      </c>
      <c r="E139" s="37">
        <v>1262.5</v>
      </c>
      <c r="F139" s="37">
        <v>1266.0166666666667</v>
      </c>
      <c r="G139" s="38">
        <v>1246.4833333333333</v>
      </c>
      <c r="H139" s="38">
        <v>1230.4666666666667</v>
      </c>
      <c r="I139" s="38">
        <v>1210.9333333333334</v>
      </c>
      <c r="J139" s="38">
        <v>1282.0333333333333</v>
      </c>
      <c r="K139" s="38">
        <v>1301.5666666666666</v>
      </c>
      <c r="L139" s="38">
        <v>1317.5833333333333</v>
      </c>
      <c r="M139" s="28">
        <v>1285.55</v>
      </c>
      <c r="N139" s="28">
        <v>1250</v>
      </c>
      <c r="O139" s="39">
        <v>825200</v>
      </c>
      <c r="P139" s="40">
        <v>-0.12361937128292269</v>
      </c>
    </row>
    <row r="140" spans="1:16" ht="12.75" customHeight="1">
      <c r="A140" s="28">
        <v>130</v>
      </c>
      <c r="B140" s="29" t="s">
        <v>63</v>
      </c>
      <c r="C140" s="30" t="s">
        <v>155</v>
      </c>
      <c r="D140" s="31">
        <v>45106</v>
      </c>
      <c r="E140" s="37">
        <v>679.95</v>
      </c>
      <c r="F140" s="37">
        <v>681.98333333333335</v>
      </c>
      <c r="G140" s="38">
        <v>674.2166666666667</v>
      </c>
      <c r="H140" s="38">
        <v>668.48333333333335</v>
      </c>
      <c r="I140" s="38">
        <v>660.7166666666667</v>
      </c>
      <c r="J140" s="38">
        <v>687.7166666666667</v>
      </c>
      <c r="K140" s="38">
        <v>695.48333333333335</v>
      </c>
      <c r="L140" s="38">
        <v>701.2166666666667</v>
      </c>
      <c r="M140" s="28">
        <v>689.75</v>
      </c>
      <c r="N140" s="28">
        <v>676.25</v>
      </c>
      <c r="O140" s="39">
        <v>4396600</v>
      </c>
      <c r="P140" s="40">
        <v>-7.5198249931637956E-2</v>
      </c>
    </row>
    <row r="141" spans="1:16" ht="12.75" customHeight="1">
      <c r="A141" s="28">
        <v>131</v>
      </c>
      <c r="B141" s="29" t="s">
        <v>79</v>
      </c>
      <c r="C141" s="30" t="s">
        <v>156</v>
      </c>
      <c r="D141" s="31">
        <v>45106</v>
      </c>
      <c r="E141" s="37">
        <v>1040.7</v>
      </c>
      <c r="F141" s="37">
        <v>1039.2166666666667</v>
      </c>
      <c r="G141" s="38">
        <v>1033.3833333333334</v>
      </c>
      <c r="H141" s="38">
        <v>1026.0666666666668</v>
      </c>
      <c r="I141" s="38">
        <v>1020.2333333333336</v>
      </c>
      <c r="J141" s="38">
        <v>1046.5333333333333</v>
      </c>
      <c r="K141" s="38">
        <v>1052.3666666666663</v>
      </c>
      <c r="L141" s="38">
        <v>1059.6833333333332</v>
      </c>
      <c r="M141" s="28">
        <v>1045.05</v>
      </c>
      <c r="N141" s="28">
        <v>1031.9000000000001</v>
      </c>
      <c r="O141" s="39">
        <v>2162400</v>
      </c>
      <c r="P141" s="40">
        <v>-8.7440918298446996E-2</v>
      </c>
    </row>
    <row r="142" spans="1:16" ht="12.75" customHeight="1">
      <c r="A142" s="28">
        <v>132</v>
      </c>
      <c r="B142" s="29" t="s">
        <v>49</v>
      </c>
      <c r="C142" s="30" t="s">
        <v>800</v>
      </c>
      <c r="D142" s="31">
        <v>45106</v>
      </c>
      <c r="E142" s="37">
        <v>82.3</v>
      </c>
      <c r="F142" s="37">
        <v>81.63333333333334</v>
      </c>
      <c r="G142" s="38">
        <v>80.76666666666668</v>
      </c>
      <c r="H142" s="38">
        <v>79.233333333333334</v>
      </c>
      <c r="I142" s="38">
        <v>78.366666666666674</v>
      </c>
      <c r="J142" s="38">
        <v>83.166666666666686</v>
      </c>
      <c r="K142" s="38">
        <v>84.033333333333331</v>
      </c>
      <c r="L142" s="38">
        <v>85.566666666666691</v>
      </c>
      <c r="M142" s="28">
        <v>82.5</v>
      </c>
      <c r="N142" s="28">
        <v>80.099999999999994</v>
      </c>
      <c r="O142" s="39">
        <v>65947450</v>
      </c>
      <c r="P142" s="40">
        <v>-8.5868603951639949E-2</v>
      </c>
    </row>
    <row r="143" spans="1:16" ht="12.75" customHeight="1">
      <c r="A143" s="28">
        <v>133</v>
      </c>
      <c r="B143" s="29" t="s">
        <v>86</v>
      </c>
      <c r="C143" s="30" t="s">
        <v>157</v>
      </c>
      <c r="D143" s="31">
        <v>45106</v>
      </c>
      <c r="E143" s="37">
        <v>1935.1</v>
      </c>
      <c r="F143" s="37">
        <v>1930.55</v>
      </c>
      <c r="G143" s="38">
        <v>1914.8999999999999</v>
      </c>
      <c r="H143" s="38">
        <v>1894.6999999999998</v>
      </c>
      <c r="I143" s="38">
        <v>1879.0499999999997</v>
      </c>
      <c r="J143" s="38">
        <v>1950.75</v>
      </c>
      <c r="K143" s="38">
        <v>1966.4</v>
      </c>
      <c r="L143" s="38">
        <v>1986.6000000000001</v>
      </c>
      <c r="M143" s="28">
        <v>1946.2</v>
      </c>
      <c r="N143" s="28">
        <v>1910.35</v>
      </c>
      <c r="O143" s="39">
        <v>2627625</v>
      </c>
      <c r="P143" s="40">
        <v>-4.8969841743804123E-2</v>
      </c>
    </row>
    <row r="144" spans="1:16" ht="12.75" customHeight="1">
      <c r="A144" s="28">
        <v>134</v>
      </c>
      <c r="B144" s="29" t="s">
        <v>49</v>
      </c>
      <c r="C144" s="30" t="s">
        <v>158</v>
      </c>
      <c r="D144" s="31">
        <v>45106</v>
      </c>
      <c r="E144" s="37">
        <v>97504.05</v>
      </c>
      <c r="F144" s="37">
        <v>97186.533333333326</v>
      </c>
      <c r="G144" s="38">
        <v>96524.066666666651</v>
      </c>
      <c r="H144" s="38">
        <v>95544.083333333328</v>
      </c>
      <c r="I144" s="38">
        <v>94881.616666666654</v>
      </c>
      <c r="J144" s="38">
        <v>98166.516666666648</v>
      </c>
      <c r="K144" s="38">
        <v>98828.983333333323</v>
      </c>
      <c r="L144" s="38">
        <v>99808.966666666645</v>
      </c>
      <c r="M144" s="28">
        <v>97849</v>
      </c>
      <c r="N144" s="28">
        <v>96206.55</v>
      </c>
      <c r="O144" s="39">
        <v>50080</v>
      </c>
      <c r="P144" s="40">
        <v>-0.20709309689677011</v>
      </c>
    </row>
    <row r="145" spans="1:16" ht="12.75" customHeight="1">
      <c r="A145" s="28">
        <v>135</v>
      </c>
      <c r="B145" s="29" t="s">
        <v>63</v>
      </c>
      <c r="C145" s="30" t="s">
        <v>159</v>
      </c>
      <c r="D145" s="31">
        <v>45106</v>
      </c>
      <c r="E145" s="37">
        <v>1114.2</v>
      </c>
      <c r="F145" s="37">
        <v>1109.3500000000001</v>
      </c>
      <c r="G145" s="38">
        <v>1101.8500000000004</v>
      </c>
      <c r="H145" s="38">
        <v>1089.5000000000002</v>
      </c>
      <c r="I145" s="38">
        <v>1082.0000000000005</v>
      </c>
      <c r="J145" s="38">
        <v>1121.7000000000003</v>
      </c>
      <c r="K145" s="38">
        <v>1129.1999999999998</v>
      </c>
      <c r="L145" s="38">
        <v>1141.5500000000002</v>
      </c>
      <c r="M145" s="28">
        <v>1116.8499999999999</v>
      </c>
      <c r="N145" s="28">
        <v>1097</v>
      </c>
      <c r="O145" s="39">
        <v>5650150</v>
      </c>
      <c r="P145" s="40">
        <v>-0.18435887256847955</v>
      </c>
    </row>
    <row r="146" spans="1:16" ht="12.75" customHeight="1">
      <c r="A146" s="28">
        <v>136</v>
      </c>
      <c r="B146" s="29" t="s">
        <v>119</v>
      </c>
      <c r="C146" s="30" t="s">
        <v>161</v>
      </c>
      <c r="D146" s="31">
        <v>45106</v>
      </c>
      <c r="E146" s="37">
        <v>81.2</v>
      </c>
      <c r="F146" s="37">
        <v>80.816666666666677</v>
      </c>
      <c r="G146" s="38">
        <v>80.233333333333348</v>
      </c>
      <c r="H146" s="38">
        <v>79.266666666666666</v>
      </c>
      <c r="I146" s="38">
        <v>78.683333333333337</v>
      </c>
      <c r="J146" s="38">
        <v>81.78333333333336</v>
      </c>
      <c r="K146" s="38">
        <v>82.366666666666703</v>
      </c>
      <c r="L146" s="38">
        <v>83.333333333333371</v>
      </c>
      <c r="M146" s="28">
        <v>81.400000000000006</v>
      </c>
      <c r="N146" s="28">
        <v>79.849999999999994</v>
      </c>
      <c r="O146" s="39">
        <v>39952500</v>
      </c>
      <c r="P146" s="40">
        <v>-1.6614362193095811E-2</v>
      </c>
    </row>
    <row r="147" spans="1:16" ht="12.75" customHeight="1">
      <c r="A147" s="28">
        <v>137</v>
      </c>
      <c r="B147" s="29" t="s">
        <v>44</v>
      </c>
      <c r="C147" s="30" t="s">
        <v>162</v>
      </c>
      <c r="D147" s="31">
        <v>45106</v>
      </c>
      <c r="E147" s="37">
        <v>3923.6</v>
      </c>
      <c r="F147" s="37">
        <v>3907.3333333333335</v>
      </c>
      <c r="G147" s="38">
        <v>3861.2666666666669</v>
      </c>
      <c r="H147" s="38">
        <v>3798.9333333333334</v>
      </c>
      <c r="I147" s="38">
        <v>3752.8666666666668</v>
      </c>
      <c r="J147" s="38">
        <v>3969.666666666667</v>
      </c>
      <c r="K147" s="38">
        <v>4015.7333333333336</v>
      </c>
      <c r="L147" s="38">
        <v>4078.0666666666671</v>
      </c>
      <c r="M147" s="28">
        <v>3953.4</v>
      </c>
      <c r="N147" s="28">
        <v>3845</v>
      </c>
      <c r="O147" s="39">
        <v>1508950</v>
      </c>
      <c r="P147" s="40">
        <v>-3.5814696485623E-2</v>
      </c>
    </row>
    <row r="148" spans="1:16" ht="12.75" customHeight="1">
      <c r="A148" s="28">
        <v>138</v>
      </c>
      <c r="B148" s="29" t="s">
        <v>38</v>
      </c>
      <c r="C148" s="30" t="s">
        <v>163</v>
      </c>
      <c r="D148" s="31">
        <v>45106</v>
      </c>
      <c r="E148" s="37">
        <v>4640.8500000000004</v>
      </c>
      <c r="F148" s="37">
        <v>4625.0666666666666</v>
      </c>
      <c r="G148" s="38">
        <v>4595.1333333333332</v>
      </c>
      <c r="H148" s="38">
        <v>4549.416666666667</v>
      </c>
      <c r="I148" s="38">
        <v>4519.4833333333336</v>
      </c>
      <c r="J148" s="38">
        <v>4670.7833333333328</v>
      </c>
      <c r="K148" s="38">
        <v>4700.7166666666653</v>
      </c>
      <c r="L148" s="38">
        <v>4746.4333333333325</v>
      </c>
      <c r="M148" s="28">
        <v>4655</v>
      </c>
      <c r="N148" s="28">
        <v>4579.3500000000004</v>
      </c>
      <c r="O148" s="39">
        <v>499950</v>
      </c>
      <c r="P148" s="40">
        <v>-0.15556118571066632</v>
      </c>
    </row>
    <row r="149" spans="1:16" ht="12.75" customHeight="1">
      <c r="A149" s="28">
        <v>139</v>
      </c>
      <c r="B149" s="29" t="s">
        <v>56</v>
      </c>
      <c r="C149" s="30" t="s">
        <v>164</v>
      </c>
      <c r="D149" s="31">
        <v>45106</v>
      </c>
      <c r="E149" s="37">
        <v>21657.1</v>
      </c>
      <c r="F149" s="37">
        <v>21582.183333333331</v>
      </c>
      <c r="G149" s="38">
        <v>21415.266666666663</v>
      </c>
      <c r="H149" s="38">
        <v>21173.433333333331</v>
      </c>
      <c r="I149" s="38">
        <v>21006.516666666663</v>
      </c>
      <c r="J149" s="38">
        <v>21824.016666666663</v>
      </c>
      <c r="K149" s="38">
        <v>21990.933333333327</v>
      </c>
      <c r="L149" s="38">
        <v>22232.766666666663</v>
      </c>
      <c r="M149" s="28">
        <v>21749.1</v>
      </c>
      <c r="N149" s="28">
        <v>21340.35</v>
      </c>
      <c r="O149" s="39">
        <v>412680</v>
      </c>
      <c r="P149" s="40">
        <v>-3.7862538468712112E-2</v>
      </c>
    </row>
    <row r="150" spans="1:16" ht="12.75" customHeight="1">
      <c r="A150" s="28">
        <v>140</v>
      </c>
      <c r="B150" s="29" t="s">
        <v>119</v>
      </c>
      <c r="C150" s="30" t="s">
        <v>165</v>
      </c>
      <c r="D150" s="31">
        <v>45106</v>
      </c>
      <c r="E150" s="37">
        <v>105.15</v>
      </c>
      <c r="F150" s="37">
        <v>105.33333333333333</v>
      </c>
      <c r="G150" s="38">
        <v>104.56666666666666</v>
      </c>
      <c r="H150" s="38">
        <v>103.98333333333333</v>
      </c>
      <c r="I150" s="38">
        <v>103.21666666666667</v>
      </c>
      <c r="J150" s="38">
        <v>105.91666666666666</v>
      </c>
      <c r="K150" s="38">
        <v>106.68333333333334</v>
      </c>
      <c r="L150" s="38">
        <v>107.26666666666665</v>
      </c>
      <c r="M150" s="28">
        <v>106.1</v>
      </c>
      <c r="N150" s="28">
        <v>104.75</v>
      </c>
      <c r="O150" s="39">
        <v>53617500</v>
      </c>
      <c r="P150" s="40">
        <v>-7.6642901425914442E-2</v>
      </c>
    </row>
    <row r="151" spans="1:16" ht="12.75" customHeight="1">
      <c r="A151" s="28">
        <v>141</v>
      </c>
      <c r="B151" s="29" t="s">
        <v>166</v>
      </c>
      <c r="C151" s="30" t="s">
        <v>167</v>
      </c>
      <c r="D151" s="31">
        <v>45106</v>
      </c>
      <c r="E151" s="37">
        <v>176.05</v>
      </c>
      <c r="F151" s="37">
        <v>176.1</v>
      </c>
      <c r="G151" s="38">
        <v>174.7</v>
      </c>
      <c r="H151" s="38">
        <v>173.35</v>
      </c>
      <c r="I151" s="38">
        <v>171.95</v>
      </c>
      <c r="J151" s="38">
        <v>177.45</v>
      </c>
      <c r="K151" s="38">
        <v>178.85000000000002</v>
      </c>
      <c r="L151" s="38">
        <v>180.2</v>
      </c>
      <c r="M151" s="28">
        <v>177.5</v>
      </c>
      <c r="N151" s="28">
        <v>174.75</v>
      </c>
      <c r="O151" s="39">
        <v>68184000</v>
      </c>
      <c r="P151" s="40">
        <v>-7.5913494964444134E-2</v>
      </c>
    </row>
    <row r="152" spans="1:16" ht="12.75" customHeight="1">
      <c r="A152" s="28">
        <v>142</v>
      </c>
      <c r="B152" s="29" t="s">
        <v>96</v>
      </c>
      <c r="C152" s="30" t="s">
        <v>264</v>
      </c>
      <c r="D152" s="31">
        <v>45106</v>
      </c>
      <c r="E152" s="37">
        <v>945.9</v>
      </c>
      <c r="F152" s="37">
        <v>938.18333333333339</v>
      </c>
      <c r="G152" s="38">
        <v>925.46666666666681</v>
      </c>
      <c r="H152" s="38">
        <v>905.03333333333342</v>
      </c>
      <c r="I152" s="38">
        <v>892.31666666666683</v>
      </c>
      <c r="J152" s="38">
        <v>958.61666666666679</v>
      </c>
      <c r="K152" s="38">
        <v>971.33333333333348</v>
      </c>
      <c r="L152" s="38">
        <v>991.76666666666677</v>
      </c>
      <c r="M152" s="28">
        <v>950.9</v>
      </c>
      <c r="N152" s="28">
        <v>917.75</v>
      </c>
      <c r="O152" s="39">
        <v>5815600</v>
      </c>
      <c r="P152" s="40">
        <v>-3.7200139065940434E-2</v>
      </c>
    </row>
    <row r="153" spans="1:16" ht="12.75" customHeight="1">
      <c r="A153" s="28">
        <v>143</v>
      </c>
      <c r="B153" s="29" t="s">
        <v>86</v>
      </c>
      <c r="C153" s="30" t="s">
        <v>430</v>
      </c>
      <c r="D153" s="31">
        <v>45106</v>
      </c>
      <c r="E153" s="37">
        <v>3593.6</v>
      </c>
      <c r="F153" s="37">
        <v>3585.0333333333333</v>
      </c>
      <c r="G153" s="38">
        <v>3560.0666666666666</v>
      </c>
      <c r="H153" s="38">
        <v>3526.5333333333333</v>
      </c>
      <c r="I153" s="38">
        <v>3501.5666666666666</v>
      </c>
      <c r="J153" s="38">
        <v>3618.5666666666666</v>
      </c>
      <c r="K153" s="38">
        <v>3643.5333333333328</v>
      </c>
      <c r="L153" s="38">
        <v>3677.0666666666666</v>
      </c>
      <c r="M153" s="28">
        <v>3610</v>
      </c>
      <c r="N153" s="28">
        <v>3551.5</v>
      </c>
      <c r="O153" s="39">
        <v>187400</v>
      </c>
      <c r="P153" s="40">
        <v>-0.19084628670120898</v>
      </c>
    </row>
    <row r="154" spans="1:16" ht="12.75" customHeight="1">
      <c r="A154" s="28">
        <v>144</v>
      </c>
      <c r="B154" s="29" t="s">
        <v>79</v>
      </c>
      <c r="C154" s="30" t="s">
        <v>168</v>
      </c>
      <c r="D154" s="31">
        <v>45106</v>
      </c>
      <c r="E154" s="37">
        <v>167.15</v>
      </c>
      <c r="F154" s="37">
        <v>167.18333333333334</v>
      </c>
      <c r="G154" s="38">
        <v>166.01666666666668</v>
      </c>
      <c r="H154" s="38">
        <v>164.88333333333335</v>
      </c>
      <c r="I154" s="38">
        <v>163.7166666666667</v>
      </c>
      <c r="J154" s="38">
        <v>168.31666666666666</v>
      </c>
      <c r="K154" s="38">
        <v>169.48333333333329</v>
      </c>
      <c r="L154" s="38">
        <v>170.61666666666665</v>
      </c>
      <c r="M154" s="28">
        <v>168.35</v>
      </c>
      <c r="N154" s="28">
        <v>166.05</v>
      </c>
      <c r="O154" s="39">
        <v>51713200</v>
      </c>
      <c r="P154" s="40">
        <v>-0.26773155972305512</v>
      </c>
    </row>
    <row r="155" spans="1:16" ht="12.75" customHeight="1">
      <c r="A155" s="28">
        <v>145</v>
      </c>
      <c r="B155" s="29" t="s">
        <v>40</v>
      </c>
      <c r="C155" s="30" t="s">
        <v>169</v>
      </c>
      <c r="D155" s="31">
        <v>45106</v>
      </c>
      <c r="E155" s="37">
        <v>41006.6</v>
      </c>
      <c r="F155" s="37">
        <v>41117.799999999996</v>
      </c>
      <c r="G155" s="38">
        <v>40788.799999999988</v>
      </c>
      <c r="H155" s="38">
        <v>40570.999999999993</v>
      </c>
      <c r="I155" s="38">
        <v>40241.999999999985</v>
      </c>
      <c r="J155" s="38">
        <v>41335.599999999991</v>
      </c>
      <c r="K155" s="38">
        <v>41664.600000000006</v>
      </c>
      <c r="L155" s="38">
        <v>41882.399999999994</v>
      </c>
      <c r="M155" s="28">
        <v>41446.800000000003</v>
      </c>
      <c r="N155" s="28">
        <v>40900</v>
      </c>
      <c r="O155" s="39">
        <v>152520</v>
      </c>
      <c r="P155" s="40">
        <v>-1.5110422316931422E-2</v>
      </c>
    </row>
    <row r="156" spans="1:16" ht="12.75" customHeight="1">
      <c r="A156" s="28">
        <v>146</v>
      </c>
      <c r="B156" s="29" t="s">
        <v>47</v>
      </c>
      <c r="C156" s="30" t="s">
        <v>170</v>
      </c>
      <c r="D156" s="31">
        <v>45106</v>
      </c>
      <c r="E156" s="37">
        <v>775.5</v>
      </c>
      <c r="F156" s="37">
        <v>775.69999999999993</v>
      </c>
      <c r="G156" s="38">
        <v>770.69999999999982</v>
      </c>
      <c r="H156" s="38">
        <v>765.89999999999986</v>
      </c>
      <c r="I156" s="38">
        <v>760.89999999999975</v>
      </c>
      <c r="J156" s="38">
        <v>780.49999999999989</v>
      </c>
      <c r="K156" s="38">
        <v>785.50000000000011</v>
      </c>
      <c r="L156" s="38">
        <v>790.3</v>
      </c>
      <c r="M156" s="28">
        <v>780.7</v>
      </c>
      <c r="N156" s="28">
        <v>770.9</v>
      </c>
      <c r="O156" s="39">
        <v>9040650</v>
      </c>
      <c r="P156" s="40">
        <v>-4.2451106556725925E-2</v>
      </c>
    </row>
    <row r="157" spans="1:16" ht="12.75" customHeight="1">
      <c r="A157" s="28">
        <v>147</v>
      </c>
      <c r="B157" s="29" t="s">
        <v>86</v>
      </c>
      <c r="C157" s="30" t="s">
        <v>435</v>
      </c>
      <c r="D157" s="31">
        <v>45106</v>
      </c>
      <c r="E157" s="37">
        <v>5003.6000000000004</v>
      </c>
      <c r="F157" s="37">
        <v>4982.083333333333</v>
      </c>
      <c r="G157" s="38">
        <v>4949.2166666666662</v>
      </c>
      <c r="H157" s="38">
        <v>4894.833333333333</v>
      </c>
      <c r="I157" s="38">
        <v>4861.9666666666662</v>
      </c>
      <c r="J157" s="38">
        <v>5036.4666666666662</v>
      </c>
      <c r="K157" s="38">
        <v>5069.333333333333</v>
      </c>
      <c r="L157" s="38">
        <v>5123.7166666666662</v>
      </c>
      <c r="M157" s="28">
        <v>5014.95</v>
      </c>
      <c r="N157" s="28">
        <v>4927.7</v>
      </c>
      <c r="O157" s="39">
        <v>1191575</v>
      </c>
      <c r="P157" s="40">
        <v>-0.16103992114342042</v>
      </c>
    </row>
    <row r="158" spans="1:16" ht="12.75" customHeight="1">
      <c r="A158" s="28">
        <v>148</v>
      </c>
      <c r="B158" s="29" t="s">
        <v>79</v>
      </c>
      <c r="C158" s="30" t="s">
        <v>171</v>
      </c>
      <c r="D158" s="31">
        <v>45106</v>
      </c>
      <c r="E158" s="37">
        <v>226.75</v>
      </c>
      <c r="F158" s="37">
        <v>226.41666666666666</v>
      </c>
      <c r="G158" s="38">
        <v>225.73333333333332</v>
      </c>
      <c r="H158" s="38">
        <v>224.71666666666667</v>
      </c>
      <c r="I158" s="38">
        <v>224.03333333333333</v>
      </c>
      <c r="J158" s="38">
        <v>227.43333333333331</v>
      </c>
      <c r="K158" s="38">
        <v>228.11666666666665</v>
      </c>
      <c r="L158" s="38">
        <v>229.1333333333333</v>
      </c>
      <c r="M158" s="28">
        <v>227.1</v>
      </c>
      <c r="N158" s="28">
        <v>225.4</v>
      </c>
      <c r="O158" s="39">
        <v>12477000</v>
      </c>
      <c r="P158" s="40">
        <v>-0.16869878073156105</v>
      </c>
    </row>
    <row r="159" spans="1:16" ht="12.75" customHeight="1">
      <c r="A159" s="28">
        <v>149</v>
      </c>
      <c r="B159" s="29" t="s">
        <v>63</v>
      </c>
      <c r="C159" s="30" t="s">
        <v>172</v>
      </c>
      <c r="D159" s="31">
        <v>45106</v>
      </c>
      <c r="E159" s="37">
        <v>171.15</v>
      </c>
      <c r="F159" s="37">
        <v>169.71666666666667</v>
      </c>
      <c r="G159" s="38">
        <v>167.93333333333334</v>
      </c>
      <c r="H159" s="38">
        <v>164.71666666666667</v>
      </c>
      <c r="I159" s="38">
        <v>162.93333333333334</v>
      </c>
      <c r="J159" s="38">
        <v>172.93333333333334</v>
      </c>
      <c r="K159" s="38">
        <v>174.7166666666667</v>
      </c>
      <c r="L159" s="38">
        <v>177.93333333333334</v>
      </c>
      <c r="M159" s="28">
        <v>171.5</v>
      </c>
      <c r="N159" s="28">
        <v>166.5</v>
      </c>
      <c r="O159" s="39">
        <v>61882200</v>
      </c>
      <c r="P159" s="40">
        <v>-0.26621085134539041</v>
      </c>
    </row>
    <row r="160" spans="1:16" ht="12.75" customHeight="1">
      <c r="A160" s="28">
        <v>150</v>
      </c>
      <c r="B160" s="29" t="s">
        <v>56</v>
      </c>
      <c r="C160" s="30" t="s">
        <v>174</v>
      </c>
      <c r="D160" s="31">
        <v>45106</v>
      </c>
      <c r="E160" s="37">
        <v>2539.0500000000002</v>
      </c>
      <c r="F160" s="37">
        <v>2535.6333333333337</v>
      </c>
      <c r="G160" s="38">
        <v>2520.9666666666672</v>
      </c>
      <c r="H160" s="38">
        <v>2502.8833333333337</v>
      </c>
      <c r="I160" s="38">
        <v>2488.2166666666672</v>
      </c>
      <c r="J160" s="38">
        <v>2553.7166666666672</v>
      </c>
      <c r="K160" s="38">
        <v>2568.3833333333341</v>
      </c>
      <c r="L160" s="38">
        <v>2586.4666666666672</v>
      </c>
      <c r="M160" s="28">
        <v>2550.3000000000002</v>
      </c>
      <c r="N160" s="28">
        <v>2517.5500000000002</v>
      </c>
      <c r="O160" s="39">
        <v>2225750</v>
      </c>
      <c r="P160" s="40">
        <v>-3.7929543980981195E-2</v>
      </c>
    </row>
    <row r="161" spans="1:16" ht="12.75" customHeight="1">
      <c r="A161" s="28">
        <v>151</v>
      </c>
      <c r="B161" s="29" t="s">
        <v>38</v>
      </c>
      <c r="C161" s="30" t="s">
        <v>175</v>
      </c>
      <c r="D161" s="31">
        <v>45106</v>
      </c>
      <c r="E161" s="37">
        <v>3437.2</v>
      </c>
      <c r="F161" s="37">
        <v>3451.75</v>
      </c>
      <c r="G161" s="38">
        <v>3416.5</v>
      </c>
      <c r="H161" s="38">
        <v>3395.8</v>
      </c>
      <c r="I161" s="38">
        <v>3360.55</v>
      </c>
      <c r="J161" s="38">
        <v>3472.45</v>
      </c>
      <c r="K161" s="38">
        <v>3507.7</v>
      </c>
      <c r="L161" s="38">
        <v>3528.3999999999996</v>
      </c>
      <c r="M161" s="28">
        <v>3487</v>
      </c>
      <c r="N161" s="28">
        <v>3431.05</v>
      </c>
      <c r="O161" s="39">
        <v>1859250</v>
      </c>
      <c r="P161" s="40">
        <v>-3.6283529869120125E-2</v>
      </c>
    </row>
    <row r="162" spans="1:16" ht="12.75" customHeight="1">
      <c r="A162" s="28">
        <v>152</v>
      </c>
      <c r="B162" s="29" t="s">
        <v>58</v>
      </c>
      <c r="C162" s="30" t="s">
        <v>176</v>
      </c>
      <c r="D162" s="31">
        <v>45106</v>
      </c>
      <c r="E162" s="37">
        <v>49.35</v>
      </c>
      <c r="F162" s="37">
        <v>49.366666666666674</v>
      </c>
      <c r="G162" s="38">
        <v>49.033333333333346</v>
      </c>
      <c r="H162" s="38">
        <v>48.716666666666669</v>
      </c>
      <c r="I162" s="38">
        <v>48.38333333333334</v>
      </c>
      <c r="J162" s="38">
        <v>49.683333333333351</v>
      </c>
      <c r="K162" s="38">
        <v>50.01666666666668</v>
      </c>
      <c r="L162" s="38">
        <v>50.333333333333357</v>
      </c>
      <c r="M162" s="28">
        <v>49.7</v>
      </c>
      <c r="N162" s="28">
        <v>49.05</v>
      </c>
      <c r="O162" s="39">
        <v>244512000</v>
      </c>
      <c r="P162" s="40">
        <v>-8.4636118598382742E-2</v>
      </c>
    </row>
    <row r="163" spans="1:16" ht="12.75" customHeight="1">
      <c r="A163" s="28">
        <v>153</v>
      </c>
      <c r="B163" s="29" t="s">
        <v>44</v>
      </c>
      <c r="C163" s="30" t="s">
        <v>266</v>
      </c>
      <c r="D163" s="31">
        <v>45106</v>
      </c>
      <c r="E163" s="37">
        <v>3425.4</v>
      </c>
      <c r="F163" s="37">
        <v>3421</v>
      </c>
      <c r="G163" s="38">
        <v>3402.95</v>
      </c>
      <c r="H163" s="38">
        <v>3380.5</v>
      </c>
      <c r="I163" s="38">
        <v>3362.45</v>
      </c>
      <c r="J163" s="38">
        <v>3443.45</v>
      </c>
      <c r="K163" s="38">
        <v>3461.5</v>
      </c>
      <c r="L163" s="38">
        <v>3483.95</v>
      </c>
      <c r="M163" s="28">
        <v>3439.05</v>
      </c>
      <c r="N163" s="28">
        <v>3398.55</v>
      </c>
      <c r="O163" s="39">
        <v>1176000</v>
      </c>
      <c r="P163" s="40">
        <v>-0.16059957173447537</v>
      </c>
    </row>
    <row r="164" spans="1:16" ht="12.75" customHeight="1">
      <c r="A164" s="28">
        <v>154</v>
      </c>
      <c r="B164" s="29" t="s">
        <v>166</v>
      </c>
      <c r="C164" s="30" t="s">
        <v>177</v>
      </c>
      <c r="D164" s="31">
        <v>45106</v>
      </c>
      <c r="E164" s="37">
        <v>239.4</v>
      </c>
      <c r="F164" s="37">
        <v>239.53333333333333</v>
      </c>
      <c r="G164" s="38">
        <v>237.71666666666667</v>
      </c>
      <c r="H164" s="38">
        <v>236.03333333333333</v>
      </c>
      <c r="I164" s="38">
        <v>234.21666666666667</v>
      </c>
      <c r="J164" s="38">
        <v>241.21666666666667</v>
      </c>
      <c r="K164" s="38">
        <v>243.03333333333333</v>
      </c>
      <c r="L164" s="38">
        <v>244.71666666666667</v>
      </c>
      <c r="M164" s="28">
        <v>241.35</v>
      </c>
      <c r="N164" s="28">
        <v>237.85</v>
      </c>
      <c r="O164" s="39">
        <v>30720600</v>
      </c>
      <c r="P164" s="40">
        <v>-5.5689268818989127E-2</v>
      </c>
    </row>
    <row r="165" spans="1:16" ht="12.75" customHeight="1">
      <c r="A165" s="28">
        <v>155</v>
      </c>
      <c r="B165" s="29" t="s">
        <v>178</v>
      </c>
      <c r="C165" s="30" t="s">
        <v>980</v>
      </c>
      <c r="D165" s="31">
        <v>45106</v>
      </c>
      <c r="E165" s="37">
        <v>1370.45</v>
      </c>
      <c r="F165" s="37">
        <v>1371.1000000000001</v>
      </c>
      <c r="G165" s="38">
        <v>1366.5000000000002</v>
      </c>
      <c r="H165" s="38">
        <v>1362.5500000000002</v>
      </c>
      <c r="I165" s="38">
        <v>1357.9500000000003</v>
      </c>
      <c r="J165" s="38">
        <v>1375.0500000000002</v>
      </c>
      <c r="K165" s="38">
        <v>1379.65</v>
      </c>
      <c r="L165" s="38">
        <v>1383.6000000000001</v>
      </c>
      <c r="M165" s="28">
        <v>1375.7</v>
      </c>
      <c r="N165" s="28">
        <v>1367.15</v>
      </c>
      <c r="O165" s="39">
        <v>3165646</v>
      </c>
      <c r="P165" s="40">
        <v>-9.7260909935004636E-2</v>
      </c>
    </row>
    <row r="166" spans="1:16" ht="12.75" customHeight="1">
      <c r="A166" s="28">
        <v>156</v>
      </c>
      <c r="B166" s="29" t="s">
        <v>44</v>
      </c>
      <c r="C166" s="30" t="s">
        <v>447</v>
      </c>
      <c r="D166" s="31">
        <v>45106</v>
      </c>
      <c r="E166" s="37">
        <v>148.44999999999999</v>
      </c>
      <c r="F166" s="37">
        <v>148.03333333333333</v>
      </c>
      <c r="G166" s="38">
        <v>147.21666666666667</v>
      </c>
      <c r="H166" s="38">
        <v>145.98333333333335</v>
      </c>
      <c r="I166" s="38">
        <v>145.16666666666669</v>
      </c>
      <c r="J166" s="38">
        <v>149.26666666666665</v>
      </c>
      <c r="K166" s="38">
        <v>150.08333333333331</v>
      </c>
      <c r="L166" s="38">
        <v>151.31666666666663</v>
      </c>
      <c r="M166" s="28">
        <v>148.85</v>
      </c>
      <c r="N166" s="28">
        <v>146.80000000000001</v>
      </c>
      <c r="O166" s="39">
        <v>11070500</v>
      </c>
      <c r="P166" s="40">
        <v>-9.1091954022988503E-2</v>
      </c>
    </row>
    <row r="167" spans="1:16" ht="12.75" customHeight="1">
      <c r="A167" s="28">
        <v>157</v>
      </c>
      <c r="B167" s="29" t="s">
        <v>42</v>
      </c>
      <c r="C167" s="30" t="s">
        <v>179</v>
      </c>
      <c r="D167" s="31">
        <v>45106</v>
      </c>
      <c r="E167" s="37">
        <v>884.65</v>
      </c>
      <c r="F167" s="37">
        <v>884.7166666666667</v>
      </c>
      <c r="G167" s="38">
        <v>878.93333333333339</v>
      </c>
      <c r="H167" s="38">
        <v>873.2166666666667</v>
      </c>
      <c r="I167" s="38">
        <v>867.43333333333339</v>
      </c>
      <c r="J167" s="38">
        <v>890.43333333333339</v>
      </c>
      <c r="K167" s="38">
        <v>896.2166666666667</v>
      </c>
      <c r="L167" s="38">
        <v>901.93333333333339</v>
      </c>
      <c r="M167" s="28">
        <v>890.5</v>
      </c>
      <c r="N167" s="28">
        <v>879</v>
      </c>
      <c r="O167" s="39">
        <v>2941850</v>
      </c>
      <c r="P167" s="40">
        <v>-0.28462174452252997</v>
      </c>
    </row>
    <row r="168" spans="1:16" ht="12.75" customHeight="1">
      <c r="A168" s="28">
        <v>158</v>
      </c>
      <c r="B168" s="29" t="s">
        <v>58</v>
      </c>
      <c r="C168" s="30" t="s">
        <v>180</v>
      </c>
      <c r="D168" s="31">
        <v>45106</v>
      </c>
      <c r="E168" s="37">
        <v>148.15</v>
      </c>
      <c r="F168" s="37">
        <v>147.28333333333333</v>
      </c>
      <c r="G168" s="38">
        <v>145.96666666666667</v>
      </c>
      <c r="H168" s="38">
        <v>143.78333333333333</v>
      </c>
      <c r="I168" s="38">
        <v>142.46666666666667</v>
      </c>
      <c r="J168" s="38">
        <v>149.46666666666667</v>
      </c>
      <c r="K168" s="38">
        <v>150.78333333333333</v>
      </c>
      <c r="L168" s="38">
        <v>152.96666666666667</v>
      </c>
      <c r="M168" s="28">
        <v>148.6</v>
      </c>
      <c r="N168" s="28">
        <v>145.1</v>
      </c>
      <c r="O168" s="39">
        <v>38250000</v>
      </c>
      <c r="P168" s="40">
        <v>-4.3271635817908952E-2</v>
      </c>
    </row>
    <row r="169" spans="1:16" ht="12.75" customHeight="1">
      <c r="A169" s="28">
        <v>159</v>
      </c>
      <c r="B169" s="29" t="s">
        <v>166</v>
      </c>
      <c r="C169" s="30" t="s">
        <v>181</v>
      </c>
      <c r="D169" s="31">
        <v>45106</v>
      </c>
      <c r="E169" s="37">
        <v>133.75</v>
      </c>
      <c r="F169" s="37">
        <v>133.03333333333333</v>
      </c>
      <c r="G169" s="38">
        <v>132.06666666666666</v>
      </c>
      <c r="H169" s="38">
        <v>130.38333333333333</v>
      </c>
      <c r="I169" s="38">
        <v>129.41666666666666</v>
      </c>
      <c r="J169" s="38">
        <v>134.71666666666667</v>
      </c>
      <c r="K169" s="38">
        <v>135.68333333333331</v>
      </c>
      <c r="L169" s="38">
        <v>137.36666666666667</v>
      </c>
      <c r="M169" s="28">
        <v>134</v>
      </c>
      <c r="N169" s="28">
        <v>131.35</v>
      </c>
      <c r="O169" s="39">
        <v>57168000</v>
      </c>
      <c r="P169" s="40">
        <v>-7.6624886936296682E-2</v>
      </c>
    </row>
    <row r="170" spans="1:16" ht="12.75" customHeight="1">
      <c r="A170" s="28">
        <v>160</v>
      </c>
      <c r="B170" s="29" t="s">
        <v>79</v>
      </c>
      <c r="C170" s="30" t="s">
        <v>182</v>
      </c>
      <c r="D170" s="31">
        <v>45106</v>
      </c>
      <c r="E170" s="37">
        <v>2459.9499999999998</v>
      </c>
      <c r="F170" s="37">
        <v>2453.75</v>
      </c>
      <c r="G170" s="38">
        <v>2441.1999999999998</v>
      </c>
      <c r="H170" s="38">
        <v>2422.4499999999998</v>
      </c>
      <c r="I170" s="38">
        <v>2409.8999999999996</v>
      </c>
      <c r="J170" s="38">
        <v>2472.5</v>
      </c>
      <c r="K170" s="38">
        <v>2485.0500000000002</v>
      </c>
      <c r="L170" s="38">
        <v>2503.8000000000002</v>
      </c>
      <c r="M170" s="28">
        <v>2466.3000000000002</v>
      </c>
      <c r="N170" s="28">
        <v>2435</v>
      </c>
      <c r="O170" s="39">
        <v>32622750</v>
      </c>
      <c r="P170" s="40">
        <v>-5.2593748865575198E-2</v>
      </c>
    </row>
    <row r="171" spans="1:16" ht="12.75" customHeight="1">
      <c r="A171" s="28">
        <v>161</v>
      </c>
      <c r="B171" s="29" t="s">
        <v>119</v>
      </c>
      <c r="C171" s="30" t="s">
        <v>183</v>
      </c>
      <c r="D171" s="31">
        <v>45106</v>
      </c>
      <c r="E171" s="37">
        <v>82.7</v>
      </c>
      <c r="F171" s="37">
        <v>82.666666666666671</v>
      </c>
      <c r="G171" s="38">
        <v>82.13333333333334</v>
      </c>
      <c r="H171" s="38">
        <v>81.566666666666663</v>
      </c>
      <c r="I171" s="38">
        <v>81.033333333333331</v>
      </c>
      <c r="J171" s="38">
        <v>83.233333333333348</v>
      </c>
      <c r="K171" s="38">
        <v>83.76666666666668</v>
      </c>
      <c r="L171" s="38">
        <v>84.333333333333357</v>
      </c>
      <c r="M171" s="28">
        <v>83.2</v>
      </c>
      <c r="N171" s="28">
        <v>82.1</v>
      </c>
      <c r="O171" s="39">
        <v>93256000</v>
      </c>
      <c r="P171" s="40">
        <v>-2.4437191396769604E-2</v>
      </c>
    </row>
    <row r="172" spans="1:16" ht="12.75" customHeight="1">
      <c r="A172" s="28">
        <v>162</v>
      </c>
      <c r="B172" s="29" t="s">
        <v>58</v>
      </c>
      <c r="C172" s="30" t="s">
        <v>269</v>
      </c>
      <c r="D172" s="31">
        <v>45106</v>
      </c>
      <c r="E172" s="37">
        <v>884.4</v>
      </c>
      <c r="F172" s="37">
        <v>883.91666666666663</v>
      </c>
      <c r="G172" s="38">
        <v>879.08333333333326</v>
      </c>
      <c r="H172" s="38">
        <v>873.76666666666665</v>
      </c>
      <c r="I172" s="38">
        <v>868.93333333333328</v>
      </c>
      <c r="J172" s="38">
        <v>889.23333333333323</v>
      </c>
      <c r="K172" s="38">
        <v>894.06666666666649</v>
      </c>
      <c r="L172" s="38">
        <v>899.38333333333321</v>
      </c>
      <c r="M172" s="28">
        <v>888.75</v>
      </c>
      <c r="N172" s="28">
        <v>878.6</v>
      </c>
      <c r="O172" s="39">
        <v>7405600</v>
      </c>
      <c r="P172" s="40">
        <v>-0.13864334232809156</v>
      </c>
    </row>
    <row r="173" spans="1:16" ht="12.75" customHeight="1">
      <c r="A173" s="28">
        <v>163</v>
      </c>
      <c r="B173" s="29" t="s">
        <v>63</v>
      </c>
      <c r="C173" s="30" t="s">
        <v>184</v>
      </c>
      <c r="D173" s="31">
        <v>45106</v>
      </c>
      <c r="E173" s="37">
        <v>1183.95</v>
      </c>
      <c r="F173" s="37">
        <v>1183.7166666666667</v>
      </c>
      <c r="G173" s="38">
        <v>1177.5833333333335</v>
      </c>
      <c r="H173" s="38">
        <v>1171.2166666666667</v>
      </c>
      <c r="I173" s="38">
        <v>1165.0833333333335</v>
      </c>
      <c r="J173" s="38">
        <v>1190.0833333333335</v>
      </c>
      <c r="K173" s="38">
        <v>1196.2166666666667</v>
      </c>
      <c r="L173" s="38">
        <v>1202.5833333333335</v>
      </c>
      <c r="M173" s="28">
        <v>1189.8499999999999</v>
      </c>
      <c r="N173" s="28">
        <v>1177.3499999999999</v>
      </c>
      <c r="O173" s="39">
        <v>6866250</v>
      </c>
      <c r="P173" s="40">
        <v>-7.6372074253430192E-2</v>
      </c>
    </row>
    <row r="174" spans="1:16" ht="12.75" customHeight="1">
      <c r="A174" s="28">
        <v>164</v>
      </c>
      <c r="B174" s="29" t="s">
        <v>58</v>
      </c>
      <c r="C174" s="30" t="s">
        <v>185</v>
      </c>
      <c r="D174" s="31">
        <v>45106</v>
      </c>
      <c r="E174" s="37">
        <v>574.5</v>
      </c>
      <c r="F174" s="37">
        <v>573.4666666666667</v>
      </c>
      <c r="G174" s="38">
        <v>571.28333333333342</v>
      </c>
      <c r="H174" s="38">
        <v>568.06666666666672</v>
      </c>
      <c r="I174" s="38">
        <v>565.88333333333344</v>
      </c>
      <c r="J174" s="38">
        <v>576.68333333333339</v>
      </c>
      <c r="K174" s="38">
        <v>578.86666666666679</v>
      </c>
      <c r="L174" s="38">
        <v>582.08333333333337</v>
      </c>
      <c r="M174" s="28">
        <v>575.65</v>
      </c>
      <c r="N174" s="28">
        <v>570.25</v>
      </c>
      <c r="O174" s="39">
        <v>72787500</v>
      </c>
      <c r="P174" s="40">
        <v>-2.3877534599291921E-2</v>
      </c>
    </row>
    <row r="175" spans="1:16" ht="12.75" customHeight="1">
      <c r="A175" s="28">
        <v>165</v>
      </c>
      <c r="B175" s="29" t="s">
        <v>42</v>
      </c>
      <c r="C175" s="30" t="s">
        <v>186</v>
      </c>
      <c r="D175" s="31">
        <v>45106</v>
      </c>
      <c r="E175" s="37">
        <v>24195.7</v>
      </c>
      <c r="F175" s="37">
        <v>24049.433333333334</v>
      </c>
      <c r="G175" s="38">
        <v>23786.916666666668</v>
      </c>
      <c r="H175" s="38">
        <v>23378.133333333335</v>
      </c>
      <c r="I175" s="38">
        <v>23115.616666666669</v>
      </c>
      <c r="J175" s="38">
        <v>24458.216666666667</v>
      </c>
      <c r="K175" s="38">
        <v>24720.73333333333</v>
      </c>
      <c r="L175" s="38">
        <v>25129.516666666666</v>
      </c>
      <c r="M175" s="28">
        <v>24311.95</v>
      </c>
      <c r="N175" s="28">
        <v>23640.65</v>
      </c>
      <c r="O175" s="39">
        <v>297675</v>
      </c>
      <c r="P175" s="40">
        <v>-0.1308124680633623</v>
      </c>
    </row>
    <row r="176" spans="1:16" ht="12.75" customHeight="1">
      <c r="A176" s="28">
        <v>166</v>
      </c>
      <c r="B176" s="29" t="s">
        <v>70</v>
      </c>
      <c r="C176" s="30" t="s">
        <v>187</v>
      </c>
      <c r="D176" s="31">
        <v>45106</v>
      </c>
      <c r="E176" s="37">
        <v>3512.7</v>
      </c>
      <c r="F176" s="37">
        <v>3491.25</v>
      </c>
      <c r="G176" s="38">
        <v>3461.25</v>
      </c>
      <c r="H176" s="38">
        <v>3409.8</v>
      </c>
      <c r="I176" s="38">
        <v>3379.8</v>
      </c>
      <c r="J176" s="38">
        <v>3542.7</v>
      </c>
      <c r="K176" s="38">
        <v>3572.7</v>
      </c>
      <c r="L176" s="38">
        <v>3624.1499999999996</v>
      </c>
      <c r="M176" s="28">
        <v>3521.25</v>
      </c>
      <c r="N176" s="28">
        <v>3439.8</v>
      </c>
      <c r="O176" s="39">
        <v>2455200</v>
      </c>
      <c r="P176" s="40">
        <v>-0.13210848643919509</v>
      </c>
    </row>
    <row r="177" spans="1:16" ht="12.75" customHeight="1">
      <c r="A177" s="28">
        <v>167</v>
      </c>
      <c r="B177" s="29" t="s">
        <v>40</v>
      </c>
      <c r="C177" s="30" t="s">
        <v>188</v>
      </c>
      <c r="D177" s="31">
        <v>45106</v>
      </c>
      <c r="E177" s="37">
        <v>2490.3000000000002</v>
      </c>
      <c r="F177" s="37">
        <v>2483.5833333333335</v>
      </c>
      <c r="G177" s="38">
        <v>2469.6166666666668</v>
      </c>
      <c r="H177" s="38">
        <v>2448.9333333333334</v>
      </c>
      <c r="I177" s="38">
        <v>2434.9666666666667</v>
      </c>
      <c r="J177" s="38">
        <v>2504.2666666666669</v>
      </c>
      <c r="K177" s="38">
        <v>2518.2333333333331</v>
      </c>
      <c r="L177" s="38">
        <v>2538.916666666667</v>
      </c>
      <c r="M177" s="28">
        <v>2497.5500000000002</v>
      </c>
      <c r="N177" s="28">
        <v>2462.9</v>
      </c>
      <c r="O177" s="39">
        <v>2433375</v>
      </c>
      <c r="P177" s="40">
        <v>-4.108172011230974E-2</v>
      </c>
    </row>
    <row r="178" spans="1:16" ht="12.75" customHeight="1">
      <c r="A178" s="28">
        <v>168</v>
      </c>
      <c r="B178" s="29" t="s">
        <v>63</v>
      </c>
      <c r="C178" s="30" t="s">
        <v>864</v>
      </c>
      <c r="D178" s="31">
        <v>45106</v>
      </c>
      <c r="E178" s="37">
        <v>1359.55</v>
      </c>
      <c r="F178" s="37">
        <v>1360.75</v>
      </c>
      <c r="G178" s="38">
        <v>1347.3</v>
      </c>
      <c r="H178" s="38">
        <v>1335.05</v>
      </c>
      <c r="I178" s="38">
        <v>1321.6</v>
      </c>
      <c r="J178" s="38">
        <v>1373</v>
      </c>
      <c r="K178" s="38">
        <v>1386.4499999999998</v>
      </c>
      <c r="L178" s="38">
        <v>1398.7</v>
      </c>
      <c r="M178" s="28">
        <v>1374.2</v>
      </c>
      <c r="N178" s="28">
        <v>1348.5</v>
      </c>
      <c r="O178" s="39">
        <v>4117800</v>
      </c>
      <c r="P178" s="40">
        <v>-5.6502612042892496E-2</v>
      </c>
    </row>
    <row r="179" spans="1:16" ht="12.75" customHeight="1">
      <c r="A179" s="28">
        <v>169</v>
      </c>
      <c r="B179" s="29" t="s">
        <v>47</v>
      </c>
      <c r="C179" s="30" t="s">
        <v>189</v>
      </c>
      <c r="D179" s="31">
        <v>45106</v>
      </c>
      <c r="E179" s="37">
        <v>952.4</v>
      </c>
      <c r="F179" s="37">
        <v>953.61666666666667</v>
      </c>
      <c r="G179" s="38">
        <v>948.0333333333333</v>
      </c>
      <c r="H179" s="38">
        <v>943.66666666666663</v>
      </c>
      <c r="I179" s="38">
        <v>938.08333333333326</v>
      </c>
      <c r="J179" s="38">
        <v>957.98333333333335</v>
      </c>
      <c r="K179" s="38">
        <v>963.56666666666661</v>
      </c>
      <c r="L179" s="38">
        <v>967.93333333333339</v>
      </c>
      <c r="M179" s="28">
        <v>959.2</v>
      </c>
      <c r="N179" s="28">
        <v>949.25</v>
      </c>
      <c r="O179" s="39">
        <v>23930900</v>
      </c>
      <c r="P179" s="40">
        <v>-5.1809735126889474E-2</v>
      </c>
    </row>
    <row r="180" spans="1:16" ht="12.75" customHeight="1">
      <c r="A180" s="28">
        <v>170</v>
      </c>
      <c r="B180" s="29" t="s">
        <v>178</v>
      </c>
      <c r="C180" s="30" t="s">
        <v>190</v>
      </c>
      <c r="D180" s="31">
        <v>45106</v>
      </c>
      <c r="E180" s="37">
        <v>443.05</v>
      </c>
      <c r="F180" s="37">
        <v>443.33333333333331</v>
      </c>
      <c r="G180" s="38">
        <v>437.81666666666661</v>
      </c>
      <c r="H180" s="38">
        <v>432.58333333333331</v>
      </c>
      <c r="I180" s="38">
        <v>427.06666666666661</v>
      </c>
      <c r="J180" s="38">
        <v>448.56666666666661</v>
      </c>
      <c r="K180" s="38">
        <v>454.08333333333337</v>
      </c>
      <c r="L180" s="38">
        <v>459.31666666666661</v>
      </c>
      <c r="M180" s="28">
        <v>448.85</v>
      </c>
      <c r="N180" s="28">
        <v>438.1</v>
      </c>
      <c r="O180" s="39">
        <v>8284500</v>
      </c>
      <c r="P180" s="40">
        <v>-1.9701810436634718E-2</v>
      </c>
    </row>
    <row r="181" spans="1:16" ht="12.75" customHeight="1">
      <c r="A181" s="28">
        <v>171</v>
      </c>
      <c r="B181" s="29" t="s">
        <v>47</v>
      </c>
      <c r="C181" s="30" t="s">
        <v>271</v>
      </c>
      <c r="D181" s="31">
        <v>45106</v>
      </c>
      <c r="E181" s="37">
        <v>716.05</v>
      </c>
      <c r="F181" s="37">
        <v>716.31666666666661</v>
      </c>
      <c r="G181" s="38">
        <v>709.93333333333317</v>
      </c>
      <c r="H181" s="38">
        <v>703.81666666666661</v>
      </c>
      <c r="I181" s="38">
        <v>697.43333333333317</v>
      </c>
      <c r="J181" s="38">
        <v>722.43333333333317</v>
      </c>
      <c r="K181" s="38">
        <v>728.81666666666661</v>
      </c>
      <c r="L181" s="38">
        <v>734.93333333333317</v>
      </c>
      <c r="M181" s="28">
        <v>722.7</v>
      </c>
      <c r="N181" s="28">
        <v>710.2</v>
      </c>
      <c r="O181" s="39">
        <v>2374000</v>
      </c>
      <c r="P181" s="40">
        <v>-8.233475067645922E-2</v>
      </c>
    </row>
    <row r="182" spans="1:16" ht="12.75" customHeight="1">
      <c r="A182" s="28">
        <v>172</v>
      </c>
      <c r="B182" s="29" t="s">
        <v>38</v>
      </c>
      <c r="C182" s="30" t="s">
        <v>191</v>
      </c>
      <c r="D182" s="31">
        <v>45106</v>
      </c>
      <c r="E182" s="37">
        <v>938.95</v>
      </c>
      <c r="F182" s="37">
        <v>947.9</v>
      </c>
      <c r="G182" s="38">
        <v>920.05</v>
      </c>
      <c r="H182" s="38">
        <v>901.15</v>
      </c>
      <c r="I182" s="38">
        <v>873.3</v>
      </c>
      <c r="J182" s="38">
        <v>966.8</v>
      </c>
      <c r="K182" s="38">
        <v>994.65000000000009</v>
      </c>
      <c r="L182" s="38">
        <v>1013.55</v>
      </c>
      <c r="M182" s="28">
        <v>975.75</v>
      </c>
      <c r="N182" s="28">
        <v>929</v>
      </c>
      <c r="O182" s="39">
        <v>5834350</v>
      </c>
      <c r="P182" s="40">
        <v>0.14114851252762728</v>
      </c>
    </row>
    <row r="183" spans="1:16" ht="12.75" customHeight="1">
      <c r="A183" s="28">
        <v>173</v>
      </c>
      <c r="B183" s="29" t="s">
        <v>74</v>
      </c>
      <c r="C183" s="30" t="s">
        <v>484</v>
      </c>
      <c r="D183" s="31">
        <v>45106</v>
      </c>
      <c r="E183" s="37">
        <v>1252.8</v>
      </c>
      <c r="F183" s="37">
        <v>1251.2666666666667</v>
      </c>
      <c r="G183" s="38">
        <v>1239.5333333333333</v>
      </c>
      <c r="H183" s="38">
        <v>1226.2666666666667</v>
      </c>
      <c r="I183" s="38">
        <v>1214.5333333333333</v>
      </c>
      <c r="J183" s="38">
        <v>1264.5333333333333</v>
      </c>
      <c r="K183" s="38">
        <v>1276.2666666666664</v>
      </c>
      <c r="L183" s="38">
        <v>1289.5333333333333</v>
      </c>
      <c r="M183" s="28">
        <v>1263</v>
      </c>
      <c r="N183" s="28">
        <v>1238</v>
      </c>
      <c r="O183" s="39">
        <v>2858500</v>
      </c>
      <c r="P183" s="40">
        <v>-0.28795615892390086</v>
      </c>
    </row>
    <row r="184" spans="1:16" ht="12.75" customHeight="1">
      <c r="A184" s="28">
        <v>174</v>
      </c>
      <c r="B184" s="29" t="s">
        <v>56</v>
      </c>
      <c r="C184" s="30" t="s">
        <v>192</v>
      </c>
      <c r="D184" s="31">
        <v>45106</v>
      </c>
      <c r="E184" s="37">
        <v>785.15</v>
      </c>
      <c r="F184" s="37">
        <v>781.4666666666667</v>
      </c>
      <c r="G184" s="38">
        <v>775.43333333333339</v>
      </c>
      <c r="H184" s="38">
        <v>765.7166666666667</v>
      </c>
      <c r="I184" s="38">
        <v>759.68333333333339</v>
      </c>
      <c r="J184" s="38">
        <v>791.18333333333339</v>
      </c>
      <c r="K184" s="38">
        <v>797.2166666666667</v>
      </c>
      <c r="L184" s="38">
        <v>806.93333333333339</v>
      </c>
      <c r="M184" s="28">
        <v>787.5</v>
      </c>
      <c r="N184" s="28">
        <v>771.75</v>
      </c>
      <c r="O184" s="39">
        <v>10493100</v>
      </c>
      <c r="P184" s="40">
        <v>-5.6867820740980422E-2</v>
      </c>
    </row>
    <row r="185" spans="1:16" ht="12.75" customHeight="1">
      <c r="A185" s="28">
        <v>175</v>
      </c>
      <c r="B185" s="29" t="s">
        <v>49</v>
      </c>
      <c r="C185" s="30" t="s">
        <v>193</v>
      </c>
      <c r="D185" s="31">
        <v>45106</v>
      </c>
      <c r="E185" s="37">
        <v>518.4</v>
      </c>
      <c r="F185" s="37">
        <v>516.98333333333335</v>
      </c>
      <c r="G185" s="38">
        <v>512.9666666666667</v>
      </c>
      <c r="H185" s="38">
        <v>507.53333333333336</v>
      </c>
      <c r="I185" s="38">
        <v>503.51666666666671</v>
      </c>
      <c r="J185" s="38">
        <v>522.41666666666674</v>
      </c>
      <c r="K185" s="38">
        <v>526.43333333333339</v>
      </c>
      <c r="L185" s="38">
        <v>531.86666666666667</v>
      </c>
      <c r="M185" s="28">
        <v>521</v>
      </c>
      <c r="N185" s="28">
        <v>511.55</v>
      </c>
      <c r="O185" s="39">
        <v>56049525</v>
      </c>
      <c r="P185" s="40">
        <v>-3.9909197422378445E-2</v>
      </c>
    </row>
    <row r="186" spans="1:16" ht="12.75" customHeight="1">
      <c r="A186" s="28">
        <v>176</v>
      </c>
      <c r="B186" s="29" t="s">
        <v>166</v>
      </c>
      <c r="C186" s="30" t="s">
        <v>194</v>
      </c>
      <c r="D186" s="31">
        <v>45106</v>
      </c>
      <c r="E186" s="37">
        <v>210.55</v>
      </c>
      <c r="F186" s="37">
        <v>209.16666666666666</v>
      </c>
      <c r="G186" s="38">
        <v>207.33333333333331</v>
      </c>
      <c r="H186" s="38">
        <v>204.11666666666665</v>
      </c>
      <c r="I186" s="38">
        <v>202.2833333333333</v>
      </c>
      <c r="J186" s="38">
        <v>212.38333333333333</v>
      </c>
      <c r="K186" s="38">
        <v>214.21666666666664</v>
      </c>
      <c r="L186" s="38">
        <v>217.43333333333334</v>
      </c>
      <c r="M186" s="28">
        <v>211</v>
      </c>
      <c r="N186" s="28">
        <v>205.95</v>
      </c>
      <c r="O186" s="39">
        <v>87490125</v>
      </c>
      <c r="P186" s="40">
        <v>-6.7517985611510789E-2</v>
      </c>
    </row>
    <row r="187" spans="1:16" ht="12.75" customHeight="1">
      <c r="A187" s="28">
        <v>177</v>
      </c>
      <c r="B187" s="29" t="s">
        <v>119</v>
      </c>
      <c r="C187" s="30" t="s">
        <v>195</v>
      </c>
      <c r="D187" s="31">
        <v>45106</v>
      </c>
      <c r="E187" s="37">
        <v>105.55</v>
      </c>
      <c r="F187" s="37">
        <v>105.45</v>
      </c>
      <c r="G187" s="38">
        <v>104.95</v>
      </c>
      <c r="H187" s="38">
        <v>104.35</v>
      </c>
      <c r="I187" s="38">
        <v>103.85</v>
      </c>
      <c r="J187" s="38">
        <v>106.05000000000001</v>
      </c>
      <c r="K187" s="38">
        <v>106.55000000000001</v>
      </c>
      <c r="L187" s="38">
        <v>107.15000000000002</v>
      </c>
      <c r="M187" s="28">
        <v>105.95</v>
      </c>
      <c r="N187" s="28">
        <v>104.85</v>
      </c>
      <c r="O187" s="39">
        <v>224752000</v>
      </c>
      <c r="P187" s="40">
        <v>-5.7716697027693865E-2</v>
      </c>
    </row>
    <row r="188" spans="1:16" ht="12.75" customHeight="1">
      <c r="A188" s="28">
        <v>178</v>
      </c>
      <c r="B188" s="29" t="s">
        <v>86</v>
      </c>
      <c r="C188" s="30" t="s">
        <v>196</v>
      </c>
      <c r="D188" s="31">
        <v>45106</v>
      </c>
      <c r="E188" s="37">
        <v>3292</v>
      </c>
      <c r="F188" s="37">
        <v>3296.3833333333332</v>
      </c>
      <c r="G188" s="38">
        <v>3260.6166666666663</v>
      </c>
      <c r="H188" s="38">
        <v>3229.2333333333331</v>
      </c>
      <c r="I188" s="38">
        <v>3193.4666666666662</v>
      </c>
      <c r="J188" s="38">
        <v>3327.7666666666664</v>
      </c>
      <c r="K188" s="38">
        <v>3363.5333333333328</v>
      </c>
      <c r="L188" s="38">
        <v>3394.9166666666665</v>
      </c>
      <c r="M188" s="28">
        <v>3332.15</v>
      </c>
      <c r="N188" s="28">
        <v>3265</v>
      </c>
      <c r="O188" s="39">
        <v>11456725</v>
      </c>
      <c r="P188" s="40">
        <v>-1.6598569969356484E-2</v>
      </c>
    </row>
    <row r="189" spans="1:16" ht="12.75" customHeight="1">
      <c r="A189" s="28">
        <v>179</v>
      </c>
      <c r="B189" s="29" t="s">
        <v>86</v>
      </c>
      <c r="C189" s="30" t="s">
        <v>197</v>
      </c>
      <c r="D189" s="31">
        <v>45106</v>
      </c>
      <c r="E189" s="37">
        <v>1104.5999999999999</v>
      </c>
      <c r="F189" s="37">
        <v>1099.7833333333331</v>
      </c>
      <c r="G189" s="38">
        <v>1091.2666666666662</v>
      </c>
      <c r="H189" s="38">
        <v>1077.9333333333332</v>
      </c>
      <c r="I189" s="38">
        <v>1069.4166666666663</v>
      </c>
      <c r="J189" s="38">
        <v>1113.1166666666661</v>
      </c>
      <c r="K189" s="38">
        <v>1121.633333333333</v>
      </c>
      <c r="L189" s="38">
        <v>1134.966666666666</v>
      </c>
      <c r="M189" s="28">
        <v>1108.3</v>
      </c>
      <c r="N189" s="28">
        <v>1086.45</v>
      </c>
      <c r="O189" s="39">
        <v>10920600</v>
      </c>
      <c r="P189" s="40">
        <v>6.9709543568464731E-3</v>
      </c>
    </row>
    <row r="190" spans="1:16" ht="12.75" customHeight="1">
      <c r="A190" s="28">
        <v>180</v>
      </c>
      <c r="B190" s="29" t="s">
        <v>56</v>
      </c>
      <c r="C190" s="30" t="s">
        <v>198</v>
      </c>
      <c r="D190" s="31">
        <v>45106</v>
      </c>
      <c r="E190" s="37">
        <v>2717.95</v>
      </c>
      <c r="F190" s="37">
        <v>2712.65</v>
      </c>
      <c r="G190" s="38">
        <v>2699.3</v>
      </c>
      <c r="H190" s="38">
        <v>2680.65</v>
      </c>
      <c r="I190" s="38">
        <v>2667.3</v>
      </c>
      <c r="J190" s="38">
        <v>2731.3</v>
      </c>
      <c r="K190" s="38">
        <v>2744.6499999999996</v>
      </c>
      <c r="L190" s="38">
        <v>2763.3</v>
      </c>
      <c r="M190" s="28">
        <v>2726</v>
      </c>
      <c r="N190" s="28">
        <v>2694</v>
      </c>
      <c r="O190" s="39">
        <v>5673375</v>
      </c>
      <c r="P190" s="40">
        <v>1.1567263974324686E-2</v>
      </c>
    </row>
    <row r="191" spans="1:16" ht="12.75" customHeight="1">
      <c r="A191" s="28">
        <v>181</v>
      </c>
      <c r="B191" s="29" t="s">
        <v>47</v>
      </c>
      <c r="C191" s="30" t="s">
        <v>199</v>
      </c>
      <c r="D191" s="31">
        <v>45106</v>
      </c>
      <c r="E191" s="37">
        <v>1707.7</v>
      </c>
      <c r="F191" s="37">
        <v>1705.1000000000001</v>
      </c>
      <c r="G191" s="38">
        <v>1694.7500000000002</v>
      </c>
      <c r="H191" s="38">
        <v>1681.8000000000002</v>
      </c>
      <c r="I191" s="38">
        <v>1671.4500000000003</v>
      </c>
      <c r="J191" s="38">
        <v>1718.0500000000002</v>
      </c>
      <c r="K191" s="38">
        <v>1728.4</v>
      </c>
      <c r="L191" s="38">
        <v>1741.3500000000001</v>
      </c>
      <c r="M191" s="28">
        <v>1715.45</v>
      </c>
      <c r="N191" s="28">
        <v>1692.15</v>
      </c>
      <c r="O191" s="39">
        <v>1252000</v>
      </c>
      <c r="P191" s="40">
        <v>-0.22620519159456118</v>
      </c>
    </row>
    <row r="192" spans="1:16" ht="12.75" customHeight="1">
      <c r="A192" s="28">
        <v>182</v>
      </c>
      <c r="B192" s="29" t="s">
        <v>44</v>
      </c>
      <c r="C192" s="30" t="s">
        <v>201</v>
      </c>
      <c r="D192" s="31">
        <v>45106</v>
      </c>
      <c r="E192" s="37">
        <v>1524.35</v>
      </c>
      <c r="F192" s="37">
        <v>1518.9666666666665</v>
      </c>
      <c r="G192" s="38">
        <v>1508.383333333333</v>
      </c>
      <c r="H192" s="38">
        <v>1492.4166666666665</v>
      </c>
      <c r="I192" s="38">
        <v>1481.833333333333</v>
      </c>
      <c r="J192" s="38">
        <v>1534.9333333333329</v>
      </c>
      <c r="K192" s="38">
        <v>1545.5166666666664</v>
      </c>
      <c r="L192" s="38">
        <v>1561.4833333333329</v>
      </c>
      <c r="M192" s="28">
        <v>1529.55</v>
      </c>
      <c r="N192" s="28">
        <v>1503</v>
      </c>
      <c r="O192" s="39">
        <v>3141600</v>
      </c>
      <c r="P192" s="40">
        <v>-4.3012062873157064E-2</v>
      </c>
    </row>
    <row r="193" spans="1:16" ht="12.75" customHeight="1">
      <c r="A193" s="28">
        <v>183</v>
      </c>
      <c r="B193" s="29" t="s">
        <v>49</v>
      </c>
      <c r="C193" s="30" t="s">
        <v>202</v>
      </c>
      <c r="D193" s="31">
        <v>45106</v>
      </c>
      <c r="E193" s="37">
        <v>1279.6500000000001</v>
      </c>
      <c r="F193" s="37">
        <v>1276.55</v>
      </c>
      <c r="G193" s="38">
        <v>1269.0999999999999</v>
      </c>
      <c r="H193" s="38">
        <v>1258.55</v>
      </c>
      <c r="I193" s="38">
        <v>1251.0999999999999</v>
      </c>
      <c r="J193" s="38">
        <v>1287.0999999999999</v>
      </c>
      <c r="K193" s="38">
        <v>1294.5500000000002</v>
      </c>
      <c r="L193" s="38">
        <v>1305.0999999999999</v>
      </c>
      <c r="M193" s="28">
        <v>1284</v>
      </c>
      <c r="N193" s="28">
        <v>1266</v>
      </c>
      <c r="O193" s="39">
        <v>7632100</v>
      </c>
      <c r="P193" s="40">
        <v>-0.16732854742630213</v>
      </c>
    </row>
    <row r="194" spans="1:16" ht="12.75" customHeight="1">
      <c r="A194" s="28">
        <v>184</v>
      </c>
      <c r="B194" s="29" t="s">
        <v>56</v>
      </c>
      <c r="C194" s="30" t="s">
        <v>203</v>
      </c>
      <c r="D194" s="31">
        <v>45106</v>
      </c>
      <c r="E194" s="37">
        <v>1451.9</v>
      </c>
      <c r="F194" s="37">
        <v>1442.9333333333334</v>
      </c>
      <c r="G194" s="38">
        <v>1431.7166666666667</v>
      </c>
      <c r="H194" s="38">
        <v>1411.5333333333333</v>
      </c>
      <c r="I194" s="38">
        <v>1400.3166666666666</v>
      </c>
      <c r="J194" s="38">
        <v>1463.1166666666668</v>
      </c>
      <c r="K194" s="38">
        <v>1474.3333333333335</v>
      </c>
      <c r="L194" s="38">
        <v>1494.5166666666669</v>
      </c>
      <c r="M194" s="28">
        <v>1454.15</v>
      </c>
      <c r="N194" s="28">
        <v>1422.75</v>
      </c>
      <c r="O194" s="39">
        <v>1935200</v>
      </c>
      <c r="P194" s="40">
        <v>-6.5301391035548689E-2</v>
      </c>
    </row>
    <row r="195" spans="1:16" ht="12.75" customHeight="1">
      <c r="A195" s="28">
        <v>185</v>
      </c>
      <c r="B195" s="29" t="s">
        <v>42</v>
      </c>
      <c r="C195" s="30" t="s">
        <v>204</v>
      </c>
      <c r="D195" s="31">
        <v>45106</v>
      </c>
      <c r="E195" s="37">
        <v>7686.05</v>
      </c>
      <c r="F195" s="37">
        <v>7681.9333333333334</v>
      </c>
      <c r="G195" s="38">
        <v>7651.8666666666668</v>
      </c>
      <c r="H195" s="38">
        <v>7617.6833333333334</v>
      </c>
      <c r="I195" s="38">
        <v>7587.6166666666668</v>
      </c>
      <c r="J195" s="38">
        <v>7716.1166666666668</v>
      </c>
      <c r="K195" s="38">
        <v>7746.1833333333343</v>
      </c>
      <c r="L195" s="38">
        <v>7780.3666666666668</v>
      </c>
      <c r="M195" s="28">
        <v>7712</v>
      </c>
      <c r="N195" s="28">
        <v>7647.75</v>
      </c>
      <c r="O195" s="39">
        <v>1869800</v>
      </c>
      <c r="P195" s="40">
        <v>-3.0990878938640134E-2</v>
      </c>
    </row>
    <row r="196" spans="1:16" ht="12.75" customHeight="1">
      <c r="A196" s="28">
        <v>186</v>
      </c>
      <c r="B196" s="29" t="s">
        <v>38</v>
      </c>
      <c r="C196" s="30" t="s">
        <v>205</v>
      </c>
      <c r="D196" s="31">
        <v>45106</v>
      </c>
      <c r="E196" s="37">
        <v>679.8</v>
      </c>
      <c r="F196" s="37">
        <v>681.65</v>
      </c>
      <c r="G196" s="38">
        <v>675.34999999999991</v>
      </c>
      <c r="H196" s="38">
        <v>670.9</v>
      </c>
      <c r="I196" s="38">
        <v>664.59999999999991</v>
      </c>
      <c r="J196" s="38">
        <v>686.09999999999991</v>
      </c>
      <c r="K196" s="38">
        <v>692.39999999999986</v>
      </c>
      <c r="L196" s="38">
        <v>696.84999999999991</v>
      </c>
      <c r="M196" s="28">
        <v>687.95</v>
      </c>
      <c r="N196" s="28">
        <v>677.2</v>
      </c>
      <c r="O196" s="39">
        <v>20207200</v>
      </c>
      <c r="P196" s="40">
        <v>-7.1999999999999995E-2</v>
      </c>
    </row>
    <row r="197" spans="1:16" ht="12.75" customHeight="1">
      <c r="A197" s="28">
        <v>187</v>
      </c>
      <c r="B197" s="29" t="s">
        <v>119</v>
      </c>
      <c r="C197" s="30" t="s">
        <v>206</v>
      </c>
      <c r="D197" s="31">
        <v>45106</v>
      </c>
      <c r="E197" s="37">
        <v>288.10000000000002</v>
      </c>
      <c r="F197" s="37">
        <v>287.16666666666669</v>
      </c>
      <c r="G197" s="38">
        <v>284.38333333333338</v>
      </c>
      <c r="H197" s="38">
        <v>280.66666666666669</v>
      </c>
      <c r="I197" s="38">
        <v>277.88333333333338</v>
      </c>
      <c r="J197" s="38">
        <v>290.88333333333338</v>
      </c>
      <c r="K197" s="38">
        <v>293.66666666666669</v>
      </c>
      <c r="L197" s="38">
        <v>297.38333333333338</v>
      </c>
      <c r="M197" s="28">
        <v>289.95</v>
      </c>
      <c r="N197" s="28">
        <v>283.45</v>
      </c>
      <c r="O197" s="39">
        <v>45168000</v>
      </c>
      <c r="P197" s="40">
        <v>-2.7641436321363989E-2</v>
      </c>
    </row>
    <row r="198" spans="1:16" ht="12.75" customHeight="1">
      <c r="A198" s="28">
        <v>188</v>
      </c>
      <c r="B198" s="29" t="s">
        <v>70</v>
      </c>
      <c r="C198" s="30" t="s">
        <v>207</v>
      </c>
      <c r="D198" s="31">
        <v>45106</v>
      </c>
      <c r="E198" s="37">
        <v>814.4</v>
      </c>
      <c r="F198" s="37">
        <v>810.73333333333323</v>
      </c>
      <c r="G198" s="38">
        <v>805.26666666666642</v>
      </c>
      <c r="H198" s="38">
        <v>796.13333333333321</v>
      </c>
      <c r="I198" s="38">
        <v>790.6666666666664</v>
      </c>
      <c r="J198" s="38">
        <v>819.86666666666645</v>
      </c>
      <c r="K198" s="38">
        <v>825.33333333333337</v>
      </c>
      <c r="L198" s="38">
        <v>834.46666666666647</v>
      </c>
      <c r="M198" s="28">
        <v>816.2</v>
      </c>
      <c r="N198" s="28">
        <v>801.6</v>
      </c>
      <c r="O198" s="39">
        <v>6347400</v>
      </c>
      <c r="P198" s="40">
        <v>-0.10362650398237587</v>
      </c>
    </row>
    <row r="199" spans="1:16" ht="12.75" customHeight="1">
      <c r="A199" s="28">
        <v>189</v>
      </c>
      <c r="B199" s="29" t="s">
        <v>86</v>
      </c>
      <c r="C199" s="30" t="s">
        <v>208</v>
      </c>
      <c r="D199" s="31">
        <v>45106</v>
      </c>
      <c r="E199" s="37">
        <v>396.35</v>
      </c>
      <c r="F199" s="37">
        <v>396.61666666666662</v>
      </c>
      <c r="G199" s="38">
        <v>394.23333333333323</v>
      </c>
      <c r="H199" s="38">
        <v>392.11666666666662</v>
      </c>
      <c r="I199" s="38">
        <v>389.73333333333323</v>
      </c>
      <c r="J199" s="38">
        <v>398.73333333333323</v>
      </c>
      <c r="K199" s="38">
        <v>401.11666666666656</v>
      </c>
      <c r="L199" s="38">
        <v>403.23333333333323</v>
      </c>
      <c r="M199" s="28">
        <v>399</v>
      </c>
      <c r="N199" s="28">
        <v>394.5</v>
      </c>
      <c r="O199" s="39">
        <v>26181000</v>
      </c>
      <c r="P199" s="40">
        <v>-0.14180352050349102</v>
      </c>
    </row>
    <row r="200" spans="1:16" ht="12.75" customHeight="1">
      <c r="A200" s="28">
        <v>190</v>
      </c>
      <c r="B200" s="29" t="s">
        <v>178</v>
      </c>
      <c r="C200" s="30" t="s">
        <v>209</v>
      </c>
      <c r="D200" s="31">
        <v>45106</v>
      </c>
      <c r="E200" s="37">
        <v>180.35</v>
      </c>
      <c r="F200" s="37">
        <v>180.93333333333331</v>
      </c>
      <c r="G200" s="38">
        <v>178.41666666666663</v>
      </c>
      <c r="H200" s="38">
        <v>176.48333333333332</v>
      </c>
      <c r="I200" s="38">
        <v>173.96666666666664</v>
      </c>
      <c r="J200" s="38">
        <v>182.86666666666662</v>
      </c>
      <c r="K200" s="38">
        <v>185.38333333333333</v>
      </c>
      <c r="L200" s="38">
        <v>187.31666666666661</v>
      </c>
      <c r="M200" s="28">
        <v>183.45</v>
      </c>
      <c r="N200" s="28">
        <v>179</v>
      </c>
      <c r="O200" s="39">
        <v>86301000</v>
      </c>
      <c r="P200" s="40">
        <v>-2.494661559841372E-2</v>
      </c>
    </row>
    <row r="201" spans="1:16" ht="12.75" customHeight="1">
      <c r="A201" s="28">
        <v>191</v>
      </c>
      <c r="B201" s="29" t="s">
        <v>47</v>
      </c>
      <c r="C201" s="30" t="s">
        <v>796</v>
      </c>
      <c r="D201" s="31">
        <v>45106</v>
      </c>
      <c r="E201" s="37">
        <v>509.75</v>
      </c>
      <c r="F201" s="37">
        <v>508.43333333333334</v>
      </c>
      <c r="G201" s="38">
        <v>505.36666666666667</v>
      </c>
      <c r="H201" s="38">
        <v>500.98333333333335</v>
      </c>
      <c r="I201" s="38">
        <v>497.91666666666669</v>
      </c>
      <c r="J201" s="38">
        <v>512.81666666666661</v>
      </c>
      <c r="K201" s="38">
        <v>515.88333333333344</v>
      </c>
      <c r="L201" s="38">
        <v>520.26666666666665</v>
      </c>
      <c r="M201" s="28">
        <v>511.5</v>
      </c>
      <c r="N201" s="28">
        <v>504.05</v>
      </c>
      <c r="O201" s="39">
        <v>6973200</v>
      </c>
      <c r="P201" s="40">
        <v>-8.416075650118203E-2</v>
      </c>
    </row>
    <row r="202" spans="1:16" ht="12.75" customHeight="1">
      <c r="A202" s="28">
        <v>192</v>
      </c>
      <c r="B202" s="29"/>
      <c r="C202" s="41"/>
      <c r="D202" s="43"/>
      <c r="E202" s="44"/>
      <c r="F202" s="44"/>
      <c r="G202" s="45"/>
      <c r="H202" s="45"/>
      <c r="I202" s="45"/>
      <c r="J202" s="45"/>
      <c r="K202" s="45"/>
      <c r="L202" s="45"/>
      <c r="M202" s="41"/>
      <c r="N202" s="41"/>
      <c r="O202" s="232"/>
      <c r="P202" s="233"/>
    </row>
    <row r="203" spans="1:16" ht="12.75" customHeight="1">
      <c r="A203" s="28">
        <v>193</v>
      </c>
      <c r="B203" s="29"/>
      <c r="C203" s="41"/>
      <c r="D203" s="43"/>
      <c r="E203" s="44"/>
      <c r="F203" s="44"/>
      <c r="G203" s="45"/>
      <c r="H203" s="45"/>
      <c r="I203" s="45"/>
      <c r="J203" s="45"/>
      <c r="K203" s="45"/>
      <c r="L203" s="45"/>
      <c r="M203" s="41"/>
      <c r="N203" s="41"/>
      <c r="O203" s="232"/>
      <c r="P203" s="233"/>
    </row>
    <row r="204" spans="1:16" ht="12.75" customHeight="1">
      <c r="A204" s="28">
        <v>194</v>
      </c>
      <c r="B204" s="42"/>
      <c r="C204" s="41"/>
      <c r="D204" s="43"/>
      <c r="E204" s="44"/>
      <c r="F204" s="44"/>
      <c r="G204" s="45"/>
      <c r="H204" s="45"/>
      <c r="I204" s="45"/>
      <c r="J204" s="45"/>
      <c r="K204" s="45"/>
      <c r="L204" s="1"/>
      <c r="M204" s="1"/>
      <c r="N204" s="1"/>
      <c r="O204" s="1"/>
      <c r="P204" s="1"/>
    </row>
    <row r="205" spans="1:16" ht="12.75" customHeight="1">
      <c r="A205" s="28"/>
      <c r="B205" s="4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8"/>
      <c r="B206" s="4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8"/>
      <c r="B207" s="4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8"/>
      <c r="B208" s="4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8"/>
      <c r="B209" s="4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8"/>
      <c r="B210" s="4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8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6" t="s">
        <v>210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1" t="s">
        <v>215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7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</row>
    <row r="509" spans="1:16" ht="12.75" customHeight="1">
      <c r="A509" s="1"/>
      <c r="B509" s="1"/>
    </row>
    <row r="510" spans="1:16" ht="12.75" customHeight="1">
      <c r="A510" s="1"/>
    </row>
    <row r="511" spans="1:16" ht="12.75" customHeight="1">
      <c r="A511" s="1"/>
    </row>
    <row r="512" spans="1:16" ht="12.75" customHeight="1">
      <c r="A512" s="1"/>
    </row>
    <row r="513" spans="1:1" ht="12.75" customHeight="1">
      <c r="A513" s="1"/>
    </row>
    <row r="514" spans="1:1" ht="12.75" customHeight="1">
      <c r="A514" s="1"/>
    </row>
    <row r="515" spans="1:1" ht="12.75" customHeight="1">
      <c r="A515" s="1"/>
    </row>
    <row r="516" spans="1:1" ht="12.75" customHeight="1">
      <c r="A516" s="1"/>
    </row>
    <row r="517" spans="1:1" ht="12.75" customHeight="1">
      <c r="A517" s="1"/>
    </row>
    <row r="518" spans="1:1" ht="12.75" customHeight="1">
      <c r="A518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J15" sqref="J15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38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45072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99" t="s">
        <v>16</v>
      </c>
      <c r="B8" s="401"/>
      <c r="C8" s="405" t="s">
        <v>20</v>
      </c>
      <c r="D8" s="405" t="s">
        <v>21</v>
      </c>
      <c r="E8" s="396" t="s">
        <v>22</v>
      </c>
      <c r="F8" s="397"/>
      <c r="G8" s="398"/>
      <c r="H8" s="396" t="s">
        <v>23</v>
      </c>
      <c r="I8" s="397"/>
      <c r="J8" s="398"/>
      <c r="K8" s="23"/>
      <c r="L8" s="50"/>
      <c r="M8" s="50"/>
      <c r="N8" s="1"/>
      <c r="O8" s="1"/>
    </row>
    <row r="9" spans="1:15" ht="36" customHeight="1">
      <c r="A9" s="403"/>
      <c r="B9" s="404"/>
      <c r="C9" s="404"/>
      <c r="D9" s="404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225</v>
      </c>
      <c r="N9" s="1"/>
      <c r="O9" s="1"/>
    </row>
    <row r="10" spans="1:15" ht="12.75" customHeight="1">
      <c r="A10" s="213">
        <v>1</v>
      </c>
      <c r="B10" s="257" t="s">
        <v>226</v>
      </c>
      <c r="C10" s="257">
        <v>18321.150000000001</v>
      </c>
      <c r="D10" s="257">
        <v>18287.216666666667</v>
      </c>
      <c r="E10" s="257">
        <v>18236.333333333336</v>
      </c>
      <c r="F10" s="257">
        <v>18151.51666666667</v>
      </c>
      <c r="G10" s="257">
        <v>18100.633333333339</v>
      </c>
      <c r="H10" s="257">
        <v>18372.033333333333</v>
      </c>
      <c r="I10" s="257">
        <v>18422.916666666664</v>
      </c>
      <c r="J10" s="257">
        <v>18507.73333333333</v>
      </c>
      <c r="K10" s="257">
        <v>18338.099999999999</v>
      </c>
      <c r="L10" s="257">
        <v>18202.400000000001</v>
      </c>
      <c r="M10" s="258"/>
      <c r="N10" s="1"/>
      <c r="O10" s="1"/>
    </row>
    <row r="11" spans="1:15" ht="12.75" customHeight="1">
      <c r="A11" s="213">
        <v>2</v>
      </c>
      <c r="B11" s="262" t="s">
        <v>227</v>
      </c>
      <c r="C11" s="257">
        <v>43681.4</v>
      </c>
      <c r="D11" s="257">
        <v>43597.183333333334</v>
      </c>
      <c r="E11" s="257">
        <v>43474.51666666667</v>
      </c>
      <c r="F11" s="257">
        <v>43267.633333333339</v>
      </c>
      <c r="G11" s="257">
        <v>43144.966666666674</v>
      </c>
      <c r="H11" s="257">
        <v>43804.066666666666</v>
      </c>
      <c r="I11" s="257">
        <v>43926.733333333323</v>
      </c>
      <c r="J11" s="257">
        <v>44133.616666666661</v>
      </c>
      <c r="K11" s="257">
        <v>43719.85</v>
      </c>
      <c r="L11" s="257">
        <v>43390.3</v>
      </c>
      <c r="M11" s="258"/>
      <c r="N11" s="1"/>
      <c r="O11" s="1"/>
    </row>
    <row r="12" spans="1:15" ht="12.75" customHeight="1">
      <c r="A12" s="213">
        <v>3</v>
      </c>
      <c r="B12" s="230" t="s">
        <v>228</v>
      </c>
      <c r="C12" s="231">
        <v>3133.85</v>
      </c>
      <c r="D12" s="231">
        <v>3134.3166666666671</v>
      </c>
      <c r="E12" s="231">
        <v>3120.3333333333339</v>
      </c>
      <c r="F12" s="231">
        <v>3106.8166666666671</v>
      </c>
      <c r="G12" s="231">
        <v>3092.8333333333339</v>
      </c>
      <c r="H12" s="231">
        <v>3147.8333333333339</v>
      </c>
      <c r="I12" s="231">
        <v>3161.8166666666666</v>
      </c>
      <c r="J12" s="231">
        <v>3175.3333333333339</v>
      </c>
      <c r="K12" s="231">
        <v>3148.3</v>
      </c>
      <c r="L12" s="231">
        <v>3120.8</v>
      </c>
      <c r="M12" s="258"/>
      <c r="N12" s="1"/>
      <c r="O12" s="1"/>
    </row>
    <row r="13" spans="1:15" ht="12.75" customHeight="1">
      <c r="A13" s="213">
        <v>4</v>
      </c>
      <c r="B13" s="230" t="s">
        <v>229</v>
      </c>
      <c r="C13" s="231">
        <v>5415.7</v>
      </c>
      <c r="D13" s="231">
        <v>5403.3499999999995</v>
      </c>
      <c r="E13" s="231">
        <v>5382.6499999999987</v>
      </c>
      <c r="F13" s="231">
        <v>5349.5999999999995</v>
      </c>
      <c r="G13" s="231">
        <v>5328.8999999999987</v>
      </c>
      <c r="H13" s="231">
        <v>5436.3999999999987</v>
      </c>
      <c r="I13" s="231">
        <v>5457.0999999999995</v>
      </c>
      <c r="J13" s="231">
        <v>5490.1499999999987</v>
      </c>
      <c r="K13" s="231">
        <v>5424.05</v>
      </c>
      <c r="L13" s="231">
        <v>5370.3</v>
      </c>
      <c r="M13" s="258"/>
      <c r="N13" s="1"/>
      <c r="O13" s="1"/>
    </row>
    <row r="14" spans="1:15" ht="12.75" customHeight="1">
      <c r="A14" s="213">
        <v>5</v>
      </c>
      <c r="B14" s="230" t="s">
        <v>230</v>
      </c>
      <c r="C14" s="231">
        <v>28928.75</v>
      </c>
      <c r="D14" s="231">
        <v>28861.966666666664</v>
      </c>
      <c r="E14" s="231">
        <v>28752.983333333326</v>
      </c>
      <c r="F14" s="231">
        <v>28577.216666666664</v>
      </c>
      <c r="G14" s="231">
        <v>28468.233333333326</v>
      </c>
      <c r="H14" s="231">
        <v>29037.733333333326</v>
      </c>
      <c r="I14" s="231">
        <v>29146.716666666664</v>
      </c>
      <c r="J14" s="231">
        <v>29322.483333333326</v>
      </c>
      <c r="K14" s="231">
        <v>28970.95</v>
      </c>
      <c r="L14" s="231">
        <v>28686.2</v>
      </c>
      <c r="M14" s="258"/>
      <c r="N14" s="1"/>
      <c r="O14" s="1"/>
    </row>
    <row r="15" spans="1:15" ht="12.75" customHeight="1">
      <c r="A15" s="213">
        <v>6</v>
      </c>
      <c r="B15" s="230" t="s">
        <v>231</v>
      </c>
      <c r="C15" s="231">
        <v>4804.75</v>
      </c>
      <c r="D15" s="231">
        <v>4800.4666666666672</v>
      </c>
      <c r="E15" s="231">
        <v>4787.0833333333339</v>
      </c>
      <c r="F15" s="231">
        <v>4769.416666666667</v>
      </c>
      <c r="G15" s="231">
        <v>4756.0333333333338</v>
      </c>
      <c r="H15" s="231">
        <v>4818.1333333333341</v>
      </c>
      <c r="I15" s="231">
        <v>4831.5166666666673</v>
      </c>
      <c r="J15" s="231">
        <v>4849.1833333333343</v>
      </c>
      <c r="K15" s="231">
        <v>4813.8500000000004</v>
      </c>
      <c r="L15" s="231">
        <v>4782.8</v>
      </c>
      <c r="M15" s="258"/>
      <c r="N15" s="1"/>
      <c r="O15" s="1"/>
    </row>
    <row r="16" spans="1:15" ht="12.75" customHeight="1">
      <c r="A16" s="213">
        <v>7</v>
      </c>
      <c r="B16" s="230" t="s">
        <v>232</v>
      </c>
      <c r="C16" s="231">
        <v>9332</v>
      </c>
      <c r="D16" s="231">
        <v>9309.65</v>
      </c>
      <c r="E16" s="231">
        <v>9277.2999999999993</v>
      </c>
      <c r="F16" s="231">
        <v>9222.6</v>
      </c>
      <c r="G16" s="231">
        <v>9190.25</v>
      </c>
      <c r="H16" s="231">
        <v>9364.3499999999985</v>
      </c>
      <c r="I16" s="231">
        <v>9396.7000000000007</v>
      </c>
      <c r="J16" s="231">
        <v>9451.3999999999978</v>
      </c>
      <c r="K16" s="231">
        <v>9342</v>
      </c>
      <c r="L16" s="231">
        <v>9254.9500000000007</v>
      </c>
      <c r="M16" s="258"/>
      <c r="N16" s="1"/>
      <c r="O16" s="1"/>
    </row>
    <row r="17" spans="1:15" ht="12.75" customHeight="1">
      <c r="A17" s="213">
        <v>8</v>
      </c>
      <c r="B17" s="216" t="s">
        <v>284</v>
      </c>
      <c r="C17" s="230">
        <v>3941.95</v>
      </c>
      <c r="D17" s="231">
        <v>3926.9666666666667</v>
      </c>
      <c r="E17" s="231">
        <v>3896.9333333333334</v>
      </c>
      <c r="F17" s="231">
        <v>3851.9166666666665</v>
      </c>
      <c r="G17" s="231">
        <v>3821.8833333333332</v>
      </c>
      <c r="H17" s="231">
        <v>3971.9833333333336</v>
      </c>
      <c r="I17" s="231">
        <v>4002.0166666666673</v>
      </c>
      <c r="J17" s="231">
        <v>4047.0333333333338</v>
      </c>
      <c r="K17" s="230">
        <v>3957</v>
      </c>
      <c r="L17" s="230">
        <v>3881.95</v>
      </c>
      <c r="M17" s="230">
        <v>3.3985300000000001</v>
      </c>
      <c r="N17" s="1"/>
      <c r="O17" s="1"/>
    </row>
    <row r="18" spans="1:15" ht="12.75" customHeight="1">
      <c r="A18" s="213">
        <v>9</v>
      </c>
      <c r="B18" s="216" t="s">
        <v>43</v>
      </c>
      <c r="C18" s="230">
        <v>1778.15</v>
      </c>
      <c r="D18" s="231">
        <v>1774.0833333333333</v>
      </c>
      <c r="E18" s="231">
        <v>1759.1666666666665</v>
      </c>
      <c r="F18" s="231">
        <v>1740.1833333333332</v>
      </c>
      <c r="G18" s="231">
        <v>1725.2666666666664</v>
      </c>
      <c r="H18" s="231">
        <v>1793.0666666666666</v>
      </c>
      <c r="I18" s="231">
        <v>1807.9833333333331</v>
      </c>
      <c r="J18" s="231">
        <v>1826.9666666666667</v>
      </c>
      <c r="K18" s="230">
        <v>1789</v>
      </c>
      <c r="L18" s="230">
        <v>1755.1</v>
      </c>
      <c r="M18" s="230">
        <v>5.4301599999999999</v>
      </c>
      <c r="N18" s="1"/>
      <c r="O18" s="1"/>
    </row>
    <row r="19" spans="1:15" ht="12.75" customHeight="1">
      <c r="A19" s="213">
        <v>10</v>
      </c>
      <c r="B19" s="216" t="s">
        <v>59</v>
      </c>
      <c r="C19" s="230">
        <v>769.9</v>
      </c>
      <c r="D19" s="231">
        <v>768.4</v>
      </c>
      <c r="E19" s="231">
        <v>763.59999999999991</v>
      </c>
      <c r="F19" s="231">
        <v>757.3</v>
      </c>
      <c r="G19" s="231">
        <v>752.49999999999989</v>
      </c>
      <c r="H19" s="231">
        <v>774.69999999999993</v>
      </c>
      <c r="I19" s="231">
        <v>779.49999999999989</v>
      </c>
      <c r="J19" s="231">
        <v>785.8</v>
      </c>
      <c r="K19" s="230">
        <v>773.2</v>
      </c>
      <c r="L19" s="230">
        <v>762.1</v>
      </c>
      <c r="M19" s="230">
        <v>11.92141</v>
      </c>
      <c r="N19" s="1"/>
      <c r="O19" s="1"/>
    </row>
    <row r="20" spans="1:15" ht="12.75" customHeight="1">
      <c r="A20" s="213">
        <v>11</v>
      </c>
      <c r="B20" s="216" t="s">
        <v>233</v>
      </c>
      <c r="C20" s="230">
        <v>21840.9</v>
      </c>
      <c r="D20" s="231">
        <v>21730.366666666669</v>
      </c>
      <c r="E20" s="231">
        <v>21526.983333333337</v>
      </c>
      <c r="F20" s="231">
        <v>21213.066666666669</v>
      </c>
      <c r="G20" s="231">
        <v>21009.683333333338</v>
      </c>
      <c r="H20" s="231">
        <v>22044.283333333336</v>
      </c>
      <c r="I20" s="231">
        <v>22247.666666666668</v>
      </c>
      <c r="J20" s="231">
        <v>22561.583333333336</v>
      </c>
      <c r="K20" s="230">
        <v>21933.75</v>
      </c>
      <c r="L20" s="230">
        <v>21416.45</v>
      </c>
      <c r="M20" s="230">
        <v>7.3690000000000005E-2</v>
      </c>
      <c r="N20" s="1"/>
      <c r="O20" s="1"/>
    </row>
    <row r="21" spans="1:15" ht="12.75" customHeight="1">
      <c r="A21" s="213">
        <v>12</v>
      </c>
      <c r="B21" s="216" t="s">
        <v>45</v>
      </c>
      <c r="C21" s="230">
        <v>2537.4499999999998</v>
      </c>
      <c r="D21" s="231">
        <v>2494.2999999999997</v>
      </c>
      <c r="E21" s="231">
        <v>2429.7999999999993</v>
      </c>
      <c r="F21" s="231">
        <v>2322.1499999999996</v>
      </c>
      <c r="G21" s="231">
        <v>2257.6499999999992</v>
      </c>
      <c r="H21" s="231">
        <v>2601.9499999999994</v>
      </c>
      <c r="I21" s="231">
        <v>2666.4500000000003</v>
      </c>
      <c r="J21" s="231">
        <v>2774.0999999999995</v>
      </c>
      <c r="K21" s="230">
        <v>2558.8000000000002</v>
      </c>
      <c r="L21" s="230">
        <v>2386.65</v>
      </c>
      <c r="M21" s="230">
        <v>84.340090000000004</v>
      </c>
      <c r="N21" s="1"/>
      <c r="O21" s="1"/>
    </row>
    <row r="22" spans="1:15" ht="12.75" customHeight="1">
      <c r="A22" s="213">
        <v>13</v>
      </c>
      <c r="B22" s="216" t="s">
        <v>234</v>
      </c>
      <c r="C22" s="230">
        <v>970.65</v>
      </c>
      <c r="D22" s="231">
        <v>973.25</v>
      </c>
      <c r="E22" s="231">
        <v>951.5</v>
      </c>
      <c r="F22" s="231">
        <v>932.35</v>
      </c>
      <c r="G22" s="231">
        <v>910.6</v>
      </c>
      <c r="H22" s="231">
        <v>992.4</v>
      </c>
      <c r="I22" s="231">
        <v>1014.15</v>
      </c>
      <c r="J22" s="231">
        <v>1033.3</v>
      </c>
      <c r="K22" s="230">
        <v>995</v>
      </c>
      <c r="L22" s="230">
        <v>954.1</v>
      </c>
      <c r="M22" s="230">
        <v>18.923940000000002</v>
      </c>
      <c r="N22" s="1"/>
      <c r="O22" s="1"/>
    </row>
    <row r="23" spans="1:15" ht="12.75" customHeight="1">
      <c r="A23" s="213">
        <v>14</v>
      </c>
      <c r="B23" s="216" t="s">
        <v>46</v>
      </c>
      <c r="C23" s="230">
        <v>724.5</v>
      </c>
      <c r="D23" s="231">
        <v>719.0333333333333</v>
      </c>
      <c r="E23" s="231">
        <v>711.06666666666661</v>
      </c>
      <c r="F23" s="231">
        <v>697.63333333333333</v>
      </c>
      <c r="G23" s="231">
        <v>689.66666666666663</v>
      </c>
      <c r="H23" s="231">
        <v>732.46666666666658</v>
      </c>
      <c r="I23" s="231">
        <v>740.43333333333328</v>
      </c>
      <c r="J23" s="231">
        <v>753.86666666666656</v>
      </c>
      <c r="K23" s="230">
        <v>727</v>
      </c>
      <c r="L23" s="230">
        <v>705.6</v>
      </c>
      <c r="M23" s="230">
        <v>74.580079999999995</v>
      </c>
      <c r="N23" s="1"/>
      <c r="O23" s="1"/>
    </row>
    <row r="24" spans="1:15" ht="12.75" customHeight="1">
      <c r="A24" s="213">
        <v>15</v>
      </c>
      <c r="B24" s="216" t="s">
        <v>235</v>
      </c>
      <c r="C24" s="230">
        <v>796.4</v>
      </c>
      <c r="D24" s="231">
        <v>796.61666666666667</v>
      </c>
      <c r="E24" s="231">
        <v>769.83333333333337</v>
      </c>
      <c r="F24" s="231">
        <v>743.26666666666665</v>
      </c>
      <c r="G24" s="231">
        <v>716.48333333333335</v>
      </c>
      <c r="H24" s="231">
        <v>823.18333333333339</v>
      </c>
      <c r="I24" s="231">
        <v>849.9666666666667</v>
      </c>
      <c r="J24" s="231">
        <v>876.53333333333342</v>
      </c>
      <c r="K24" s="230">
        <v>823.4</v>
      </c>
      <c r="L24" s="230">
        <v>770.05</v>
      </c>
      <c r="M24" s="230">
        <v>40.171230000000001</v>
      </c>
      <c r="N24" s="1"/>
      <c r="O24" s="1"/>
    </row>
    <row r="25" spans="1:15" ht="12.75" customHeight="1">
      <c r="A25" s="213">
        <v>16</v>
      </c>
      <c r="B25" s="216" t="s">
        <v>236</v>
      </c>
      <c r="C25" s="230">
        <v>891.75</v>
      </c>
      <c r="D25" s="231">
        <v>899.81666666666661</v>
      </c>
      <c r="E25" s="231">
        <v>864.93333333333317</v>
      </c>
      <c r="F25" s="231">
        <v>838.11666666666656</v>
      </c>
      <c r="G25" s="231">
        <v>803.23333333333312</v>
      </c>
      <c r="H25" s="231">
        <v>926.63333333333321</v>
      </c>
      <c r="I25" s="231">
        <v>961.51666666666665</v>
      </c>
      <c r="J25" s="231">
        <v>988.33333333333326</v>
      </c>
      <c r="K25" s="230">
        <v>934.7</v>
      </c>
      <c r="L25" s="230">
        <v>873</v>
      </c>
      <c r="M25" s="230">
        <v>36.161290000000001</v>
      </c>
      <c r="N25" s="1"/>
      <c r="O25" s="1"/>
    </row>
    <row r="26" spans="1:15" ht="12.75" customHeight="1">
      <c r="A26" s="213">
        <v>17</v>
      </c>
      <c r="B26" s="216" t="s">
        <v>841</v>
      </c>
      <c r="C26" s="230">
        <v>452.05</v>
      </c>
      <c r="D26" s="231">
        <v>454.55</v>
      </c>
      <c r="E26" s="231">
        <v>440.15000000000003</v>
      </c>
      <c r="F26" s="231">
        <v>428.25</v>
      </c>
      <c r="G26" s="231">
        <v>413.85</v>
      </c>
      <c r="H26" s="231">
        <v>466.45000000000005</v>
      </c>
      <c r="I26" s="231">
        <v>480.85</v>
      </c>
      <c r="J26" s="231">
        <v>492.75000000000006</v>
      </c>
      <c r="K26" s="230">
        <v>468.95</v>
      </c>
      <c r="L26" s="230">
        <v>442.65</v>
      </c>
      <c r="M26" s="230">
        <v>55.560020000000002</v>
      </c>
      <c r="N26" s="1"/>
      <c r="O26" s="1"/>
    </row>
    <row r="27" spans="1:15" ht="12.75" customHeight="1">
      <c r="A27" s="213">
        <v>18</v>
      </c>
      <c r="B27" s="216" t="s">
        <v>237</v>
      </c>
      <c r="C27" s="230">
        <v>164.9</v>
      </c>
      <c r="D27" s="231">
        <v>164.23333333333335</v>
      </c>
      <c r="E27" s="231">
        <v>162.76666666666671</v>
      </c>
      <c r="F27" s="231">
        <v>160.63333333333335</v>
      </c>
      <c r="G27" s="231">
        <v>159.16666666666671</v>
      </c>
      <c r="H27" s="231">
        <v>166.3666666666667</v>
      </c>
      <c r="I27" s="231">
        <v>167.83333333333334</v>
      </c>
      <c r="J27" s="231">
        <v>169.9666666666667</v>
      </c>
      <c r="K27" s="230">
        <v>165.7</v>
      </c>
      <c r="L27" s="230">
        <v>162.1</v>
      </c>
      <c r="M27" s="230">
        <v>16.831219999999998</v>
      </c>
      <c r="N27" s="1"/>
      <c r="O27" s="1"/>
    </row>
    <row r="28" spans="1:15" ht="12.75" customHeight="1">
      <c r="A28" s="213">
        <v>19</v>
      </c>
      <c r="B28" s="216" t="s">
        <v>41</v>
      </c>
      <c r="C28" s="230">
        <v>199.05</v>
      </c>
      <c r="D28" s="231">
        <v>199.70000000000002</v>
      </c>
      <c r="E28" s="231">
        <v>196.65000000000003</v>
      </c>
      <c r="F28" s="231">
        <v>194.25000000000003</v>
      </c>
      <c r="G28" s="231">
        <v>191.20000000000005</v>
      </c>
      <c r="H28" s="231">
        <v>202.10000000000002</v>
      </c>
      <c r="I28" s="231">
        <v>205.15000000000003</v>
      </c>
      <c r="J28" s="231">
        <v>207.55</v>
      </c>
      <c r="K28" s="230">
        <v>202.75</v>
      </c>
      <c r="L28" s="230">
        <v>197.3</v>
      </c>
      <c r="M28" s="230">
        <v>43.460129999999999</v>
      </c>
      <c r="N28" s="1"/>
      <c r="O28" s="1"/>
    </row>
    <row r="29" spans="1:15" ht="12.75" customHeight="1">
      <c r="A29" s="213">
        <v>20</v>
      </c>
      <c r="B29" s="216" t="s">
        <v>48</v>
      </c>
      <c r="C29" s="230">
        <v>3324.4</v>
      </c>
      <c r="D29" s="231">
        <v>3322.2666666666664</v>
      </c>
      <c r="E29" s="231">
        <v>3284.5333333333328</v>
      </c>
      <c r="F29" s="231">
        <v>3244.6666666666665</v>
      </c>
      <c r="G29" s="231">
        <v>3206.9333333333329</v>
      </c>
      <c r="H29" s="231">
        <v>3362.1333333333328</v>
      </c>
      <c r="I29" s="231">
        <v>3399.8666666666663</v>
      </c>
      <c r="J29" s="231">
        <v>3439.7333333333327</v>
      </c>
      <c r="K29" s="230">
        <v>3360</v>
      </c>
      <c r="L29" s="230">
        <v>3282.4</v>
      </c>
      <c r="M29" s="230">
        <v>2.2665000000000002</v>
      </c>
      <c r="N29" s="1"/>
      <c r="O29" s="1"/>
    </row>
    <row r="30" spans="1:15" ht="12.75" customHeight="1">
      <c r="A30" s="213">
        <v>21</v>
      </c>
      <c r="B30" s="216" t="s">
        <v>51</v>
      </c>
      <c r="C30" s="230">
        <v>419.2</v>
      </c>
      <c r="D30" s="231">
        <v>419.84999999999997</v>
      </c>
      <c r="E30" s="231">
        <v>415.04999999999995</v>
      </c>
      <c r="F30" s="231">
        <v>410.9</v>
      </c>
      <c r="G30" s="231">
        <v>406.09999999999997</v>
      </c>
      <c r="H30" s="231">
        <v>423.99999999999994</v>
      </c>
      <c r="I30" s="231">
        <v>428.8</v>
      </c>
      <c r="J30" s="231">
        <v>432.94999999999993</v>
      </c>
      <c r="K30" s="230">
        <v>424.65</v>
      </c>
      <c r="L30" s="230">
        <v>415.7</v>
      </c>
      <c r="M30" s="230">
        <v>41.300739999999998</v>
      </c>
      <c r="N30" s="1"/>
      <c r="O30" s="1"/>
    </row>
    <row r="31" spans="1:15" ht="12.75" customHeight="1">
      <c r="A31" s="213">
        <v>22</v>
      </c>
      <c r="B31" s="216" t="s">
        <v>53</v>
      </c>
      <c r="C31" s="230">
        <v>4568.1499999999996</v>
      </c>
      <c r="D31" s="231">
        <v>4565.6833333333334</v>
      </c>
      <c r="E31" s="231">
        <v>4533.416666666667</v>
      </c>
      <c r="F31" s="231">
        <v>4498.6833333333334</v>
      </c>
      <c r="G31" s="231">
        <v>4466.416666666667</v>
      </c>
      <c r="H31" s="231">
        <v>4600.416666666667</v>
      </c>
      <c r="I31" s="231">
        <v>4632.6833333333334</v>
      </c>
      <c r="J31" s="231">
        <v>4667.416666666667</v>
      </c>
      <c r="K31" s="230">
        <v>4597.95</v>
      </c>
      <c r="L31" s="230">
        <v>4530.95</v>
      </c>
      <c r="M31" s="230">
        <v>2.0268000000000002</v>
      </c>
      <c r="N31" s="1"/>
      <c r="O31" s="1"/>
    </row>
    <row r="32" spans="1:15" ht="12.75" customHeight="1">
      <c r="A32" s="213">
        <v>23</v>
      </c>
      <c r="B32" s="216" t="s">
        <v>55</v>
      </c>
      <c r="C32" s="230">
        <v>145.5</v>
      </c>
      <c r="D32" s="231">
        <v>146.53333333333333</v>
      </c>
      <c r="E32" s="231">
        <v>143.06666666666666</v>
      </c>
      <c r="F32" s="231">
        <v>140.63333333333333</v>
      </c>
      <c r="G32" s="231">
        <v>137.16666666666666</v>
      </c>
      <c r="H32" s="231">
        <v>148.96666666666667</v>
      </c>
      <c r="I32" s="231">
        <v>152.43333333333331</v>
      </c>
      <c r="J32" s="231">
        <v>154.86666666666667</v>
      </c>
      <c r="K32" s="230">
        <v>150</v>
      </c>
      <c r="L32" s="230">
        <v>144.1</v>
      </c>
      <c r="M32" s="230">
        <v>203.28296</v>
      </c>
      <c r="N32" s="1"/>
      <c r="O32" s="1"/>
    </row>
    <row r="33" spans="1:15" ht="12.75" customHeight="1">
      <c r="A33" s="213">
        <v>24</v>
      </c>
      <c r="B33" s="216" t="s">
        <v>57</v>
      </c>
      <c r="C33" s="230">
        <v>3123.55</v>
      </c>
      <c r="D33" s="231">
        <v>3112.85</v>
      </c>
      <c r="E33" s="231">
        <v>3096.7</v>
      </c>
      <c r="F33" s="231">
        <v>3069.85</v>
      </c>
      <c r="G33" s="231">
        <v>3053.7</v>
      </c>
      <c r="H33" s="231">
        <v>3139.7</v>
      </c>
      <c r="I33" s="231">
        <v>3155.8500000000004</v>
      </c>
      <c r="J33" s="231">
        <v>3182.7</v>
      </c>
      <c r="K33" s="230">
        <v>3129</v>
      </c>
      <c r="L33" s="230">
        <v>3086</v>
      </c>
      <c r="M33" s="230">
        <v>5.0031299999999996</v>
      </c>
      <c r="N33" s="1"/>
      <c r="O33" s="1"/>
    </row>
    <row r="34" spans="1:15" ht="12.75" customHeight="1">
      <c r="A34" s="213">
        <v>25</v>
      </c>
      <c r="B34" s="216" t="s">
        <v>297</v>
      </c>
      <c r="C34" s="230">
        <v>1751.95</v>
      </c>
      <c r="D34" s="231">
        <v>1738.5</v>
      </c>
      <c r="E34" s="231">
        <v>1719.45</v>
      </c>
      <c r="F34" s="231">
        <v>1686.95</v>
      </c>
      <c r="G34" s="231">
        <v>1667.9</v>
      </c>
      <c r="H34" s="231">
        <v>1771</v>
      </c>
      <c r="I34" s="231">
        <v>1790.0500000000002</v>
      </c>
      <c r="J34" s="231">
        <v>1822.55</v>
      </c>
      <c r="K34" s="230">
        <v>1757.55</v>
      </c>
      <c r="L34" s="230">
        <v>1706</v>
      </c>
      <c r="M34" s="230">
        <v>6.5355100000000004</v>
      </c>
      <c r="N34" s="1"/>
      <c r="O34" s="1"/>
    </row>
    <row r="35" spans="1:15" ht="12.75" customHeight="1">
      <c r="A35" s="213">
        <v>26</v>
      </c>
      <c r="B35" s="216" t="s">
        <v>60</v>
      </c>
      <c r="C35" s="230">
        <v>605</v>
      </c>
      <c r="D35" s="231">
        <v>602.43333333333328</v>
      </c>
      <c r="E35" s="231">
        <v>596.56666666666661</v>
      </c>
      <c r="F35" s="231">
        <v>588.13333333333333</v>
      </c>
      <c r="G35" s="231">
        <v>582.26666666666665</v>
      </c>
      <c r="H35" s="231">
        <v>610.86666666666656</v>
      </c>
      <c r="I35" s="231">
        <v>616.73333333333312</v>
      </c>
      <c r="J35" s="231">
        <v>625.16666666666652</v>
      </c>
      <c r="K35" s="230">
        <v>608.29999999999995</v>
      </c>
      <c r="L35" s="230">
        <v>594</v>
      </c>
      <c r="M35" s="230">
        <v>11.62631</v>
      </c>
      <c r="N35" s="1"/>
      <c r="O35" s="1"/>
    </row>
    <row r="36" spans="1:15" ht="12.75" customHeight="1">
      <c r="A36" s="213">
        <v>27</v>
      </c>
      <c r="B36" s="216" t="s">
        <v>239</v>
      </c>
      <c r="C36" s="230">
        <v>3435.35</v>
      </c>
      <c r="D36" s="231">
        <v>3438.3666666666668</v>
      </c>
      <c r="E36" s="231">
        <v>3425.9833333333336</v>
      </c>
      <c r="F36" s="231">
        <v>3416.6166666666668</v>
      </c>
      <c r="G36" s="231">
        <v>3404.2333333333336</v>
      </c>
      <c r="H36" s="231">
        <v>3447.7333333333336</v>
      </c>
      <c r="I36" s="231">
        <v>3460.1166666666668</v>
      </c>
      <c r="J36" s="231">
        <v>3469.4833333333336</v>
      </c>
      <c r="K36" s="230">
        <v>3450.75</v>
      </c>
      <c r="L36" s="230">
        <v>3429</v>
      </c>
      <c r="M36" s="230">
        <v>1.5324</v>
      </c>
      <c r="N36" s="1"/>
      <c r="O36" s="1"/>
    </row>
    <row r="37" spans="1:15" ht="12.75" customHeight="1">
      <c r="A37" s="213">
        <v>28</v>
      </c>
      <c r="B37" s="216" t="s">
        <v>61</v>
      </c>
      <c r="C37" s="230">
        <v>921.05</v>
      </c>
      <c r="D37" s="231">
        <v>919.01666666666677</v>
      </c>
      <c r="E37" s="231">
        <v>914.48333333333358</v>
      </c>
      <c r="F37" s="231">
        <v>907.91666666666686</v>
      </c>
      <c r="G37" s="231">
        <v>903.38333333333367</v>
      </c>
      <c r="H37" s="231">
        <v>925.58333333333348</v>
      </c>
      <c r="I37" s="231">
        <v>930.11666666666656</v>
      </c>
      <c r="J37" s="231">
        <v>936.68333333333339</v>
      </c>
      <c r="K37" s="230">
        <v>923.55</v>
      </c>
      <c r="L37" s="230">
        <v>912.45</v>
      </c>
      <c r="M37" s="230">
        <v>81.493499999999997</v>
      </c>
      <c r="N37" s="1"/>
      <c r="O37" s="1"/>
    </row>
    <row r="38" spans="1:15" ht="12.75" customHeight="1">
      <c r="A38" s="213">
        <v>29</v>
      </c>
      <c r="B38" s="216" t="s">
        <v>62</v>
      </c>
      <c r="C38" s="230">
        <v>4644</v>
      </c>
      <c r="D38" s="231">
        <v>4600</v>
      </c>
      <c r="E38" s="231">
        <v>4548.6000000000004</v>
      </c>
      <c r="F38" s="231">
        <v>4453.2000000000007</v>
      </c>
      <c r="G38" s="231">
        <v>4401.8000000000011</v>
      </c>
      <c r="H38" s="231">
        <v>4695.3999999999996</v>
      </c>
      <c r="I38" s="231">
        <v>4746.7999999999993</v>
      </c>
      <c r="J38" s="231">
        <v>4842.1999999999989</v>
      </c>
      <c r="K38" s="230">
        <v>4651.3999999999996</v>
      </c>
      <c r="L38" s="230">
        <v>4504.6000000000004</v>
      </c>
      <c r="M38" s="230">
        <v>10.16606</v>
      </c>
      <c r="N38" s="1"/>
      <c r="O38" s="1"/>
    </row>
    <row r="39" spans="1:15" ht="12.75" customHeight="1">
      <c r="A39" s="213">
        <v>30</v>
      </c>
      <c r="B39" s="216" t="s">
        <v>65</v>
      </c>
      <c r="C39" s="230">
        <v>6841.15</v>
      </c>
      <c r="D39" s="231">
        <v>6811.75</v>
      </c>
      <c r="E39" s="231">
        <v>6775.5</v>
      </c>
      <c r="F39" s="231">
        <v>6709.85</v>
      </c>
      <c r="G39" s="231">
        <v>6673.6</v>
      </c>
      <c r="H39" s="231">
        <v>6877.4</v>
      </c>
      <c r="I39" s="231">
        <v>6913.65</v>
      </c>
      <c r="J39" s="231">
        <v>6979.2999999999993</v>
      </c>
      <c r="K39" s="230">
        <v>6848</v>
      </c>
      <c r="L39" s="230">
        <v>6746.1</v>
      </c>
      <c r="M39" s="230">
        <v>5.3026</v>
      </c>
      <c r="N39" s="1"/>
      <c r="O39" s="1"/>
    </row>
    <row r="40" spans="1:15" ht="12.75" customHeight="1">
      <c r="A40" s="213">
        <v>31</v>
      </c>
      <c r="B40" s="216" t="s">
        <v>64</v>
      </c>
      <c r="C40" s="230">
        <v>1427.35</v>
      </c>
      <c r="D40" s="231">
        <v>1424.3333333333333</v>
      </c>
      <c r="E40" s="231">
        <v>1419.0166666666664</v>
      </c>
      <c r="F40" s="231">
        <v>1410.6833333333332</v>
      </c>
      <c r="G40" s="231">
        <v>1405.3666666666663</v>
      </c>
      <c r="H40" s="231">
        <v>1432.6666666666665</v>
      </c>
      <c r="I40" s="231">
        <v>1437.9833333333336</v>
      </c>
      <c r="J40" s="231">
        <v>1446.3166666666666</v>
      </c>
      <c r="K40" s="230">
        <v>1429.65</v>
      </c>
      <c r="L40" s="230">
        <v>1416</v>
      </c>
      <c r="M40" s="230">
        <v>6.88673</v>
      </c>
      <c r="N40" s="1"/>
      <c r="O40" s="1"/>
    </row>
    <row r="41" spans="1:15" ht="12.75" customHeight="1">
      <c r="A41" s="213">
        <v>32</v>
      </c>
      <c r="B41" s="216" t="s">
        <v>240</v>
      </c>
      <c r="C41" s="230">
        <v>6922.3</v>
      </c>
      <c r="D41" s="231">
        <v>6893.4666666666672</v>
      </c>
      <c r="E41" s="231">
        <v>6844.9333333333343</v>
      </c>
      <c r="F41" s="231">
        <v>6767.5666666666675</v>
      </c>
      <c r="G41" s="231">
        <v>6719.0333333333347</v>
      </c>
      <c r="H41" s="231">
        <v>6970.8333333333339</v>
      </c>
      <c r="I41" s="231">
        <v>7019.3666666666668</v>
      </c>
      <c r="J41" s="231">
        <v>7096.7333333333336</v>
      </c>
      <c r="K41" s="230">
        <v>6942</v>
      </c>
      <c r="L41" s="230">
        <v>6816.1</v>
      </c>
      <c r="M41" s="230">
        <v>0.36610999999999999</v>
      </c>
      <c r="N41" s="1"/>
      <c r="O41" s="1"/>
    </row>
    <row r="42" spans="1:15" ht="12.75" customHeight="1">
      <c r="A42" s="213">
        <v>33</v>
      </c>
      <c r="B42" s="216" t="s">
        <v>66</v>
      </c>
      <c r="C42" s="230">
        <v>2445.75</v>
      </c>
      <c r="D42" s="231">
        <v>2412.9166666666665</v>
      </c>
      <c r="E42" s="231">
        <v>2372.833333333333</v>
      </c>
      <c r="F42" s="231">
        <v>2299.9166666666665</v>
      </c>
      <c r="G42" s="231">
        <v>2259.833333333333</v>
      </c>
      <c r="H42" s="231">
        <v>2485.833333333333</v>
      </c>
      <c r="I42" s="231">
        <v>2525.9166666666661</v>
      </c>
      <c r="J42" s="231">
        <v>2598.833333333333</v>
      </c>
      <c r="K42" s="230">
        <v>2453</v>
      </c>
      <c r="L42" s="230">
        <v>2340</v>
      </c>
      <c r="M42" s="230">
        <v>5.9995000000000003</v>
      </c>
      <c r="N42" s="1"/>
      <c r="O42" s="1"/>
    </row>
    <row r="43" spans="1:15" ht="12.75" customHeight="1">
      <c r="A43" s="213">
        <v>34</v>
      </c>
      <c r="B43" s="216" t="s">
        <v>67</v>
      </c>
      <c r="C43" s="230">
        <v>264.2</v>
      </c>
      <c r="D43" s="231">
        <v>262.01666666666665</v>
      </c>
      <c r="E43" s="231">
        <v>259.18333333333328</v>
      </c>
      <c r="F43" s="231">
        <v>254.16666666666663</v>
      </c>
      <c r="G43" s="231">
        <v>251.33333333333326</v>
      </c>
      <c r="H43" s="231">
        <v>267.0333333333333</v>
      </c>
      <c r="I43" s="231">
        <v>269.86666666666667</v>
      </c>
      <c r="J43" s="231">
        <v>274.88333333333333</v>
      </c>
      <c r="K43" s="230">
        <v>264.85000000000002</v>
      </c>
      <c r="L43" s="230">
        <v>257</v>
      </c>
      <c r="M43" s="230">
        <v>131.98750000000001</v>
      </c>
      <c r="N43" s="1"/>
      <c r="O43" s="1"/>
    </row>
    <row r="44" spans="1:15" ht="12.75" customHeight="1">
      <c r="A44" s="213">
        <v>35</v>
      </c>
      <c r="B44" s="216" t="s">
        <v>68</v>
      </c>
      <c r="C44" s="230">
        <v>181.8</v>
      </c>
      <c r="D44" s="231">
        <v>181.53333333333333</v>
      </c>
      <c r="E44" s="231">
        <v>180.11666666666667</v>
      </c>
      <c r="F44" s="231">
        <v>178.43333333333334</v>
      </c>
      <c r="G44" s="231">
        <v>177.01666666666668</v>
      </c>
      <c r="H44" s="231">
        <v>183.21666666666667</v>
      </c>
      <c r="I44" s="231">
        <v>184.63333333333335</v>
      </c>
      <c r="J44" s="231">
        <v>186.31666666666666</v>
      </c>
      <c r="K44" s="230">
        <v>182.95</v>
      </c>
      <c r="L44" s="230">
        <v>179.85</v>
      </c>
      <c r="M44" s="230">
        <v>132.10337999999999</v>
      </c>
      <c r="N44" s="1"/>
      <c r="O44" s="1"/>
    </row>
    <row r="45" spans="1:15" ht="12.75" customHeight="1">
      <c r="A45" s="213">
        <v>36</v>
      </c>
      <c r="B45" s="216" t="s">
        <v>241</v>
      </c>
      <c r="C45" s="230">
        <v>72.5</v>
      </c>
      <c r="D45" s="231">
        <v>72.666666666666671</v>
      </c>
      <c r="E45" s="231">
        <v>71.833333333333343</v>
      </c>
      <c r="F45" s="231">
        <v>71.166666666666671</v>
      </c>
      <c r="G45" s="231">
        <v>70.333333333333343</v>
      </c>
      <c r="H45" s="231">
        <v>73.333333333333343</v>
      </c>
      <c r="I45" s="231">
        <v>74.166666666666686</v>
      </c>
      <c r="J45" s="231">
        <v>74.833333333333343</v>
      </c>
      <c r="K45" s="230">
        <v>73.5</v>
      </c>
      <c r="L45" s="230">
        <v>72</v>
      </c>
      <c r="M45" s="230">
        <v>72.335130000000007</v>
      </c>
      <c r="N45" s="1"/>
      <c r="O45" s="1"/>
    </row>
    <row r="46" spans="1:15" ht="12.75" customHeight="1">
      <c r="A46" s="213">
        <v>37</v>
      </c>
      <c r="B46" s="216" t="s">
        <v>69</v>
      </c>
      <c r="C46" s="230">
        <v>1560.8</v>
      </c>
      <c r="D46" s="231">
        <v>1556</v>
      </c>
      <c r="E46" s="231">
        <v>1539.8</v>
      </c>
      <c r="F46" s="231">
        <v>1518.8</v>
      </c>
      <c r="G46" s="231">
        <v>1502.6</v>
      </c>
      <c r="H46" s="231">
        <v>1577</v>
      </c>
      <c r="I46" s="231">
        <v>1593.1999999999998</v>
      </c>
      <c r="J46" s="231">
        <v>1614.2</v>
      </c>
      <c r="K46" s="230">
        <v>1572.2</v>
      </c>
      <c r="L46" s="230">
        <v>1535</v>
      </c>
      <c r="M46" s="230">
        <v>5.2696899999999998</v>
      </c>
      <c r="N46" s="1"/>
      <c r="O46" s="1"/>
    </row>
    <row r="47" spans="1:15" ht="12.75" customHeight="1">
      <c r="A47" s="213">
        <v>38</v>
      </c>
      <c r="B47" s="216" t="s">
        <v>72</v>
      </c>
      <c r="C47" s="230">
        <v>641.6</v>
      </c>
      <c r="D47" s="231">
        <v>638.43333333333328</v>
      </c>
      <c r="E47" s="231">
        <v>633.36666666666656</v>
      </c>
      <c r="F47" s="231">
        <v>625.13333333333333</v>
      </c>
      <c r="G47" s="231">
        <v>620.06666666666661</v>
      </c>
      <c r="H47" s="231">
        <v>646.66666666666652</v>
      </c>
      <c r="I47" s="231">
        <v>651.73333333333335</v>
      </c>
      <c r="J47" s="231">
        <v>659.96666666666647</v>
      </c>
      <c r="K47" s="230">
        <v>643.5</v>
      </c>
      <c r="L47" s="230">
        <v>630.20000000000005</v>
      </c>
      <c r="M47" s="230">
        <v>6.7833399999999999</v>
      </c>
      <c r="N47" s="1"/>
      <c r="O47" s="1"/>
    </row>
    <row r="48" spans="1:15" ht="12.75" customHeight="1">
      <c r="A48" s="213">
        <v>39</v>
      </c>
      <c r="B48" s="216" t="s">
        <v>71</v>
      </c>
      <c r="C48" s="230">
        <v>109.6</v>
      </c>
      <c r="D48" s="231">
        <v>109.45</v>
      </c>
      <c r="E48" s="231">
        <v>108.15</v>
      </c>
      <c r="F48" s="231">
        <v>106.7</v>
      </c>
      <c r="G48" s="231">
        <v>105.4</v>
      </c>
      <c r="H48" s="231">
        <v>110.9</v>
      </c>
      <c r="I48" s="231">
        <v>112.19999999999999</v>
      </c>
      <c r="J48" s="231">
        <v>113.65</v>
      </c>
      <c r="K48" s="230">
        <v>110.75</v>
      </c>
      <c r="L48" s="230">
        <v>108</v>
      </c>
      <c r="M48" s="230">
        <v>111.58044</v>
      </c>
      <c r="N48" s="1"/>
      <c r="O48" s="1"/>
    </row>
    <row r="49" spans="1:15" ht="12.75" customHeight="1">
      <c r="A49" s="213">
        <v>40</v>
      </c>
      <c r="B49" s="216" t="s">
        <v>73</v>
      </c>
      <c r="C49" s="230">
        <v>757.45</v>
      </c>
      <c r="D49" s="231">
        <v>758.83333333333337</v>
      </c>
      <c r="E49" s="231">
        <v>752.66666666666674</v>
      </c>
      <c r="F49" s="231">
        <v>747.88333333333333</v>
      </c>
      <c r="G49" s="231">
        <v>741.7166666666667</v>
      </c>
      <c r="H49" s="231">
        <v>763.61666666666679</v>
      </c>
      <c r="I49" s="231">
        <v>769.78333333333353</v>
      </c>
      <c r="J49" s="231">
        <v>774.56666666666683</v>
      </c>
      <c r="K49" s="230">
        <v>765</v>
      </c>
      <c r="L49" s="230">
        <v>754.05</v>
      </c>
      <c r="M49" s="230">
        <v>8.6099300000000003</v>
      </c>
      <c r="N49" s="1"/>
      <c r="O49" s="1"/>
    </row>
    <row r="50" spans="1:15" ht="12.75" customHeight="1">
      <c r="A50" s="213">
        <v>41</v>
      </c>
      <c r="B50" s="216" t="s">
        <v>76</v>
      </c>
      <c r="C50" s="230">
        <v>81.900000000000006</v>
      </c>
      <c r="D50" s="231">
        <v>81.333333333333343</v>
      </c>
      <c r="E50" s="231">
        <v>80.466666666666683</v>
      </c>
      <c r="F50" s="231">
        <v>79.033333333333346</v>
      </c>
      <c r="G50" s="231">
        <v>78.166666666666686</v>
      </c>
      <c r="H50" s="231">
        <v>82.76666666666668</v>
      </c>
      <c r="I50" s="231">
        <v>83.633333333333354</v>
      </c>
      <c r="J50" s="231">
        <v>85.066666666666677</v>
      </c>
      <c r="K50" s="230">
        <v>82.2</v>
      </c>
      <c r="L50" s="230">
        <v>79.900000000000006</v>
      </c>
      <c r="M50" s="230">
        <v>157.27153000000001</v>
      </c>
      <c r="N50" s="1"/>
      <c r="O50" s="1"/>
    </row>
    <row r="51" spans="1:15" ht="12.75" customHeight="1">
      <c r="A51" s="213">
        <v>42</v>
      </c>
      <c r="B51" s="216" t="s">
        <v>80</v>
      </c>
      <c r="C51" s="230">
        <v>363.3</v>
      </c>
      <c r="D51" s="231">
        <v>362.61666666666662</v>
      </c>
      <c r="E51" s="231">
        <v>361.03333333333325</v>
      </c>
      <c r="F51" s="231">
        <v>358.76666666666665</v>
      </c>
      <c r="G51" s="231">
        <v>357.18333333333328</v>
      </c>
      <c r="H51" s="231">
        <v>364.88333333333321</v>
      </c>
      <c r="I51" s="231">
        <v>366.46666666666658</v>
      </c>
      <c r="J51" s="231">
        <v>368.73333333333318</v>
      </c>
      <c r="K51" s="230">
        <v>364.2</v>
      </c>
      <c r="L51" s="230">
        <v>360.35</v>
      </c>
      <c r="M51" s="230">
        <v>16.76285</v>
      </c>
      <c r="N51" s="1"/>
      <c r="O51" s="1"/>
    </row>
    <row r="52" spans="1:15" ht="12.75" customHeight="1">
      <c r="A52" s="213">
        <v>43</v>
      </c>
      <c r="B52" s="216" t="s">
        <v>75</v>
      </c>
      <c r="C52" s="230">
        <v>822.7</v>
      </c>
      <c r="D52" s="231">
        <v>815.35</v>
      </c>
      <c r="E52" s="231">
        <v>805.2</v>
      </c>
      <c r="F52" s="231">
        <v>787.7</v>
      </c>
      <c r="G52" s="231">
        <v>777.55000000000007</v>
      </c>
      <c r="H52" s="231">
        <v>832.85</v>
      </c>
      <c r="I52" s="231">
        <v>842.99999999999989</v>
      </c>
      <c r="J52" s="231">
        <v>860.5</v>
      </c>
      <c r="K52" s="230">
        <v>825.5</v>
      </c>
      <c r="L52" s="230">
        <v>797.85</v>
      </c>
      <c r="M52" s="230">
        <v>95.703959999999995</v>
      </c>
      <c r="N52" s="1"/>
      <c r="O52" s="1"/>
    </row>
    <row r="53" spans="1:15" ht="12.75" customHeight="1">
      <c r="A53" s="213">
        <v>44</v>
      </c>
      <c r="B53" s="216" t="s">
        <v>77</v>
      </c>
      <c r="C53" s="230">
        <v>239.85</v>
      </c>
      <c r="D53" s="231">
        <v>242.63333333333333</v>
      </c>
      <c r="E53" s="231">
        <v>236.06666666666666</v>
      </c>
      <c r="F53" s="231">
        <v>232.28333333333333</v>
      </c>
      <c r="G53" s="231">
        <v>225.71666666666667</v>
      </c>
      <c r="H53" s="231">
        <v>246.41666666666666</v>
      </c>
      <c r="I53" s="231">
        <v>252.98333333333332</v>
      </c>
      <c r="J53" s="231">
        <v>256.76666666666665</v>
      </c>
      <c r="K53" s="230">
        <v>249.2</v>
      </c>
      <c r="L53" s="230">
        <v>238.85</v>
      </c>
      <c r="M53" s="230">
        <v>66.978480000000005</v>
      </c>
      <c r="N53" s="1"/>
      <c r="O53" s="1"/>
    </row>
    <row r="54" spans="1:15" ht="12.75" customHeight="1">
      <c r="A54" s="213">
        <v>45</v>
      </c>
      <c r="B54" s="216" t="s">
        <v>78</v>
      </c>
      <c r="C54" s="230">
        <v>18781.150000000001</v>
      </c>
      <c r="D54" s="231">
        <v>18774.183333333331</v>
      </c>
      <c r="E54" s="231">
        <v>18687.316666666662</v>
      </c>
      <c r="F54" s="231">
        <v>18593.48333333333</v>
      </c>
      <c r="G54" s="231">
        <v>18506.616666666661</v>
      </c>
      <c r="H54" s="231">
        <v>18868.016666666663</v>
      </c>
      <c r="I54" s="231">
        <v>18954.883333333331</v>
      </c>
      <c r="J54" s="231">
        <v>19048.716666666664</v>
      </c>
      <c r="K54" s="230">
        <v>18861.05</v>
      </c>
      <c r="L54" s="230">
        <v>18680.349999999999</v>
      </c>
      <c r="M54" s="230">
        <v>0.10507</v>
      </c>
      <c r="N54" s="1"/>
      <c r="O54" s="1"/>
    </row>
    <row r="55" spans="1:15" ht="12.75" customHeight="1">
      <c r="A55" s="213">
        <v>46</v>
      </c>
      <c r="B55" s="216" t="s">
        <v>81</v>
      </c>
      <c r="C55" s="230">
        <v>4563.3</v>
      </c>
      <c r="D55" s="231">
        <v>4600.666666666667</v>
      </c>
      <c r="E55" s="231">
        <v>4495.8833333333341</v>
      </c>
      <c r="F55" s="231">
        <v>4428.4666666666672</v>
      </c>
      <c r="G55" s="231">
        <v>4323.6833333333343</v>
      </c>
      <c r="H55" s="231">
        <v>4668.0833333333339</v>
      </c>
      <c r="I55" s="231">
        <v>4772.8666666666668</v>
      </c>
      <c r="J55" s="231">
        <v>4840.2833333333338</v>
      </c>
      <c r="K55" s="230">
        <v>4705.45</v>
      </c>
      <c r="L55" s="230">
        <v>4533.25</v>
      </c>
      <c r="M55" s="230">
        <v>8.6198899999999998</v>
      </c>
      <c r="N55" s="1"/>
      <c r="O55" s="1"/>
    </row>
    <row r="56" spans="1:15" ht="12.75" customHeight="1">
      <c r="A56" s="213">
        <v>47</v>
      </c>
      <c r="B56" s="216" t="s">
        <v>82</v>
      </c>
      <c r="C56" s="230">
        <v>299.64999999999998</v>
      </c>
      <c r="D56" s="231">
        <v>298.7</v>
      </c>
      <c r="E56" s="231">
        <v>297.09999999999997</v>
      </c>
      <c r="F56" s="231">
        <v>294.54999999999995</v>
      </c>
      <c r="G56" s="231">
        <v>292.94999999999993</v>
      </c>
      <c r="H56" s="231">
        <v>301.25</v>
      </c>
      <c r="I56" s="231">
        <v>302.85000000000002</v>
      </c>
      <c r="J56" s="231">
        <v>305.40000000000003</v>
      </c>
      <c r="K56" s="230">
        <v>300.3</v>
      </c>
      <c r="L56" s="230">
        <v>296.14999999999998</v>
      </c>
      <c r="M56" s="230">
        <v>41.699669999999998</v>
      </c>
      <c r="N56" s="1"/>
      <c r="O56" s="1"/>
    </row>
    <row r="57" spans="1:15" ht="12.75" customHeight="1">
      <c r="A57" s="213">
        <v>48</v>
      </c>
      <c r="B57" s="216" t="s">
        <v>83</v>
      </c>
      <c r="C57" s="230">
        <v>1059.45</v>
      </c>
      <c r="D57" s="231">
        <v>1057.1333333333332</v>
      </c>
      <c r="E57" s="231">
        <v>1050.2666666666664</v>
      </c>
      <c r="F57" s="231">
        <v>1041.0833333333333</v>
      </c>
      <c r="G57" s="231">
        <v>1034.2166666666665</v>
      </c>
      <c r="H57" s="231">
        <v>1066.3166666666664</v>
      </c>
      <c r="I57" s="231">
        <v>1073.1833333333332</v>
      </c>
      <c r="J57" s="231">
        <v>1082.3666666666663</v>
      </c>
      <c r="K57" s="230">
        <v>1064</v>
      </c>
      <c r="L57" s="230">
        <v>1047.95</v>
      </c>
      <c r="M57" s="230">
        <v>11.80607</v>
      </c>
      <c r="N57" s="1"/>
      <c r="O57" s="1"/>
    </row>
    <row r="58" spans="1:15" ht="12.75" customHeight="1">
      <c r="A58" s="213">
        <v>49</v>
      </c>
      <c r="B58" s="216" t="s">
        <v>84</v>
      </c>
      <c r="C58" s="230">
        <v>945.45</v>
      </c>
      <c r="D58" s="231">
        <v>942.48333333333323</v>
      </c>
      <c r="E58" s="231">
        <v>937.96666666666647</v>
      </c>
      <c r="F58" s="231">
        <v>930.48333333333323</v>
      </c>
      <c r="G58" s="231">
        <v>925.96666666666647</v>
      </c>
      <c r="H58" s="231">
        <v>949.96666666666647</v>
      </c>
      <c r="I58" s="231">
        <v>954.48333333333312</v>
      </c>
      <c r="J58" s="231">
        <v>961.96666666666647</v>
      </c>
      <c r="K58" s="230">
        <v>947</v>
      </c>
      <c r="L58" s="230">
        <v>935</v>
      </c>
      <c r="M58" s="230">
        <v>21.782109999999999</v>
      </c>
      <c r="N58" s="1"/>
      <c r="O58" s="1"/>
    </row>
    <row r="59" spans="1:15" ht="12.75" customHeight="1">
      <c r="A59" s="213">
        <v>50</v>
      </c>
      <c r="B59" s="216" t="s">
        <v>801</v>
      </c>
      <c r="C59" s="230">
        <v>1447.6</v>
      </c>
      <c r="D59" s="231">
        <v>1451.1666666666667</v>
      </c>
      <c r="E59" s="231">
        <v>1432.4333333333334</v>
      </c>
      <c r="F59" s="231">
        <v>1417.2666666666667</v>
      </c>
      <c r="G59" s="231">
        <v>1398.5333333333333</v>
      </c>
      <c r="H59" s="231">
        <v>1466.3333333333335</v>
      </c>
      <c r="I59" s="231">
        <v>1485.0666666666666</v>
      </c>
      <c r="J59" s="231">
        <v>1500.2333333333336</v>
      </c>
      <c r="K59" s="230">
        <v>1469.9</v>
      </c>
      <c r="L59" s="230">
        <v>1436</v>
      </c>
      <c r="M59" s="230">
        <v>0.45193</v>
      </c>
      <c r="N59" s="1"/>
      <c r="O59" s="1"/>
    </row>
    <row r="60" spans="1:15" ht="12.75" customHeight="1">
      <c r="A60" s="213">
        <v>51</v>
      </c>
      <c r="B60" s="216" t="s">
        <v>85</v>
      </c>
      <c r="C60" s="230">
        <v>240.05</v>
      </c>
      <c r="D60" s="231">
        <v>240.04999999999998</v>
      </c>
      <c r="E60" s="231">
        <v>237.89999999999998</v>
      </c>
      <c r="F60" s="231">
        <v>235.75</v>
      </c>
      <c r="G60" s="231">
        <v>233.6</v>
      </c>
      <c r="H60" s="231">
        <v>242.19999999999996</v>
      </c>
      <c r="I60" s="231">
        <v>244.35</v>
      </c>
      <c r="J60" s="231">
        <v>246.49999999999994</v>
      </c>
      <c r="K60" s="230">
        <v>242.2</v>
      </c>
      <c r="L60" s="230">
        <v>237.9</v>
      </c>
      <c r="M60" s="230">
        <v>38.101379999999999</v>
      </c>
      <c r="N60" s="1"/>
      <c r="O60" s="1"/>
    </row>
    <row r="61" spans="1:15" ht="12.75" customHeight="1">
      <c r="A61" s="213">
        <v>52</v>
      </c>
      <c r="B61" s="216" t="s">
        <v>87</v>
      </c>
      <c r="C61" s="230">
        <v>4297.25</v>
      </c>
      <c r="D61" s="231">
        <v>4275.95</v>
      </c>
      <c r="E61" s="231">
        <v>4232.8999999999996</v>
      </c>
      <c r="F61" s="231">
        <v>4168.55</v>
      </c>
      <c r="G61" s="231">
        <v>4125.5</v>
      </c>
      <c r="H61" s="231">
        <v>4340.2999999999993</v>
      </c>
      <c r="I61" s="231">
        <v>4383.3500000000004</v>
      </c>
      <c r="J61" s="231">
        <v>4447.6999999999989</v>
      </c>
      <c r="K61" s="230">
        <v>4319</v>
      </c>
      <c r="L61" s="230">
        <v>4211.6000000000004</v>
      </c>
      <c r="M61" s="230">
        <v>2.80375</v>
      </c>
      <c r="N61" s="1"/>
      <c r="O61" s="1"/>
    </row>
    <row r="62" spans="1:15" ht="12.75" customHeight="1">
      <c r="A62" s="213">
        <v>53</v>
      </c>
      <c r="B62" s="216" t="s">
        <v>88</v>
      </c>
      <c r="C62" s="230">
        <v>1581.2</v>
      </c>
      <c r="D62" s="231">
        <v>1582.6499999999999</v>
      </c>
      <c r="E62" s="231">
        <v>1566.5499999999997</v>
      </c>
      <c r="F62" s="231">
        <v>1551.8999999999999</v>
      </c>
      <c r="G62" s="231">
        <v>1535.7999999999997</v>
      </c>
      <c r="H62" s="231">
        <v>1597.2999999999997</v>
      </c>
      <c r="I62" s="231">
        <v>1613.3999999999996</v>
      </c>
      <c r="J62" s="231">
        <v>1628.0499999999997</v>
      </c>
      <c r="K62" s="230">
        <v>1598.75</v>
      </c>
      <c r="L62" s="230">
        <v>1568</v>
      </c>
      <c r="M62" s="230">
        <v>3.6038100000000002</v>
      </c>
      <c r="N62" s="1"/>
      <c r="O62" s="1"/>
    </row>
    <row r="63" spans="1:15" ht="12.75" customHeight="1">
      <c r="A63" s="213">
        <v>54</v>
      </c>
      <c r="B63" s="216" t="s">
        <v>89</v>
      </c>
      <c r="C63" s="230">
        <v>668.45</v>
      </c>
      <c r="D63" s="231">
        <v>666.08333333333337</v>
      </c>
      <c r="E63" s="231">
        <v>662.16666666666674</v>
      </c>
      <c r="F63" s="231">
        <v>655.88333333333333</v>
      </c>
      <c r="G63" s="231">
        <v>651.9666666666667</v>
      </c>
      <c r="H63" s="231">
        <v>672.36666666666679</v>
      </c>
      <c r="I63" s="231">
        <v>676.28333333333353</v>
      </c>
      <c r="J63" s="231">
        <v>682.56666666666683</v>
      </c>
      <c r="K63" s="230">
        <v>670</v>
      </c>
      <c r="L63" s="230">
        <v>659.8</v>
      </c>
      <c r="M63" s="230">
        <v>7.6954000000000002</v>
      </c>
      <c r="N63" s="1"/>
      <c r="O63" s="1"/>
    </row>
    <row r="64" spans="1:15" ht="12.75" customHeight="1">
      <c r="A64" s="213">
        <v>55</v>
      </c>
      <c r="B64" s="216" t="s">
        <v>90</v>
      </c>
      <c r="C64" s="230">
        <v>927.5</v>
      </c>
      <c r="D64" s="231">
        <v>925.2166666666667</v>
      </c>
      <c r="E64" s="231">
        <v>917.63333333333344</v>
      </c>
      <c r="F64" s="231">
        <v>907.76666666666677</v>
      </c>
      <c r="G64" s="231">
        <v>900.18333333333351</v>
      </c>
      <c r="H64" s="231">
        <v>935.08333333333337</v>
      </c>
      <c r="I64" s="231">
        <v>942.66666666666663</v>
      </c>
      <c r="J64" s="231">
        <v>952.5333333333333</v>
      </c>
      <c r="K64" s="230">
        <v>932.8</v>
      </c>
      <c r="L64" s="230">
        <v>915.35</v>
      </c>
      <c r="M64" s="230">
        <v>2.4511699999999998</v>
      </c>
      <c r="N64" s="1"/>
      <c r="O64" s="1"/>
    </row>
    <row r="65" spans="1:15" ht="12.75" customHeight="1">
      <c r="A65" s="213">
        <v>56</v>
      </c>
      <c r="B65" s="216" t="s">
        <v>245</v>
      </c>
      <c r="C65" s="230">
        <v>275.05</v>
      </c>
      <c r="D65" s="231">
        <v>275.83333333333331</v>
      </c>
      <c r="E65" s="231">
        <v>272.96666666666664</v>
      </c>
      <c r="F65" s="231">
        <v>270.88333333333333</v>
      </c>
      <c r="G65" s="231">
        <v>268.01666666666665</v>
      </c>
      <c r="H65" s="231">
        <v>277.91666666666663</v>
      </c>
      <c r="I65" s="231">
        <v>280.7833333333333</v>
      </c>
      <c r="J65" s="231">
        <v>282.86666666666662</v>
      </c>
      <c r="K65" s="230">
        <v>278.7</v>
      </c>
      <c r="L65" s="230">
        <v>273.75</v>
      </c>
      <c r="M65" s="230">
        <v>55.280920000000002</v>
      </c>
      <c r="N65" s="1"/>
      <c r="O65" s="1"/>
    </row>
    <row r="66" spans="1:15" ht="12.75" customHeight="1">
      <c r="A66" s="213">
        <v>57</v>
      </c>
      <c r="B66" s="216" t="s">
        <v>92</v>
      </c>
      <c r="C66" s="230">
        <v>1650.15</v>
      </c>
      <c r="D66" s="231">
        <v>1625.8333333333333</v>
      </c>
      <c r="E66" s="231">
        <v>1589.3166666666666</v>
      </c>
      <c r="F66" s="231">
        <v>1528.4833333333333</v>
      </c>
      <c r="G66" s="231">
        <v>1491.9666666666667</v>
      </c>
      <c r="H66" s="231">
        <v>1686.6666666666665</v>
      </c>
      <c r="I66" s="231">
        <v>1723.1833333333334</v>
      </c>
      <c r="J66" s="231">
        <v>1784.0166666666664</v>
      </c>
      <c r="K66" s="230">
        <v>1662.35</v>
      </c>
      <c r="L66" s="230">
        <v>1565</v>
      </c>
      <c r="M66" s="230">
        <v>25.017050000000001</v>
      </c>
      <c r="N66" s="1"/>
      <c r="O66" s="1"/>
    </row>
    <row r="67" spans="1:15" ht="12.75" customHeight="1">
      <c r="A67" s="213">
        <v>58</v>
      </c>
      <c r="B67" s="216" t="s">
        <v>97</v>
      </c>
      <c r="C67" s="230">
        <v>477.25</v>
      </c>
      <c r="D67" s="231">
        <v>473.89999999999992</v>
      </c>
      <c r="E67" s="231">
        <v>467.99999999999983</v>
      </c>
      <c r="F67" s="231">
        <v>458.74999999999989</v>
      </c>
      <c r="G67" s="231">
        <v>452.8499999999998</v>
      </c>
      <c r="H67" s="231">
        <v>483.14999999999986</v>
      </c>
      <c r="I67" s="231">
        <v>489.04999999999995</v>
      </c>
      <c r="J67" s="231">
        <v>498.2999999999999</v>
      </c>
      <c r="K67" s="230">
        <v>479.8</v>
      </c>
      <c r="L67" s="230">
        <v>464.65</v>
      </c>
      <c r="M67" s="230">
        <v>81.32396</v>
      </c>
      <c r="N67" s="1"/>
      <c r="O67" s="1"/>
    </row>
    <row r="68" spans="1:15" ht="12.75" customHeight="1">
      <c r="A68" s="213">
        <v>59</v>
      </c>
      <c r="B68" s="216" t="s">
        <v>93</v>
      </c>
      <c r="C68" s="230">
        <v>530.15</v>
      </c>
      <c r="D68" s="231">
        <v>529.74999999999989</v>
      </c>
      <c r="E68" s="231">
        <v>525.94999999999982</v>
      </c>
      <c r="F68" s="231">
        <v>521.74999999999989</v>
      </c>
      <c r="G68" s="231">
        <v>517.94999999999982</v>
      </c>
      <c r="H68" s="231">
        <v>533.94999999999982</v>
      </c>
      <c r="I68" s="231">
        <v>537.74999999999977</v>
      </c>
      <c r="J68" s="231">
        <v>541.94999999999982</v>
      </c>
      <c r="K68" s="230">
        <v>533.54999999999995</v>
      </c>
      <c r="L68" s="230">
        <v>525.54999999999995</v>
      </c>
      <c r="M68" s="230">
        <v>22.972999999999999</v>
      </c>
      <c r="N68" s="1"/>
      <c r="O68" s="1"/>
    </row>
    <row r="69" spans="1:15" ht="12.75" customHeight="1">
      <c r="A69" s="213">
        <v>60</v>
      </c>
      <c r="B69" s="216" t="s">
        <v>246</v>
      </c>
      <c r="C69" s="230">
        <v>2041.15</v>
      </c>
      <c r="D69" s="231">
        <v>2037.75</v>
      </c>
      <c r="E69" s="231">
        <v>2020.9499999999998</v>
      </c>
      <c r="F69" s="231">
        <v>2000.7499999999998</v>
      </c>
      <c r="G69" s="231">
        <v>1983.9499999999996</v>
      </c>
      <c r="H69" s="231">
        <v>2057.9499999999998</v>
      </c>
      <c r="I69" s="231">
        <v>2074.75</v>
      </c>
      <c r="J69" s="231">
        <v>2094.9500000000003</v>
      </c>
      <c r="K69" s="230">
        <v>2054.5500000000002</v>
      </c>
      <c r="L69" s="230">
        <v>2017.55</v>
      </c>
      <c r="M69" s="230">
        <v>1.5320499999999999</v>
      </c>
      <c r="N69" s="1"/>
      <c r="O69" s="1"/>
    </row>
    <row r="70" spans="1:15" ht="12.75" customHeight="1">
      <c r="A70" s="213">
        <v>61</v>
      </c>
      <c r="B70" s="216" t="s">
        <v>94</v>
      </c>
      <c r="C70" s="230">
        <v>2078.9499999999998</v>
      </c>
      <c r="D70" s="231">
        <v>2087.9666666666667</v>
      </c>
      <c r="E70" s="231">
        <v>2048.0333333333333</v>
      </c>
      <c r="F70" s="231">
        <v>2017.1166666666668</v>
      </c>
      <c r="G70" s="231">
        <v>1977.1833333333334</v>
      </c>
      <c r="H70" s="231">
        <v>2118.8833333333332</v>
      </c>
      <c r="I70" s="231">
        <v>2158.8166666666666</v>
      </c>
      <c r="J70" s="231">
        <v>2189.7333333333331</v>
      </c>
      <c r="K70" s="230">
        <v>2127.9</v>
      </c>
      <c r="L70" s="230">
        <v>2057.0500000000002</v>
      </c>
      <c r="M70" s="230">
        <v>11.588889999999999</v>
      </c>
      <c r="N70" s="1"/>
      <c r="O70" s="1"/>
    </row>
    <row r="71" spans="1:15" ht="12.75" customHeight="1">
      <c r="A71" s="213">
        <v>62</v>
      </c>
      <c r="B71" s="216" t="s">
        <v>842</v>
      </c>
      <c r="C71" s="230">
        <v>363.55</v>
      </c>
      <c r="D71" s="231">
        <v>362.61666666666662</v>
      </c>
      <c r="E71" s="231">
        <v>360.08333333333326</v>
      </c>
      <c r="F71" s="231">
        <v>356.61666666666662</v>
      </c>
      <c r="G71" s="231">
        <v>354.08333333333326</v>
      </c>
      <c r="H71" s="231">
        <v>366.08333333333326</v>
      </c>
      <c r="I71" s="231">
        <v>368.61666666666667</v>
      </c>
      <c r="J71" s="231">
        <v>372.08333333333326</v>
      </c>
      <c r="K71" s="230">
        <v>365.15</v>
      </c>
      <c r="L71" s="230">
        <v>359.15</v>
      </c>
      <c r="M71" s="230">
        <v>7.24709</v>
      </c>
      <c r="N71" s="1"/>
      <c r="O71" s="1"/>
    </row>
    <row r="72" spans="1:15" ht="12.75" customHeight="1">
      <c r="A72" s="213">
        <v>63</v>
      </c>
      <c r="B72" s="216" t="s">
        <v>95</v>
      </c>
      <c r="C72" s="230">
        <v>3435.65</v>
      </c>
      <c r="D72" s="231">
        <v>3417.8166666666671</v>
      </c>
      <c r="E72" s="231">
        <v>3382.8333333333339</v>
      </c>
      <c r="F72" s="231">
        <v>3330.0166666666669</v>
      </c>
      <c r="G72" s="231">
        <v>3295.0333333333338</v>
      </c>
      <c r="H72" s="231">
        <v>3470.6333333333341</v>
      </c>
      <c r="I72" s="231">
        <v>3505.6166666666668</v>
      </c>
      <c r="J72" s="231">
        <v>3558.4333333333343</v>
      </c>
      <c r="K72" s="230">
        <v>3452.8</v>
      </c>
      <c r="L72" s="230">
        <v>3365</v>
      </c>
      <c r="M72" s="230">
        <v>6.4166999999999996</v>
      </c>
      <c r="N72" s="1"/>
      <c r="O72" s="1"/>
    </row>
    <row r="73" spans="1:15" ht="12.75" customHeight="1">
      <c r="A73" s="213">
        <v>64</v>
      </c>
      <c r="B73" s="216" t="s">
        <v>248</v>
      </c>
      <c r="C73" s="230">
        <v>3597.85</v>
      </c>
      <c r="D73" s="231">
        <v>3567.5</v>
      </c>
      <c r="E73" s="231">
        <v>3507.25</v>
      </c>
      <c r="F73" s="231">
        <v>3416.65</v>
      </c>
      <c r="G73" s="231">
        <v>3356.4</v>
      </c>
      <c r="H73" s="231">
        <v>3658.1</v>
      </c>
      <c r="I73" s="231">
        <v>3718.35</v>
      </c>
      <c r="J73" s="231">
        <v>3808.95</v>
      </c>
      <c r="K73" s="230">
        <v>3627.75</v>
      </c>
      <c r="L73" s="230">
        <v>3476.9</v>
      </c>
      <c r="M73" s="230">
        <v>13.04189</v>
      </c>
      <c r="N73" s="1"/>
      <c r="O73" s="1"/>
    </row>
    <row r="74" spans="1:15" ht="12.75" customHeight="1">
      <c r="A74" s="213">
        <v>65</v>
      </c>
      <c r="B74" s="216" t="s">
        <v>143</v>
      </c>
      <c r="C74" s="230">
        <v>2025.55</v>
      </c>
      <c r="D74" s="231">
        <v>2033.7833333333335</v>
      </c>
      <c r="E74" s="231">
        <v>2010.5666666666671</v>
      </c>
      <c r="F74" s="231">
        <v>1995.5833333333335</v>
      </c>
      <c r="G74" s="231">
        <v>1972.366666666667</v>
      </c>
      <c r="H74" s="231">
        <v>2048.7666666666673</v>
      </c>
      <c r="I74" s="231">
        <v>2071.9833333333336</v>
      </c>
      <c r="J74" s="231">
        <v>2086.9666666666672</v>
      </c>
      <c r="K74" s="230">
        <v>2057</v>
      </c>
      <c r="L74" s="230">
        <v>2018.8</v>
      </c>
      <c r="M74" s="230">
        <v>1.0818399999999999</v>
      </c>
      <c r="N74" s="1"/>
      <c r="O74" s="1"/>
    </row>
    <row r="75" spans="1:15" ht="12.75" customHeight="1">
      <c r="A75" s="213">
        <v>66</v>
      </c>
      <c r="B75" s="216" t="s">
        <v>98</v>
      </c>
      <c r="C75" s="230">
        <v>4503.95</v>
      </c>
      <c r="D75" s="231">
        <v>4506.7499999999991</v>
      </c>
      <c r="E75" s="231">
        <v>4479.5999999999985</v>
      </c>
      <c r="F75" s="231">
        <v>4455.2499999999991</v>
      </c>
      <c r="G75" s="231">
        <v>4428.0999999999985</v>
      </c>
      <c r="H75" s="231">
        <v>4531.0999999999985</v>
      </c>
      <c r="I75" s="231">
        <v>4558.2499999999982</v>
      </c>
      <c r="J75" s="231">
        <v>4582.5999999999985</v>
      </c>
      <c r="K75" s="230">
        <v>4533.8999999999996</v>
      </c>
      <c r="L75" s="230">
        <v>4482.3999999999996</v>
      </c>
      <c r="M75" s="230">
        <v>2.0676399999999999</v>
      </c>
      <c r="N75" s="1"/>
      <c r="O75" s="1"/>
    </row>
    <row r="76" spans="1:15" ht="12.75" customHeight="1">
      <c r="A76" s="213">
        <v>67</v>
      </c>
      <c r="B76" s="216" t="s">
        <v>99</v>
      </c>
      <c r="C76" s="230">
        <v>3651.5</v>
      </c>
      <c r="D76" s="231">
        <v>3646.8833333333332</v>
      </c>
      <c r="E76" s="231">
        <v>3611.5166666666664</v>
      </c>
      <c r="F76" s="231">
        <v>3571.5333333333333</v>
      </c>
      <c r="G76" s="231">
        <v>3536.1666666666665</v>
      </c>
      <c r="H76" s="231">
        <v>3686.8666666666663</v>
      </c>
      <c r="I76" s="231">
        <v>3722.2333333333331</v>
      </c>
      <c r="J76" s="231">
        <v>3762.2166666666662</v>
      </c>
      <c r="K76" s="230">
        <v>3682.25</v>
      </c>
      <c r="L76" s="230">
        <v>3606.9</v>
      </c>
      <c r="M76" s="230">
        <v>7.2588699999999999</v>
      </c>
      <c r="N76" s="1"/>
      <c r="O76" s="1"/>
    </row>
    <row r="77" spans="1:15" ht="12.75" customHeight="1">
      <c r="A77" s="213">
        <v>68</v>
      </c>
      <c r="B77" s="216" t="s">
        <v>249</v>
      </c>
      <c r="C77" s="230">
        <v>383.55</v>
      </c>
      <c r="D77" s="231">
        <v>385.7166666666667</v>
      </c>
      <c r="E77" s="231">
        <v>380.03333333333342</v>
      </c>
      <c r="F77" s="231">
        <v>376.51666666666671</v>
      </c>
      <c r="G77" s="231">
        <v>370.83333333333343</v>
      </c>
      <c r="H77" s="231">
        <v>389.23333333333341</v>
      </c>
      <c r="I77" s="231">
        <v>394.91666666666669</v>
      </c>
      <c r="J77" s="231">
        <v>398.43333333333339</v>
      </c>
      <c r="K77" s="230">
        <v>391.4</v>
      </c>
      <c r="L77" s="230">
        <v>382.2</v>
      </c>
      <c r="M77" s="230">
        <v>1.6573500000000001</v>
      </c>
      <c r="N77" s="1"/>
      <c r="O77" s="1"/>
    </row>
    <row r="78" spans="1:15" ht="12.75" customHeight="1">
      <c r="A78" s="213">
        <v>69</v>
      </c>
      <c r="B78" s="216" t="s">
        <v>100</v>
      </c>
      <c r="C78" s="230">
        <v>2047.6</v>
      </c>
      <c r="D78" s="231">
        <v>2048.4499999999998</v>
      </c>
      <c r="E78" s="231">
        <v>2032.1999999999998</v>
      </c>
      <c r="F78" s="231">
        <v>2016.8</v>
      </c>
      <c r="G78" s="231">
        <v>2000.55</v>
      </c>
      <c r="H78" s="231">
        <v>2063.8499999999995</v>
      </c>
      <c r="I78" s="231">
        <v>2080.0999999999995</v>
      </c>
      <c r="J78" s="231">
        <v>2095.4999999999995</v>
      </c>
      <c r="K78" s="230">
        <v>2064.6999999999998</v>
      </c>
      <c r="L78" s="230">
        <v>2033.05</v>
      </c>
      <c r="M78" s="230">
        <v>1.8724799999999999</v>
      </c>
      <c r="N78" s="1"/>
      <c r="O78" s="1"/>
    </row>
    <row r="79" spans="1:15" ht="12.75" customHeight="1">
      <c r="A79" s="213">
        <v>70</v>
      </c>
      <c r="B79" s="216" t="s">
        <v>802</v>
      </c>
      <c r="C79" s="230">
        <v>127.05</v>
      </c>
      <c r="D79" s="231">
        <v>125.8</v>
      </c>
      <c r="E79" s="231">
        <v>123.4</v>
      </c>
      <c r="F79" s="231">
        <v>119.75000000000001</v>
      </c>
      <c r="G79" s="231">
        <v>117.35000000000002</v>
      </c>
      <c r="H79" s="231">
        <v>129.44999999999999</v>
      </c>
      <c r="I79" s="231">
        <v>131.85</v>
      </c>
      <c r="J79" s="231">
        <v>135.49999999999997</v>
      </c>
      <c r="K79" s="230">
        <v>128.19999999999999</v>
      </c>
      <c r="L79" s="230">
        <v>122.15</v>
      </c>
      <c r="M79" s="230">
        <v>272.39096999999998</v>
      </c>
      <c r="N79" s="1"/>
      <c r="O79" s="1"/>
    </row>
    <row r="80" spans="1:15" ht="12.75" customHeight="1">
      <c r="A80" s="213">
        <v>71</v>
      </c>
      <c r="B80" s="216" t="s">
        <v>102</v>
      </c>
      <c r="C80" s="230">
        <v>123.25</v>
      </c>
      <c r="D80" s="231">
        <v>123.14999999999999</v>
      </c>
      <c r="E80" s="231">
        <v>122.39999999999998</v>
      </c>
      <c r="F80" s="231">
        <v>121.54999999999998</v>
      </c>
      <c r="G80" s="231">
        <v>120.79999999999997</v>
      </c>
      <c r="H80" s="231">
        <v>123.99999999999999</v>
      </c>
      <c r="I80" s="231">
        <v>124.75000000000001</v>
      </c>
      <c r="J80" s="231">
        <v>125.6</v>
      </c>
      <c r="K80" s="230">
        <v>123.9</v>
      </c>
      <c r="L80" s="230">
        <v>122.3</v>
      </c>
      <c r="M80" s="230">
        <v>156.55833999999999</v>
      </c>
      <c r="N80" s="1"/>
      <c r="O80" s="1"/>
    </row>
    <row r="81" spans="1:15" ht="12.75" customHeight="1">
      <c r="A81" s="213">
        <v>72</v>
      </c>
      <c r="B81" s="216" t="s">
        <v>251</v>
      </c>
      <c r="C81" s="230">
        <v>286.25</v>
      </c>
      <c r="D81" s="231">
        <v>287.34999999999997</v>
      </c>
      <c r="E81" s="231">
        <v>284.04999999999995</v>
      </c>
      <c r="F81" s="231">
        <v>281.84999999999997</v>
      </c>
      <c r="G81" s="231">
        <v>278.54999999999995</v>
      </c>
      <c r="H81" s="231">
        <v>289.54999999999995</v>
      </c>
      <c r="I81" s="231">
        <v>292.85000000000002</v>
      </c>
      <c r="J81" s="231">
        <v>295.04999999999995</v>
      </c>
      <c r="K81" s="230">
        <v>290.64999999999998</v>
      </c>
      <c r="L81" s="230">
        <v>285.14999999999998</v>
      </c>
      <c r="M81" s="230">
        <v>9.3659499999999998</v>
      </c>
      <c r="N81" s="1"/>
      <c r="O81" s="1"/>
    </row>
    <row r="82" spans="1:15" ht="12.75" customHeight="1">
      <c r="A82" s="213">
        <v>73</v>
      </c>
      <c r="B82" s="216" t="s">
        <v>103</v>
      </c>
      <c r="C82" s="230">
        <v>107.8</v>
      </c>
      <c r="D82" s="231">
        <v>107.76666666666667</v>
      </c>
      <c r="E82" s="231">
        <v>107.33333333333333</v>
      </c>
      <c r="F82" s="231">
        <v>106.86666666666666</v>
      </c>
      <c r="G82" s="231">
        <v>106.43333333333332</v>
      </c>
      <c r="H82" s="231">
        <v>108.23333333333333</v>
      </c>
      <c r="I82" s="231">
        <v>108.66666666666667</v>
      </c>
      <c r="J82" s="231">
        <v>109.13333333333334</v>
      </c>
      <c r="K82" s="230">
        <v>108.2</v>
      </c>
      <c r="L82" s="230">
        <v>107.3</v>
      </c>
      <c r="M82" s="230">
        <v>47.192810000000001</v>
      </c>
      <c r="N82" s="1"/>
      <c r="O82" s="1"/>
    </row>
    <row r="83" spans="1:15" ht="12.75" customHeight="1">
      <c r="A83" s="213">
        <v>74</v>
      </c>
      <c r="B83" s="216" t="s">
        <v>252</v>
      </c>
      <c r="C83" s="230">
        <v>924.15</v>
      </c>
      <c r="D83" s="231">
        <v>932.68333333333339</v>
      </c>
      <c r="E83" s="231">
        <v>910.46666666666681</v>
      </c>
      <c r="F83" s="231">
        <v>896.78333333333342</v>
      </c>
      <c r="G83" s="231">
        <v>874.56666666666683</v>
      </c>
      <c r="H83" s="231">
        <v>946.36666666666679</v>
      </c>
      <c r="I83" s="231">
        <v>968.58333333333348</v>
      </c>
      <c r="J83" s="231">
        <v>982.26666666666677</v>
      </c>
      <c r="K83" s="230">
        <v>954.9</v>
      </c>
      <c r="L83" s="230">
        <v>919</v>
      </c>
      <c r="M83" s="230">
        <v>5.0585599999999999</v>
      </c>
      <c r="N83" s="1"/>
      <c r="O83" s="1"/>
    </row>
    <row r="84" spans="1:15" ht="12.75" customHeight="1">
      <c r="A84" s="213">
        <v>75</v>
      </c>
      <c r="B84" s="216" t="s">
        <v>107</v>
      </c>
      <c r="C84" s="230">
        <v>1029.4000000000001</v>
      </c>
      <c r="D84" s="231">
        <v>1028.1333333333334</v>
      </c>
      <c r="E84" s="231">
        <v>1021.2666666666669</v>
      </c>
      <c r="F84" s="231">
        <v>1013.1333333333334</v>
      </c>
      <c r="G84" s="231">
        <v>1006.2666666666669</v>
      </c>
      <c r="H84" s="231">
        <v>1036.2666666666669</v>
      </c>
      <c r="I84" s="231">
        <v>1043.1333333333332</v>
      </c>
      <c r="J84" s="231">
        <v>1051.2666666666669</v>
      </c>
      <c r="K84" s="230">
        <v>1035</v>
      </c>
      <c r="L84" s="230">
        <v>1020</v>
      </c>
      <c r="M84" s="230">
        <v>5.3618800000000002</v>
      </c>
      <c r="N84" s="1"/>
      <c r="O84" s="1"/>
    </row>
    <row r="85" spans="1:15" ht="12.75" customHeight="1">
      <c r="A85" s="213">
        <v>76</v>
      </c>
      <c r="B85" s="216" t="s">
        <v>108</v>
      </c>
      <c r="C85" s="230">
        <v>1365.6</v>
      </c>
      <c r="D85" s="231">
        <v>1356.2</v>
      </c>
      <c r="E85" s="231">
        <v>1342.5</v>
      </c>
      <c r="F85" s="231">
        <v>1319.3999999999999</v>
      </c>
      <c r="G85" s="231">
        <v>1305.6999999999998</v>
      </c>
      <c r="H85" s="231">
        <v>1379.3000000000002</v>
      </c>
      <c r="I85" s="231">
        <v>1393.0000000000005</v>
      </c>
      <c r="J85" s="231">
        <v>1416.1000000000004</v>
      </c>
      <c r="K85" s="230">
        <v>1369.9</v>
      </c>
      <c r="L85" s="230">
        <v>1333.1</v>
      </c>
      <c r="M85" s="230">
        <v>5.79244</v>
      </c>
      <c r="N85" s="1"/>
      <c r="O85" s="1"/>
    </row>
    <row r="86" spans="1:15" ht="12.75" customHeight="1">
      <c r="A86" s="213">
        <v>77</v>
      </c>
      <c r="B86" s="216" t="s">
        <v>110</v>
      </c>
      <c r="C86" s="230">
        <v>1701.35</v>
      </c>
      <c r="D86" s="231">
        <v>1701.4333333333334</v>
      </c>
      <c r="E86" s="231">
        <v>1690.9166666666667</v>
      </c>
      <c r="F86" s="231">
        <v>1680.4833333333333</v>
      </c>
      <c r="G86" s="231">
        <v>1669.9666666666667</v>
      </c>
      <c r="H86" s="231">
        <v>1711.8666666666668</v>
      </c>
      <c r="I86" s="231">
        <v>1722.3833333333332</v>
      </c>
      <c r="J86" s="231">
        <v>1732.8166666666668</v>
      </c>
      <c r="K86" s="230">
        <v>1711.95</v>
      </c>
      <c r="L86" s="230">
        <v>1691</v>
      </c>
      <c r="M86" s="230">
        <v>6.8892600000000002</v>
      </c>
      <c r="N86" s="1"/>
      <c r="O86" s="1"/>
    </row>
    <row r="87" spans="1:15" ht="12.75" customHeight="1">
      <c r="A87" s="213">
        <v>78</v>
      </c>
      <c r="B87" s="216" t="s">
        <v>111</v>
      </c>
      <c r="C87" s="230">
        <v>488.75</v>
      </c>
      <c r="D87" s="231">
        <v>487.33333333333331</v>
      </c>
      <c r="E87" s="231">
        <v>484.36666666666662</v>
      </c>
      <c r="F87" s="231">
        <v>479.98333333333329</v>
      </c>
      <c r="G87" s="231">
        <v>477.01666666666659</v>
      </c>
      <c r="H87" s="231">
        <v>491.71666666666664</v>
      </c>
      <c r="I87" s="231">
        <v>494.68333333333334</v>
      </c>
      <c r="J87" s="231">
        <v>499.06666666666666</v>
      </c>
      <c r="K87" s="230">
        <v>490.3</v>
      </c>
      <c r="L87" s="230">
        <v>482.95</v>
      </c>
      <c r="M87" s="230">
        <v>8.1342400000000001</v>
      </c>
      <c r="N87" s="1"/>
      <c r="O87" s="1"/>
    </row>
    <row r="88" spans="1:15" ht="12.75" customHeight="1">
      <c r="A88" s="213">
        <v>79</v>
      </c>
      <c r="B88" s="216" t="s">
        <v>255</v>
      </c>
      <c r="C88" s="230">
        <v>293.75</v>
      </c>
      <c r="D88" s="231">
        <v>294.31666666666666</v>
      </c>
      <c r="E88" s="231">
        <v>285.63333333333333</v>
      </c>
      <c r="F88" s="231">
        <v>277.51666666666665</v>
      </c>
      <c r="G88" s="231">
        <v>268.83333333333331</v>
      </c>
      <c r="H88" s="231">
        <v>302.43333333333334</v>
      </c>
      <c r="I88" s="231">
        <v>311.11666666666662</v>
      </c>
      <c r="J88" s="231">
        <v>319.23333333333335</v>
      </c>
      <c r="K88" s="230">
        <v>303</v>
      </c>
      <c r="L88" s="230">
        <v>286.2</v>
      </c>
      <c r="M88" s="230">
        <v>20.815550000000002</v>
      </c>
      <c r="N88" s="1"/>
      <c r="O88" s="1"/>
    </row>
    <row r="89" spans="1:15" ht="12.75" customHeight="1">
      <c r="A89" s="213">
        <v>80</v>
      </c>
      <c r="B89" s="216" t="s">
        <v>113</v>
      </c>
      <c r="C89" s="230">
        <v>1116</v>
      </c>
      <c r="D89" s="231">
        <v>1112.4333333333334</v>
      </c>
      <c r="E89" s="231">
        <v>1106.6166666666668</v>
      </c>
      <c r="F89" s="231">
        <v>1097.2333333333333</v>
      </c>
      <c r="G89" s="231">
        <v>1091.4166666666667</v>
      </c>
      <c r="H89" s="231">
        <v>1121.8166666666668</v>
      </c>
      <c r="I89" s="231">
        <v>1127.6333333333334</v>
      </c>
      <c r="J89" s="231">
        <v>1137.0166666666669</v>
      </c>
      <c r="K89" s="230">
        <v>1118.25</v>
      </c>
      <c r="L89" s="230">
        <v>1103.05</v>
      </c>
      <c r="M89" s="230">
        <v>11.24803</v>
      </c>
      <c r="N89" s="1"/>
      <c r="O89" s="1"/>
    </row>
    <row r="90" spans="1:15" ht="12.75" customHeight="1">
      <c r="A90" s="213">
        <v>81</v>
      </c>
      <c r="B90" s="216" t="s">
        <v>115</v>
      </c>
      <c r="C90" s="230">
        <v>1764.05</v>
      </c>
      <c r="D90" s="231">
        <v>1758.7166666666665</v>
      </c>
      <c r="E90" s="231">
        <v>1745.333333333333</v>
      </c>
      <c r="F90" s="231">
        <v>1726.6166666666666</v>
      </c>
      <c r="G90" s="231">
        <v>1713.2333333333331</v>
      </c>
      <c r="H90" s="231">
        <v>1777.4333333333329</v>
      </c>
      <c r="I90" s="231">
        <v>1790.8166666666666</v>
      </c>
      <c r="J90" s="231">
        <v>1809.5333333333328</v>
      </c>
      <c r="K90" s="230">
        <v>1772.1</v>
      </c>
      <c r="L90" s="230">
        <v>1740</v>
      </c>
      <c r="M90" s="230">
        <v>2.3698800000000002</v>
      </c>
      <c r="N90" s="1"/>
      <c r="O90" s="1"/>
    </row>
    <row r="91" spans="1:15" ht="12.75" customHeight="1">
      <c r="A91" s="213">
        <v>82</v>
      </c>
      <c r="B91" s="216" t="s">
        <v>116</v>
      </c>
      <c r="C91" s="230">
        <v>1609.6</v>
      </c>
      <c r="D91" s="231">
        <v>1609</v>
      </c>
      <c r="E91" s="231">
        <v>1597.95</v>
      </c>
      <c r="F91" s="231">
        <v>1586.3</v>
      </c>
      <c r="G91" s="231">
        <v>1575.25</v>
      </c>
      <c r="H91" s="231">
        <v>1620.65</v>
      </c>
      <c r="I91" s="231">
        <v>1631.7000000000003</v>
      </c>
      <c r="J91" s="231">
        <v>1643.3500000000001</v>
      </c>
      <c r="K91" s="230">
        <v>1620.05</v>
      </c>
      <c r="L91" s="230">
        <v>1597.35</v>
      </c>
      <c r="M91" s="230">
        <v>148.88464999999999</v>
      </c>
      <c r="N91" s="1"/>
      <c r="O91" s="1"/>
    </row>
    <row r="92" spans="1:15" ht="12.75" customHeight="1">
      <c r="A92" s="213">
        <v>83</v>
      </c>
      <c r="B92" s="216" t="s">
        <v>117</v>
      </c>
      <c r="C92" s="230">
        <v>572.04999999999995</v>
      </c>
      <c r="D92" s="231">
        <v>569.6</v>
      </c>
      <c r="E92" s="231">
        <v>565.5</v>
      </c>
      <c r="F92" s="231">
        <v>558.94999999999993</v>
      </c>
      <c r="G92" s="231">
        <v>554.84999999999991</v>
      </c>
      <c r="H92" s="231">
        <v>576.15000000000009</v>
      </c>
      <c r="I92" s="231">
        <v>580.25000000000023</v>
      </c>
      <c r="J92" s="231">
        <v>586.80000000000018</v>
      </c>
      <c r="K92" s="230">
        <v>573.70000000000005</v>
      </c>
      <c r="L92" s="230">
        <v>563.04999999999995</v>
      </c>
      <c r="M92" s="230">
        <v>13.077970000000001</v>
      </c>
      <c r="N92" s="1"/>
      <c r="O92" s="1"/>
    </row>
    <row r="93" spans="1:15" ht="12.75" customHeight="1">
      <c r="A93" s="213">
        <v>84</v>
      </c>
      <c r="B93" s="216" t="s">
        <v>112</v>
      </c>
      <c r="C93" s="230">
        <v>1278.4000000000001</v>
      </c>
      <c r="D93" s="231">
        <v>1276.1333333333334</v>
      </c>
      <c r="E93" s="231">
        <v>1269.2666666666669</v>
      </c>
      <c r="F93" s="231">
        <v>1260.1333333333334</v>
      </c>
      <c r="G93" s="231">
        <v>1253.2666666666669</v>
      </c>
      <c r="H93" s="231">
        <v>1285.2666666666669</v>
      </c>
      <c r="I93" s="231">
        <v>1292.1333333333332</v>
      </c>
      <c r="J93" s="231">
        <v>1301.2666666666669</v>
      </c>
      <c r="K93" s="230">
        <v>1283</v>
      </c>
      <c r="L93" s="230">
        <v>1267</v>
      </c>
      <c r="M93" s="230">
        <v>4.3461100000000004</v>
      </c>
      <c r="N93" s="1"/>
      <c r="O93" s="1"/>
    </row>
    <row r="94" spans="1:15" ht="12.75" customHeight="1">
      <c r="A94" s="213">
        <v>85</v>
      </c>
      <c r="B94" s="216" t="s">
        <v>118</v>
      </c>
      <c r="C94" s="230">
        <v>2732.8</v>
      </c>
      <c r="D94" s="231">
        <v>2733.6166666666668</v>
      </c>
      <c r="E94" s="231">
        <v>2708.2333333333336</v>
      </c>
      <c r="F94" s="231">
        <v>2683.666666666667</v>
      </c>
      <c r="G94" s="231">
        <v>2658.2833333333338</v>
      </c>
      <c r="H94" s="231">
        <v>2758.1833333333334</v>
      </c>
      <c r="I94" s="231">
        <v>2783.5666666666666</v>
      </c>
      <c r="J94" s="231">
        <v>2808.1333333333332</v>
      </c>
      <c r="K94" s="230">
        <v>2759</v>
      </c>
      <c r="L94" s="230">
        <v>2709.05</v>
      </c>
      <c r="M94" s="230">
        <v>2.08718</v>
      </c>
      <c r="N94" s="1"/>
      <c r="O94" s="1"/>
    </row>
    <row r="95" spans="1:15" ht="12.75" customHeight="1">
      <c r="A95" s="213">
        <v>86</v>
      </c>
      <c r="B95" s="216" t="s">
        <v>120</v>
      </c>
      <c r="C95" s="230">
        <v>404.25</v>
      </c>
      <c r="D95" s="231">
        <v>402.59999999999997</v>
      </c>
      <c r="E95" s="231">
        <v>399.44999999999993</v>
      </c>
      <c r="F95" s="231">
        <v>394.65</v>
      </c>
      <c r="G95" s="231">
        <v>391.49999999999994</v>
      </c>
      <c r="H95" s="231">
        <v>407.39999999999992</v>
      </c>
      <c r="I95" s="231">
        <v>410.5499999999999</v>
      </c>
      <c r="J95" s="231">
        <v>415.34999999999991</v>
      </c>
      <c r="K95" s="230">
        <v>405.75</v>
      </c>
      <c r="L95" s="230">
        <v>397.8</v>
      </c>
      <c r="M95" s="230">
        <v>80.182419999999993</v>
      </c>
      <c r="N95" s="1"/>
      <c r="O95" s="1"/>
    </row>
    <row r="96" spans="1:15" ht="12.75" customHeight="1">
      <c r="A96" s="213">
        <v>87</v>
      </c>
      <c r="B96" s="216" t="s">
        <v>256</v>
      </c>
      <c r="C96" s="230">
        <v>3014.7</v>
      </c>
      <c r="D96" s="231">
        <v>3008.4333333333329</v>
      </c>
      <c r="E96" s="231">
        <v>2985.9666666666658</v>
      </c>
      <c r="F96" s="231">
        <v>2957.2333333333327</v>
      </c>
      <c r="G96" s="231">
        <v>2934.7666666666655</v>
      </c>
      <c r="H96" s="231">
        <v>3037.1666666666661</v>
      </c>
      <c r="I96" s="231">
        <v>3059.6333333333332</v>
      </c>
      <c r="J96" s="231">
        <v>3088.3666666666663</v>
      </c>
      <c r="K96" s="230">
        <v>3030.9</v>
      </c>
      <c r="L96" s="230">
        <v>2979.7</v>
      </c>
      <c r="M96" s="230">
        <v>9.6777099999999994</v>
      </c>
      <c r="N96" s="1"/>
      <c r="O96" s="1"/>
    </row>
    <row r="97" spans="1:15" ht="12.75" customHeight="1">
      <c r="A97" s="213">
        <v>88</v>
      </c>
      <c r="B97" s="216" t="s">
        <v>121</v>
      </c>
      <c r="C97" s="230">
        <v>258.10000000000002</v>
      </c>
      <c r="D97" s="231">
        <v>257.40000000000003</v>
      </c>
      <c r="E97" s="231">
        <v>255.45000000000005</v>
      </c>
      <c r="F97" s="231">
        <v>252.8</v>
      </c>
      <c r="G97" s="231">
        <v>250.85000000000002</v>
      </c>
      <c r="H97" s="231">
        <v>260.05000000000007</v>
      </c>
      <c r="I97" s="231">
        <v>262</v>
      </c>
      <c r="J97" s="231">
        <v>264.65000000000009</v>
      </c>
      <c r="K97" s="230">
        <v>259.35000000000002</v>
      </c>
      <c r="L97" s="230">
        <v>254.75</v>
      </c>
      <c r="M97" s="230">
        <v>20.880469999999999</v>
      </c>
      <c r="N97" s="1"/>
      <c r="O97" s="1"/>
    </row>
    <row r="98" spans="1:15" ht="12.75" customHeight="1">
      <c r="A98" s="213">
        <v>89</v>
      </c>
      <c r="B98" s="216" t="s">
        <v>122</v>
      </c>
      <c r="C98" s="230">
        <v>2597.25</v>
      </c>
      <c r="D98" s="231">
        <v>2601.3166666666666</v>
      </c>
      <c r="E98" s="231">
        <v>2576.4833333333331</v>
      </c>
      <c r="F98" s="231">
        <v>2555.7166666666667</v>
      </c>
      <c r="G98" s="231">
        <v>2530.8833333333332</v>
      </c>
      <c r="H98" s="231">
        <v>2622.083333333333</v>
      </c>
      <c r="I98" s="231">
        <v>2646.916666666667</v>
      </c>
      <c r="J98" s="231">
        <v>2667.6833333333329</v>
      </c>
      <c r="K98" s="230">
        <v>2626.15</v>
      </c>
      <c r="L98" s="230">
        <v>2580.5500000000002</v>
      </c>
      <c r="M98" s="230">
        <v>10.72231</v>
      </c>
      <c r="N98" s="1"/>
      <c r="O98" s="1"/>
    </row>
    <row r="99" spans="1:15" ht="12.75" customHeight="1">
      <c r="A99" s="213">
        <v>90</v>
      </c>
      <c r="B99" s="216" t="s">
        <v>257</v>
      </c>
      <c r="C99" s="230">
        <v>304.89999999999998</v>
      </c>
      <c r="D99" s="231">
        <v>305.56666666666666</v>
      </c>
      <c r="E99" s="231">
        <v>303.73333333333335</v>
      </c>
      <c r="F99" s="231">
        <v>302.56666666666666</v>
      </c>
      <c r="G99" s="231">
        <v>300.73333333333335</v>
      </c>
      <c r="H99" s="231">
        <v>306.73333333333335</v>
      </c>
      <c r="I99" s="231">
        <v>308.56666666666672</v>
      </c>
      <c r="J99" s="231">
        <v>309.73333333333335</v>
      </c>
      <c r="K99" s="230">
        <v>307.39999999999998</v>
      </c>
      <c r="L99" s="230">
        <v>304.39999999999998</v>
      </c>
      <c r="M99" s="230">
        <v>3.6383000000000001</v>
      </c>
      <c r="N99" s="1"/>
      <c r="O99" s="1"/>
    </row>
    <row r="100" spans="1:15" ht="12.75" customHeight="1">
      <c r="A100" s="213">
        <v>91</v>
      </c>
      <c r="B100" s="216" t="s">
        <v>372</v>
      </c>
      <c r="C100" s="230">
        <v>39971.949999999997</v>
      </c>
      <c r="D100" s="231">
        <v>39932.700000000004</v>
      </c>
      <c r="E100" s="231">
        <v>39567.250000000007</v>
      </c>
      <c r="F100" s="231">
        <v>39162.550000000003</v>
      </c>
      <c r="G100" s="231">
        <v>38797.100000000006</v>
      </c>
      <c r="H100" s="231">
        <v>40337.400000000009</v>
      </c>
      <c r="I100" s="231">
        <v>40702.850000000006</v>
      </c>
      <c r="J100" s="231">
        <v>41107.55000000001</v>
      </c>
      <c r="K100" s="230">
        <v>40298.15</v>
      </c>
      <c r="L100" s="230">
        <v>39528</v>
      </c>
      <c r="M100" s="230">
        <v>2.1440000000000001E-2</v>
      </c>
      <c r="N100" s="1"/>
      <c r="O100" s="1"/>
    </row>
    <row r="101" spans="1:15" ht="12.75" customHeight="1">
      <c r="A101" s="213">
        <v>92</v>
      </c>
      <c r="B101" s="216" t="s">
        <v>114</v>
      </c>
      <c r="C101" s="230">
        <v>2647.4</v>
      </c>
      <c r="D101" s="231">
        <v>2650.3166666666671</v>
      </c>
      <c r="E101" s="231">
        <v>2630.6833333333343</v>
      </c>
      <c r="F101" s="231">
        <v>2613.9666666666672</v>
      </c>
      <c r="G101" s="231">
        <v>2594.3333333333344</v>
      </c>
      <c r="H101" s="231">
        <v>2667.0333333333342</v>
      </c>
      <c r="I101" s="231">
        <v>2686.6666666666665</v>
      </c>
      <c r="J101" s="231">
        <v>2703.3833333333341</v>
      </c>
      <c r="K101" s="230">
        <v>2669.95</v>
      </c>
      <c r="L101" s="230">
        <v>2633.6</v>
      </c>
      <c r="M101" s="230">
        <v>46.931220000000003</v>
      </c>
      <c r="N101" s="1"/>
      <c r="O101" s="1"/>
    </row>
    <row r="102" spans="1:15" ht="12.75" customHeight="1">
      <c r="A102" s="213">
        <v>93</v>
      </c>
      <c r="B102" s="216" t="s">
        <v>124</v>
      </c>
      <c r="C102" s="230">
        <v>939.85</v>
      </c>
      <c r="D102" s="231">
        <v>938.13333333333333</v>
      </c>
      <c r="E102" s="231">
        <v>934.66666666666663</v>
      </c>
      <c r="F102" s="231">
        <v>929.48333333333335</v>
      </c>
      <c r="G102" s="231">
        <v>926.01666666666665</v>
      </c>
      <c r="H102" s="231">
        <v>943.31666666666661</v>
      </c>
      <c r="I102" s="231">
        <v>946.7833333333333</v>
      </c>
      <c r="J102" s="231">
        <v>951.96666666666658</v>
      </c>
      <c r="K102" s="230">
        <v>941.6</v>
      </c>
      <c r="L102" s="230">
        <v>932.95</v>
      </c>
      <c r="M102" s="230">
        <v>193.28582</v>
      </c>
      <c r="N102" s="1"/>
      <c r="O102" s="1"/>
    </row>
    <row r="103" spans="1:15" ht="12.75" customHeight="1">
      <c r="A103" s="213">
        <v>94</v>
      </c>
      <c r="B103" s="216" t="s">
        <v>125</v>
      </c>
      <c r="C103" s="230">
        <v>1080.3</v>
      </c>
      <c r="D103" s="231">
        <v>1077.5833333333333</v>
      </c>
      <c r="E103" s="231">
        <v>1072.2166666666665</v>
      </c>
      <c r="F103" s="231">
        <v>1064.1333333333332</v>
      </c>
      <c r="G103" s="231">
        <v>1058.7666666666664</v>
      </c>
      <c r="H103" s="231">
        <v>1085.6666666666665</v>
      </c>
      <c r="I103" s="231">
        <v>1091.0333333333333</v>
      </c>
      <c r="J103" s="231">
        <v>1099.1166666666666</v>
      </c>
      <c r="K103" s="230">
        <v>1082.95</v>
      </c>
      <c r="L103" s="230">
        <v>1069.5</v>
      </c>
      <c r="M103" s="230">
        <v>5.7457599999999998</v>
      </c>
      <c r="N103" s="1"/>
      <c r="O103" s="1"/>
    </row>
    <row r="104" spans="1:15" ht="12.75" customHeight="1">
      <c r="A104" s="213">
        <v>95</v>
      </c>
      <c r="B104" s="216" t="s">
        <v>126</v>
      </c>
      <c r="C104" s="230">
        <v>438.25</v>
      </c>
      <c r="D104" s="231">
        <v>436.95</v>
      </c>
      <c r="E104" s="231">
        <v>434.5</v>
      </c>
      <c r="F104" s="231">
        <v>430.75</v>
      </c>
      <c r="G104" s="231">
        <v>428.3</v>
      </c>
      <c r="H104" s="231">
        <v>440.7</v>
      </c>
      <c r="I104" s="231">
        <v>443.14999999999992</v>
      </c>
      <c r="J104" s="231">
        <v>446.9</v>
      </c>
      <c r="K104" s="230">
        <v>439.4</v>
      </c>
      <c r="L104" s="230">
        <v>433.2</v>
      </c>
      <c r="M104" s="230">
        <v>9.4246599999999994</v>
      </c>
      <c r="N104" s="1"/>
      <c r="O104" s="1"/>
    </row>
    <row r="105" spans="1:15" ht="12.75" customHeight="1">
      <c r="A105" s="213">
        <v>96</v>
      </c>
      <c r="B105" s="216" t="s">
        <v>258</v>
      </c>
      <c r="C105" s="230">
        <v>496.75</v>
      </c>
      <c r="D105" s="231">
        <v>495.38333333333338</v>
      </c>
      <c r="E105" s="231">
        <v>491.41666666666674</v>
      </c>
      <c r="F105" s="231">
        <v>486.08333333333337</v>
      </c>
      <c r="G105" s="231">
        <v>482.11666666666673</v>
      </c>
      <c r="H105" s="231">
        <v>500.71666666666675</v>
      </c>
      <c r="I105" s="231">
        <v>504.68333333333334</v>
      </c>
      <c r="J105" s="231">
        <v>510.01666666666677</v>
      </c>
      <c r="K105" s="230">
        <v>499.35</v>
      </c>
      <c r="L105" s="230">
        <v>490.05</v>
      </c>
      <c r="M105" s="230">
        <v>0.89285000000000003</v>
      </c>
      <c r="N105" s="1"/>
      <c r="O105" s="1"/>
    </row>
    <row r="106" spans="1:15" ht="12.75" customHeight="1">
      <c r="A106" s="213">
        <v>97</v>
      </c>
      <c r="B106" s="216" t="s">
        <v>128</v>
      </c>
      <c r="C106" s="230">
        <v>68</v>
      </c>
      <c r="D106" s="231">
        <v>67.316666666666663</v>
      </c>
      <c r="E106" s="231">
        <v>66.533333333333331</v>
      </c>
      <c r="F106" s="231">
        <v>65.066666666666663</v>
      </c>
      <c r="G106" s="231">
        <v>64.283333333333331</v>
      </c>
      <c r="H106" s="231">
        <v>68.783333333333331</v>
      </c>
      <c r="I106" s="231">
        <v>69.566666666666663</v>
      </c>
      <c r="J106" s="231">
        <v>71.033333333333331</v>
      </c>
      <c r="K106" s="230">
        <v>68.099999999999994</v>
      </c>
      <c r="L106" s="230">
        <v>65.849999999999994</v>
      </c>
      <c r="M106" s="230">
        <v>322.70686999999998</v>
      </c>
      <c r="N106" s="1"/>
      <c r="O106" s="1"/>
    </row>
    <row r="107" spans="1:15" ht="12.75" customHeight="1">
      <c r="A107" s="213">
        <v>98</v>
      </c>
      <c r="B107" s="216" t="s">
        <v>137</v>
      </c>
      <c r="C107" s="230">
        <v>441.15</v>
      </c>
      <c r="D107" s="231">
        <v>439.46666666666664</v>
      </c>
      <c r="E107" s="231">
        <v>436.48333333333329</v>
      </c>
      <c r="F107" s="231">
        <v>431.81666666666666</v>
      </c>
      <c r="G107" s="231">
        <v>428.83333333333331</v>
      </c>
      <c r="H107" s="231">
        <v>444.13333333333327</v>
      </c>
      <c r="I107" s="231">
        <v>447.11666666666662</v>
      </c>
      <c r="J107" s="231">
        <v>451.78333333333325</v>
      </c>
      <c r="K107" s="230">
        <v>442.45</v>
      </c>
      <c r="L107" s="230">
        <v>434.8</v>
      </c>
      <c r="M107" s="230">
        <v>182.04463999999999</v>
      </c>
      <c r="N107" s="1"/>
      <c r="O107" s="1"/>
    </row>
    <row r="108" spans="1:15" ht="12.75" customHeight="1">
      <c r="A108" s="213">
        <v>99</v>
      </c>
      <c r="B108" s="216" t="s">
        <v>259</v>
      </c>
      <c r="C108" s="230">
        <v>5498.55</v>
      </c>
      <c r="D108" s="231">
        <v>5503.8499999999995</v>
      </c>
      <c r="E108" s="231">
        <v>5427.6999999999989</v>
      </c>
      <c r="F108" s="231">
        <v>5356.8499999999995</v>
      </c>
      <c r="G108" s="231">
        <v>5280.6999999999989</v>
      </c>
      <c r="H108" s="231">
        <v>5574.6999999999989</v>
      </c>
      <c r="I108" s="231">
        <v>5650.8499999999985</v>
      </c>
      <c r="J108" s="231">
        <v>5721.6999999999989</v>
      </c>
      <c r="K108" s="230">
        <v>5580</v>
      </c>
      <c r="L108" s="230">
        <v>5433</v>
      </c>
      <c r="M108" s="230">
        <v>0.86802000000000001</v>
      </c>
      <c r="N108" s="1"/>
      <c r="O108" s="1"/>
    </row>
    <row r="109" spans="1:15" ht="12.75" customHeight="1">
      <c r="A109" s="213">
        <v>100</v>
      </c>
      <c r="B109" s="216" t="s">
        <v>384</v>
      </c>
      <c r="C109" s="230">
        <v>277.95</v>
      </c>
      <c r="D109" s="231">
        <v>280.2833333333333</v>
      </c>
      <c r="E109" s="231">
        <v>275.16666666666663</v>
      </c>
      <c r="F109" s="231">
        <v>272.38333333333333</v>
      </c>
      <c r="G109" s="231">
        <v>267.26666666666665</v>
      </c>
      <c r="H109" s="231">
        <v>283.06666666666661</v>
      </c>
      <c r="I109" s="231">
        <v>288.18333333333328</v>
      </c>
      <c r="J109" s="231">
        <v>290.96666666666658</v>
      </c>
      <c r="K109" s="230">
        <v>285.39999999999998</v>
      </c>
      <c r="L109" s="230">
        <v>277.5</v>
      </c>
      <c r="M109" s="230">
        <v>22.68749</v>
      </c>
      <c r="N109" s="1"/>
      <c r="O109" s="1"/>
    </row>
    <row r="110" spans="1:15" ht="12.75" customHeight="1">
      <c r="A110" s="213">
        <v>101</v>
      </c>
      <c r="B110" s="216" t="s">
        <v>385</v>
      </c>
      <c r="C110" s="230">
        <v>155.5</v>
      </c>
      <c r="D110" s="231">
        <v>155.48333333333332</v>
      </c>
      <c r="E110" s="231">
        <v>154.31666666666663</v>
      </c>
      <c r="F110" s="231">
        <v>153.13333333333333</v>
      </c>
      <c r="G110" s="231">
        <v>151.96666666666664</v>
      </c>
      <c r="H110" s="231">
        <v>156.66666666666663</v>
      </c>
      <c r="I110" s="231">
        <v>157.83333333333331</v>
      </c>
      <c r="J110" s="231">
        <v>159.01666666666662</v>
      </c>
      <c r="K110" s="230">
        <v>156.65</v>
      </c>
      <c r="L110" s="230">
        <v>154.30000000000001</v>
      </c>
      <c r="M110" s="230">
        <v>37.682949999999998</v>
      </c>
      <c r="N110" s="1"/>
      <c r="O110" s="1"/>
    </row>
    <row r="111" spans="1:15" ht="12.75" customHeight="1">
      <c r="A111" s="213">
        <v>102</v>
      </c>
      <c r="B111" s="216" t="s">
        <v>130</v>
      </c>
      <c r="C111" s="230">
        <v>380.6</v>
      </c>
      <c r="D111" s="231">
        <v>381.43333333333334</v>
      </c>
      <c r="E111" s="231">
        <v>373.4666666666667</v>
      </c>
      <c r="F111" s="231">
        <v>366.33333333333337</v>
      </c>
      <c r="G111" s="231">
        <v>358.36666666666673</v>
      </c>
      <c r="H111" s="231">
        <v>388.56666666666666</v>
      </c>
      <c r="I111" s="231">
        <v>396.53333333333325</v>
      </c>
      <c r="J111" s="231">
        <v>403.66666666666663</v>
      </c>
      <c r="K111" s="230">
        <v>389.4</v>
      </c>
      <c r="L111" s="230">
        <v>374.3</v>
      </c>
      <c r="M111" s="230">
        <v>92.532809999999998</v>
      </c>
      <c r="N111" s="1"/>
      <c r="O111" s="1"/>
    </row>
    <row r="112" spans="1:15" ht="12.75" customHeight="1">
      <c r="A112" s="213">
        <v>103</v>
      </c>
      <c r="B112" s="216" t="s">
        <v>135</v>
      </c>
      <c r="C112" s="230">
        <v>89.15</v>
      </c>
      <c r="D112" s="231">
        <v>89.2</v>
      </c>
      <c r="E112" s="231">
        <v>88.550000000000011</v>
      </c>
      <c r="F112" s="231">
        <v>87.95</v>
      </c>
      <c r="G112" s="231">
        <v>87.300000000000011</v>
      </c>
      <c r="H112" s="231">
        <v>89.800000000000011</v>
      </c>
      <c r="I112" s="231">
        <v>90.450000000000017</v>
      </c>
      <c r="J112" s="231">
        <v>91.050000000000011</v>
      </c>
      <c r="K112" s="230">
        <v>89.85</v>
      </c>
      <c r="L112" s="230">
        <v>88.6</v>
      </c>
      <c r="M112" s="230">
        <v>96.849400000000003</v>
      </c>
      <c r="N112" s="1"/>
      <c r="O112" s="1"/>
    </row>
    <row r="113" spans="1:15" ht="12.75" customHeight="1">
      <c r="A113" s="213">
        <v>104</v>
      </c>
      <c r="B113" s="216" t="s">
        <v>136</v>
      </c>
      <c r="C113" s="230">
        <v>618.54999999999995</v>
      </c>
      <c r="D113" s="231">
        <v>618.68333333333328</v>
      </c>
      <c r="E113" s="231">
        <v>615.86666666666656</v>
      </c>
      <c r="F113" s="231">
        <v>613.18333333333328</v>
      </c>
      <c r="G113" s="231">
        <v>610.36666666666656</v>
      </c>
      <c r="H113" s="231">
        <v>621.36666666666656</v>
      </c>
      <c r="I113" s="231">
        <v>624.18333333333339</v>
      </c>
      <c r="J113" s="231">
        <v>626.86666666666656</v>
      </c>
      <c r="K113" s="230">
        <v>621.5</v>
      </c>
      <c r="L113" s="230">
        <v>616</v>
      </c>
      <c r="M113" s="230">
        <v>5.9550400000000003</v>
      </c>
      <c r="N113" s="1"/>
      <c r="O113" s="1"/>
    </row>
    <row r="114" spans="1:15" ht="12.75" customHeight="1">
      <c r="A114" s="213">
        <v>105</v>
      </c>
      <c r="B114" s="216" t="s">
        <v>129</v>
      </c>
      <c r="C114" s="230">
        <v>480.25</v>
      </c>
      <c r="D114" s="231">
        <v>482.08333333333331</v>
      </c>
      <c r="E114" s="231">
        <v>475.21666666666664</v>
      </c>
      <c r="F114" s="231">
        <v>470.18333333333334</v>
      </c>
      <c r="G114" s="231">
        <v>463.31666666666666</v>
      </c>
      <c r="H114" s="231">
        <v>487.11666666666662</v>
      </c>
      <c r="I114" s="231">
        <v>493.98333333333329</v>
      </c>
      <c r="J114" s="231">
        <v>499.01666666666659</v>
      </c>
      <c r="K114" s="230">
        <v>488.95</v>
      </c>
      <c r="L114" s="230">
        <v>477.05</v>
      </c>
      <c r="M114" s="230">
        <v>19.984660000000002</v>
      </c>
      <c r="N114" s="1"/>
      <c r="O114" s="1"/>
    </row>
    <row r="115" spans="1:15" ht="12.75" customHeight="1">
      <c r="A115" s="213">
        <v>106</v>
      </c>
      <c r="B115" s="216" t="s">
        <v>133</v>
      </c>
      <c r="C115" s="230">
        <v>147.65</v>
      </c>
      <c r="D115" s="231">
        <v>146.5</v>
      </c>
      <c r="E115" s="231">
        <v>143.30000000000001</v>
      </c>
      <c r="F115" s="231">
        <v>138.95000000000002</v>
      </c>
      <c r="G115" s="231">
        <v>135.75000000000003</v>
      </c>
      <c r="H115" s="231">
        <v>150.85</v>
      </c>
      <c r="I115" s="231">
        <v>154.04999999999998</v>
      </c>
      <c r="J115" s="231">
        <v>158.39999999999998</v>
      </c>
      <c r="K115" s="230">
        <v>149.69999999999999</v>
      </c>
      <c r="L115" s="230">
        <v>142.15</v>
      </c>
      <c r="M115" s="230">
        <v>157.30072000000001</v>
      </c>
      <c r="N115" s="1"/>
      <c r="O115" s="1"/>
    </row>
    <row r="116" spans="1:15" ht="12.75" customHeight="1">
      <c r="A116" s="213">
        <v>107</v>
      </c>
      <c r="B116" s="216" t="s">
        <v>132</v>
      </c>
      <c r="C116" s="230">
        <v>1263.4000000000001</v>
      </c>
      <c r="D116" s="231">
        <v>1261.6666666666667</v>
      </c>
      <c r="E116" s="231">
        <v>1251.4333333333334</v>
      </c>
      <c r="F116" s="231">
        <v>1239.4666666666667</v>
      </c>
      <c r="G116" s="231">
        <v>1229.2333333333333</v>
      </c>
      <c r="H116" s="231">
        <v>1273.6333333333334</v>
      </c>
      <c r="I116" s="231">
        <v>1283.8666666666666</v>
      </c>
      <c r="J116" s="231">
        <v>1295.8333333333335</v>
      </c>
      <c r="K116" s="230">
        <v>1271.9000000000001</v>
      </c>
      <c r="L116" s="230">
        <v>1249.7</v>
      </c>
      <c r="M116" s="230">
        <v>25.890920000000001</v>
      </c>
      <c r="N116" s="1"/>
      <c r="O116" s="1"/>
    </row>
    <row r="117" spans="1:15" ht="12.75" customHeight="1">
      <c r="A117" s="213">
        <v>108</v>
      </c>
      <c r="B117" s="216" t="s">
        <v>162</v>
      </c>
      <c r="C117" s="230">
        <v>3900.35</v>
      </c>
      <c r="D117" s="231">
        <v>3886.0499999999997</v>
      </c>
      <c r="E117" s="231">
        <v>3844.2999999999993</v>
      </c>
      <c r="F117" s="231">
        <v>3788.2499999999995</v>
      </c>
      <c r="G117" s="231">
        <v>3746.4999999999991</v>
      </c>
      <c r="H117" s="231">
        <v>3942.0999999999995</v>
      </c>
      <c r="I117" s="231">
        <v>3983.8500000000004</v>
      </c>
      <c r="J117" s="231">
        <v>4039.8999999999996</v>
      </c>
      <c r="K117" s="230">
        <v>3927.8</v>
      </c>
      <c r="L117" s="230">
        <v>3830</v>
      </c>
      <c r="M117" s="230">
        <v>2.0015200000000002</v>
      </c>
      <c r="N117" s="1"/>
      <c r="O117" s="1"/>
    </row>
    <row r="118" spans="1:15" ht="12.75" customHeight="1">
      <c r="A118" s="213">
        <v>109</v>
      </c>
      <c r="B118" s="216" t="s">
        <v>134</v>
      </c>
      <c r="C118" s="230">
        <v>1304.3499999999999</v>
      </c>
      <c r="D118" s="231">
        <v>1300.2</v>
      </c>
      <c r="E118" s="231">
        <v>1293.4000000000001</v>
      </c>
      <c r="F118" s="231">
        <v>1282.45</v>
      </c>
      <c r="G118" s="231">
        <v>1275.6500000000001</v>
      </c>
      <c r="H118" s="231">
        <v>1311.15</v>
      </c>
      <c r="I118" s="231">
        <v>1317.9499999999998</v>
      </c>
      <c r="J118" s="231">
        <v>1328.9</v>
      </c>
      <c r="K118" s="230">
        <v>1307</v>
      </c>
      <c r="L118" s="230">
        <v>1289.25</v>
      </c>
      <c r="M118" s="230">
        <v>43.341209999999997</v>
      </c>
      <c r="N118" s="1"/>
      <c r="O118" s="1"/>
    </row>
    <row r="119" spans="1:15" ht="12.75" customHeight="1">
      <c r="A119" s="213">
        <v>110</v>
      </c>
      <c r="B119" s="216" t="s">
        <v>131</v>
      </c>
      <c r="C119" s="230">
        <v>2305.6999999999998</v>
      </c>
      <c r="D119" s="231">
        <v>2293.7833333333333</v>
      </c>
      <c r="E119" s="231">
        <v>2271.2666666666664</v>
      </c>
      <c r="F119" s="231">
        <v>2236.833333333333</v>
      </c>
      <c r="G119" s="231">
        <v>2214.3166666666662</v>
      </c>
      <c r="H119" s="231">
        <v>2328.2166666666667</v>
      </c>
      <c r="I119" s="231">
        <v>2350.733333333334</v>
      </c>
      <c r="J119" s="231">
        <v>2385.166666666667</v>
      </c>
      <c r="K119" s="230">
        <v>2316.3000000000002</v>
      </c>
      <c r="L119" s="230">
        <v>2259.35</v>
      </c>
      <c r="M119" s="230">
        <v>13.915609999999999</v>
      </c>
      <c r="N119" s="1"/>
      <c r="O119" s="1"/>
    </row>
    <row r="120" spans="1:15" ht="12.75" customHeight="1">
      <c r="A120" s="213">
        <v>111</v>
      </c>
      <c r="B120" s="216" t="s">
        <v>260</v>
      </c>
      <c r="C120" s="230">
        <v>681.7</v>
      </c>
      <c r="D120" s="231">
        <v>683.2166666666667</v>
      </c>
      <c r="E120" s="231">
        <v>678.48333333333335</v>
      </c>
      <c r="F120" s="231">
        <v>675.26666666666665</v>
      </c>
      <c r="G120" s="231">
        <v>670.5333333333333</v>
      </c>
      <c r="H120" s="231">
        <v>686.43333333333339</v>
      </c>
      <c r="I120" s="231">
        <v>691.16666666666674</v>
      </c>
      <c r="J120" s="231">
        <v>694.38333333333344</v>
      </c>
      <c r="K120" s="230">
        <v>687.95</v>
      </c>
      <c r="L120" s="230">
        <v>680</v>
      </c>
      <c r="M120" s="230">
        <v>1.69398</v>
      </c>
      <c r="N120" s="1"/>
      <c r="O120" s="1"/>
    </row>
    <row r="121" spans="1:15" ht="12.75" customHeight="1">
      <c r="A121" s="213">
        <v>112</v>
      </c>
      <c r="B121" s="216" t="s">
        <v>261</v>
      </c>
      <c r="C121" s="230">
        <v>258.7</v>
      </c>
      <c r="D121" s="231">
        <v>256.34999999999997</v>
      </c>
      <c r="E121" s="231">
        <v>250.39999999999992</v>
      </c>
      <c r="F121" s="231">
        <v>242.09999999999997</v>
      </c>
      <c r="G121" s="231">
        <v>236.14999999999992</v>
      </c>
      <c r="H121" s="231">
        <v>264.64999999999992</v>
      </c>
      <c r="I121" s="231">
        <v>270.59999999999997</v>
      </c>
      <c r="J121" s="231">
        <v>278.89999999999992</v>
      </c>
      <c r="K121" s="230">
        <v>262.3</v>
      </c>
      <c r="L121" s="230">
        <v>248.05</v>
      </c>
      <c r="M121" s="230">
        <v>25.248539999999998</v>
      </c>
      <c r="N121" s="1"/>
      <c r="O121" s="1"/>
    </row>
    <row r="122" spans="1:15" ht="12.75" customHeight="1">
      <c r="A122" s="213">
        <v>113</v>
      </c>
      <c r="B122" s="216" t="s">
        <v>139</v>
      </c>
      <c r="C122" s="230">
        <v>696.65</v>
      </c>
      <c r="D122" s="231">
        <v>696.43333333333339</v>
      </c>
      <c r="E122" s="231">
        <v>690.21666666666681</v>
      </c>
      <c r="F122" s="231">
        <v>683.78333333333342</v>
      </c>
      <c r="G122" s="231">
        <v>677.56666666666683</v>
      </c>
      <c r="H122" s="231">
        <v>702.86666666666679</v>
      </c>
      <c r="I122" s="231">
        <v>709.08333333333348</v>
      </c>
      <c r="J122" s="231">
        <v>715.51666666666677</v>
      </c>
      <c r="K122" s="230">
        <v>702.65</v>
      </c>
      <c r="L122" s="230">
        <v>690</v>
      </c>
      <c r="M122" s="230">
        <v>12.13068</v>
      </c>
      <c r="N122" s="1"/>
      <c r="O122" s="1"/>
    </row>
    <row r="123" spans="1:15" ht="12.75" customHeight="1">
      <c r="A123" s="213">
        <v>114</v>
      </c>
      <c r="B123" s="216" t="s">
        <v>138</v>
      </c>
      <c r="C123" s="230">
        <v>510.6</v>
      </c>
      <c r="D123" s="231">
        <v>509.2</v>
      </c>
      <c r="E123" s="231">
        <v>504.4</v>
      </c>
      <c r="F123" s="231">
        <v>498.2</v>
      </c>
      <c r="G123" s="231">
        <v>493.4</v>
      </c>
      <c r="H123" s="231">
        <v>515.4</v>
      </c>
      <c r="I123" s="231">
        <v>520.20000000000005</v>
      </c>
      <c r="J123" s="231">
        <v>526.4</v>
      </c>
      <c r="K123" s="230">
        <v>514</v>
      </c>
      <c r="L123" s="230">
        <v>503</v>
      </c>
      <c r="M123" s="230">
        <v>18.11459</v>
      </c>
      <c r="N123" s="1"/>
      <c r="O123" s="1"/>
    </row>
    <row r="124" spans="1:15" ht="12.75" customHeight="1">
      <c r="A124" s="213">
        <v>115</v>
      </c>
      <c r="B124" s="216" t="s">
        <v>140</v>
      </c>
      <c r="C124" s="230">
        <v>489.15</v>
      </c>
      <c r="D124" s="231">
        <v>484.88333333333338</v>
      </c>
      <c r="E124" s="231">
        <v>476.96666666666675</v>
      </c>
      <c r="F124" s="231">
        <v>464.78333333333336</v>
      </c>
      <c r="G124" s="231">
        <v>456.86666666666673</v>
      </c>
      <c r="H124" s="231">
        <v>497.06666666666678</v>
      </c>
      <c r="I124" s="231">
        <v>504.98333333333341</v>
      </c>
      <c r="J124" s="231">
        <v>517.16666666666674</v>
      </c>
      <c r="K124" s="230">
        <v>492.8</v>
      </c>
      <c r="L124" s="230">
        <v>472.7</v>
      </c>
      <c r="M124" s="230">
        <v>30.986419999999999</v>
      </c>
      <c r="N124" s="1"/>
      <c r="O124" s="1"/>
    </row>
    <row r="125" spans="1:15" ht="12.75" customHeight="1">
      <c r="A125" s="213">
        <v>116</v>
      </c>
      <c r="B125" s="216" t="s">
        <v>141</v>
      </c>
      <c r="C125" s="230">
        <v>1929.95</v>
      </c>
      <c r="D125" s="231">
        <v>1923.6833333333334</v>
      </c>
      <c r="E125" s="231">
        <v>1913.8166666666668</v>
      </c>
      <c r="F125" s="231">
        <v>1897.6833333333334</v>
      </c>
      <c r="G125" s="231">
        <v>1887.8166666666668</v>
      </c>
      <c r="H125" s="231">
        <v>1939.8166666666668</v>
      </c>
      <c r="I125" s="231">
        <v>1949.6833333333336</v>
      </c>
      <c r="J125" s="231">
        <v>1965.8166666666668</v>
      </c>
      <c r="K125" s="230">
        <v>1933.55</v>
      </c>
      <c r="L125" s="230">
        <v>1907.55</v>
      </c>
      <c r="M125" s="230">
        <v>59.667569999999998</v>
      </c>
      <c r="N125" s="1"/>
      <c r="O125" s="1"/>
    </row>
    <row r="126" spans="1:15" ht="12.75" customHeight="1">
      <c r="A126" s="213">
        <v>117</v>
      </c>
      <c r="B126" s="216" t="s">
        <v>142</v>
      </c>
      <c r="C126" s="230">
        <v>102.65</v>
      </c>
      <c r="D126" s="231">
        <v>102.10000000000001</v>
      </c>
      <c r="E126" s="231">
        <v>101.25000000000001</v>
      </c>
      <c r="F126" s="231">
        <v>99.850000000000009</v>
      </c>
      <c r="G126" s="231">
        <v>99.000000000000014</v>
      </c>
      <c r="H126" s="231">
        <v>103.50000000000001</v>
      </c>
      <c r="I126" s="231">
        <v>104.35000000000001</v>
      </c>
      <c r="J126" s="231">
        <v>105.75000000000001</v>
      </c>
      <c r="K126" s="230">
        <v>102.95</v>
      </c>
      <c r="L126" s="230">
        <v>100.7</v>
      </c>
      <c r="M126" s="230">
        <v>109.61461</v>
      </c>
      <c r="N126" s="1"/>
      <c r="O126" s="1"/>
    </row>
    <row r="127" spans="1:15" ht="12.75" customHeight="1">
      <c r="A127" s="213">
        <v>118</v>
      </c>
      <c r="B127" s="216" t="s">
        <v>146</v>
      </c>
      <c r="C127" s="230">
        <v>3801.5</v>
      </c>
      <c r="D127" s="231">
        <v>3792.5</v>
      </c>
      <c r="E127" s="231">
        <v>3753</v>
      </c>
      <c r="F127" s="231">
        <v>3704.5</v>
      </c>
      <c r="G127" s="231">
        <v>3665</v>
      </c>
      <c r="H127" s="231">
        <v>3841</v>
      </c>
      <c r="I127" s="231">
        <v>3880.5</v>
      </c>
      <c r="J127" s="231">
        <v>3929</v>
      </c>
      <c r="K127" s="230">
        <v>3832</v>
      </c>
      <c r="L127" s="230">
        <v>3744</v>
      </c>
      <c r="M127" s="230">
        <v>3.5146000000000002</v>
      </c>
      <c r="N127" s="1"/>
      <c r="O127" s="1"/>
    </row>
    <row r="128" spans="1:15" ht="12.75" customHeight="1">
      <c r="A128" s="213">
        <v>119</v>
      </c>
      <c r="B128" s="216" t="s">
        <v>144</v>
      </c>
      <c r="C128" s="230">
        <v>375.05</v>
      </c>
      <c r="D128" s="231">
        <v>374.78333333333336</v>
      </c>
      <c r="E128" s="231">
        <v>371.7166666666667</v>
      </c>
      <c r="F128" s="231">
        <v>368.38333333333333</v>
      </c>
      <c r="G128" s="231">
        <v>365.31666666666666</v>
      </c>
      <c r="H128" s="231">
        <v>378.11666666666673</v>
      </c>
      <c r="I128" s="231">
        <v>381.18333333333345</v>
      </c>
      <c r="J128" s="231">
        <v>384.51666666666677</v>
      </c>
      <c r="K128" s="230">
        <v>377.85</v>
      </c>
      <c r="L128" s="230">
        <v>371.45</v>
      </c>
      <c r="M128" s="230">
        <v>9.5813100000000002</v>
      </c>
      <c r="N128" s="1"/>
      <c r="O128" s="1"/>
    </row>
    <row r="129" spans="1:15" ht="12.75" customHeight="1">
      <c r="A129" s="213">
        <v>120</v>
      </c>
      <c r="B129" s="216" t="s">
        <v>863</v>
      </c>
      <c r="C129" s="230">
        <v>4910.55</v>
      </c>
      <c r="D129" s="231">
        <v>4875.45</v>
      </c>
      <c r="E129" s="231">
        <v>4826.6499999999996</v>
      </c>
      <c r="F129" s="231">
        <v>4742.75</v>
      </c>
      <c r="G129" s="231">
        <v>4693.95</v>
      </c>
      <c r="H129" s="231">
        <v>4959.3499999999995</v>
      </c>
      <c r="I129" s="231">
        <v>5008.1500000000005</v>
      </c>
      <c r="J129" s="231">
        <v>5092.0499999999993</v>
      </c>
      <c r="K129" s="230">
        <v>4924.25</v>
      </c>
      <c r="L129" s="230">
        <v>4791.55</v>
      </c>
      <c r="M129" s="230">
        <v>2.8908499999999999</v>
      </c>
      <c r="N129" s="1"/>
      <c r="O129" s="1"/>
    </row>
    <row r="130" spans="1:15" ht="12.75" customHeight="1">
      <c r="A130" s="213">
        <v>121</v>
      </c>
      <c r="B130" s="216" t="s">
        <v>145</v>
      </c>
      <c r="C130" s="230">
        <v>2204.6999999999998</v>
      </c>
      <c r="D130" s="231">
        <v>2196.6666666666665</v>
      </c>
      <c r="E130" s="231">
        <v>2186.0333333333328</v>
      </c>
      <c r="F130" s="231">
        <v>2167.3666666666663</v>
      </c>
      <c r="G130" s="231">
        <v>2156.7333333333327</v>
      </c>
      <c r="H130" s="231">
        <v>2215.333333333333</v>
      </c>
      <c r="I130" s="231">
        <v>2225.9666666666672</v>
      </c>
      <c r="J130" s="231">
        <v>2244.6333333333332</v>
      </c>
      <c r="K130" s="230">
        <v>2207.3000000000002</v>
      </c>
      <c r="L130" s="230">
        <v>2178</v>
      </c>
      <c r="M130" s="230">
        <v>16.895209999999999</v>
      </c>
      <c r="N130" s="1"/>
      <c r="O130" s="1"/>
    </row>
    <row r="131" spans="1:15" ht="12.75" customHeight="1">
      <c r="A131" s="213">
        <v>122</v>
      </c>
      <c r="B131" s="216" t="s">
        <v>262</v>
      </c>
      <c r="C131" s="230">
        <v>333.4</v>
      </c>
      <c r="D131" s="231">
        <v>334.0333333333333</v>
      </c>
      <c r="E131" s="231">
        <v>329.91666666666663</v>
      </c>
      <c r="F131" s="231">
        <v>326.43333333333334</v>
      </c>
      <c r="G131" s="231">
        <v>322.31666666666666</v>
      </c>
      <c r="H131" s="231">
        <v>337.51666666666659</v>
      </c>
      <c r="I131" s="231">
        <v>341.63333333333327</v>
      </c>
      <c r="J131" s="231">
        <v>345.11666666666656</v>
      </c>
      <c r="K131" s="230">
        <v>338.15</v>
      </c>
      <c r="L131" s="230">
        <v>330.55</v>
      </c>
      <c r="M131" s="230">
        <v>24.208690000000001</v>
      </c>
      <c r="N131" s="1"/>
      <c r="O131" s="1"/>
    </row>
    <row r="132" spans="1:15" ht="12.75" customHeight="1">
      <c r="A132" s="213">
        <v>123</v>
      </c>
      <c r="B132" s="216" t="s">
        <v>843</v>
      </c>
      <c r="C132" s="230">
        <v>603.6</v>
      </c>
      <c r="D132" s="231">
        <v>606.69999999999993</v>
      </c>
      <c r="E132" s="231">
        <v>597.89999999999986</v>
      </c>
      <c r="F132" s="231">
        <v>592.19999999999993</v>
      </c>
      <c r="G132" s="231">
        <v>583.39999999999986</v>
      </c>
      <c r="H132" s="231">
        <v>612.39999999999986</v>
      </c>
      <c r="I132" s="231">
        <v>621.19999999999982</v>
      </c>
      <c r="J132" s="231">
        <v>626.89999999999986</v>
      </c>
      <c r="K132" s="230">
        <v>615.5</v>
      </c>
      <c r="L132" s="230">
        <v>601</v>
      </c>
      <c r="M132" s="230">
        <v>51.879330000000003</v>
      </c>
      <c r="N132" s="1"/>
      <c r="O132" s="1"/>
    </row>
    <row r="133" spans="1:15" ht="12.75" customHeight="1">
      <c r="A133" s="213">
        <v>124</v>
      </c>
      <c r="B133" s="216" t="s">
        <v>410</v>
      </c>
      <c r="C133" s="230">
        <v>3988.05</v>
      </c>
      <c r="D133" s="231">
        <v>3985.3666666666668</v>
      </c>
      <c r="E133" s="231">
        <v>3952.6833333333334</v>
      </c>
      <c r="F133" s="231">
        <v>3917.3166666666666</v>
      </c>
      <c r="G133" s="231">
        <v>3884.6333333333332</v>
      </c>
      <c r="H133" s="231">
        <v>4020.7333333333336</v>
      </c>
      <c r="I133" s="231">
        <v>4053.416666666667</v>
      </c>
      <c r="J133" s="231">
        <v>4088.7833333333338</v>
      </c>
      <c r="K133" s="230">
        <v>4018.05</v>
      </c>
      <c r="L133" s="230">
        <v>3950</v>
      </c>
      <c r="M133" s="230">
        <v>0.13739999999999999</v>
      </c>
      <c r="N133" s="1"/>
      <c r="O133" s="1"/>
    </row>
    <row r="134" spans="1:15" ht="12.75" customHeight="1">
      <c r="A134" s="213">
        <v>125</v>
      </c>
      <c r="B134" s="216" t="s">
        <v>147</v>
      </c>
      <c r="C134" s="230">
        <v>778.85</v>
      </c>
      <c r="D134" s="231">
        <v>780.16666666666663</v>
      </c>
      <c r="E134" s="231">
        <v>774.68333333333328</v>
      </c>
      <c r="F134" s="231">
        <v>770.51666666666665</v>
      </c>
      <c r="G134" s="231">
        <v>765.0333333333333</v>
      </c>
      <c r="H134" s="231">
        <v>784.33333333333326</v>
      </c>
      <c r="I134" s="231">
        <v>789.81666666666661</v>
      </c>
      <c r="J134" s="231">
        <v>793.98333333333323</v>
      </c>
      <c r="K134" s="230">
        <v>785.65</v>
      </c>
      <c r="L134" s="230">
        <v>776</v>
      </c>
      <c r="M134" s="230">
        <v>4.7983799999999999</v>
      </c>
      <c r="N134" s="1"/>
      <c r="O134" s="1"/>
    </row>
    <row r="135" spans="1:15" ht="12.75" customHeight="1">
      <c r="A135" s="213">
        <v>126</v>
      </c>
      <c r="B135" s="216" t="s">
        <v>158</v>
      </c>
      <c r="C135" s="230">
        <v>96727.35</v>
      </c>
      <c r="D135" s="231">
        <v>96450.083333333328</v>
      </c>
      <c r="E135" s="231">
        <v>95847.666666666657</v>
      </c>
      <c r="F135" s="231">
        <v>94967.983333333323</v>
      </c>
      <c r="G135" s="231">
        <v>94365.566666666651</v>
      </c>
      <c r="H135" s="231">
        <v>97329.766666666663</v>
      </c>
      <c r="I135" s="231">
        <v>97932.18333333332</v>
      </c>
      <c r="J135" s="231">
        <v>98811.866666666669</v>
      </c>
      <c r="K135" s="230">
        <v>97052.5</v>
      </c>
      <c r="L135" s="230">
        <v>95570.4</v>
      </c>
      <c r="M135" s="230">
        <v>8.319E-2</v>
      </c>
      <c r="N135" s="1"/>
      <c r="O135" s="1"/>
    </row>
    <row r="136" spans="1:15" ht="12.75" customHeight="1">
      <c r="A136" s="213">
        <v>127</v>
      </c>
      <c r="B136" s="216" t="s">
        <v>149</v>
      </c>
      <c r="C136" s="230">
        <v>283.14999999999998</v>
      </c>
      <c r="D136" s="231">
        <v>282.58333333333331</v>
      </c>
      <c r="E136" s="231">
        <v>279.86666666666662</v>
      </c>
      <c r="F136" s="231">
        <v>276.58333333333331</v>
      </c>
      <c r="G136" s="231">
        <v>273.86666666666662</v>
      </c>
      <c r="H136" s="231">
        <v>285.86666666666662</v>
      </c>
      <c r="I136" s="231">
        <v>288.58333333333331</v>
      </c>
      <c r="J136" s="231">
        <v>291.86666666666662</v>
      </c>
      <c r="K136" s="230">
        <v>285.3</v>
      </c>
      <c r="L136" s="230">
        <v>279.3</v>
      </c>
      <c r="M136" s="230">
        <v>31.916620000000002</v>
      </c>
      <c r="N136" s="1"/>
      <c r="O136" s="1"/>
    </row>
    <row r="137" spans="1:15" ht="12.75" customHeight="1">
      <c r="A137" s="213">
        <v>128</v>
      </c>
      <c r="B137" s="216" t="s">
        <v>148</v>
      </c>
      <c r="C137" s="230">
        <v>1277.8</v>
      </c>
      <c r="D137" s="231">
        <v>1272.05</v>
      </c>
      <c r="E137" s="231">
        <v>1263.3</v>
      </c>
      <c r="F137" s="231">
        <v>1248.8</v>
      </c>
      <c r="G137" s="231">
        <v>1240.05</v>
      </c>
      <c r="H137" s="231">
        <v>1286.55</v>
      </c>
      <c r="I137" s="231">
        <v>1295.3</v>
      </c>
      <c r="J137" s="231">
        <v>1309.8</v>
      </c>
      <c r="K137" s="230">
        <v>1280.8</v>
      </c>
      <c r="L137" s="230">
        <v>1257.55</v>
      </c>
      <c r="M137" s="230">
        <v>20.40166</v>
      </c>
      <c r="N137" s="1"/>
      <c r="O137" s="1"/>
    </row>
    <row r="138" spans="1:15" ht="12.75" customHeight="1">
      <c r="A138" s="213">
        <v>129</v>
      </c>
      <c r="B138" s="216" t="s">
        <v>151</v>
      </c>
      <c r="C138" s="230">
        <v>528.4</v>
      </c>
      <c r="D138" s="231">
        <v>528.4666666666667</v>
      </c>
      <c r="E138" s="231">
        <v>525.83333333333337</v>
      </c>
      <c r="F138" s="231">
        <v>523.26666666666665</v>
      </c>
      <c r="G138" s="231">
        <v>520.63333333333333</v>
      </c>
      <c r="H138" s="231">
        <v>531.03333333333342</v>
      </c>
      <c r="I138" s="231">
        <v>533.66666666666663</v>
      </c>
      <c r="J138" s="231">
        <v>536.23333333333346</v>
      </c>
      <c r="K138" s="230">
        <v>531.1</v>
      </c>
      <c r="L138" s="230">
        <v>525.9</v>
      </c>
      <c r="M138" s="230">
        <v>6.5296900000000004</v>
      </c>
      <c r="N138" s="1"/>
      <c r="O138" s="1"/>
    </row>
    <row r="139" spans="1:15" ht="12.75" customHeight="1">
      <c r="A139" s="213">
        <v>130</v>
      </c>
      <c r="B139" s="216" t="s">
        <v>152</v>
      </c>
      <c r="C139" s="230">
        <v>9281.85</v>
      </c>
      <c r="D139" s="231">
        <v>9263.7666666666664</v>
      </c>
      <c r="E139" s="231">
        <v>9234.1333333333332</v>
      </c>
      <c r="F139" s="231">
        <v>9186.4166666666661</v>
      </c>
      <c r="G139" s="231">
        <v>9156.7833333333328</v>
      </c>
      <c r="H139" s="231">
        <v>9311.4833333333336</v>
      </c>
      <c r="I139" s="231">
        <v>9341.116666666665</v>
      </c>
      <c r="J139" s="231">
        <v>9388.8333333333339</v>
      </c>
      <c r="K139" s="230">
        <v>9293.4</v>
      </c>
      <c r="L139" s="230">
        <v>9216.0499999999993</v>
      </c>
      <c r="M139" s="230">
        <v>2.1897899999999999</v>
      </c>
      <c r="N139" s="1"/>
      <c r="O139" s="1"/>
    </row>
    <row r="140" spans="1:15" ht="12.75" customHeight="1">
      <c r="A140" s="213">
        <v>131</v>
      </c>
      <c r="B140" s="216" t="s">
        <v>155</v>
      </c>
      <c r="C140" s="230">
        <v>675.45</v>
      </c>
      <c r="D140" s="231">
        <v>677.13333333333333</v>
      </c>
      <c r="E140" s="231">
        <v>669.91666666666663</v>
      </c>
      <c r="F140" s="231">
        <v>664.38333333333333</v>
      </c>
      <c r="G140" s="231">
        <v>657.16666666666663</v>
      </c>
      <c r="H140" s="231">
        <v>682.66666666666663</v>
      </c>
      <c r="I140" s="231">
        <v>689.88333333333333</v>
      </c>
      <c r="J140" s="231">
        <v>695.41666666666663</v>
      </c>
      <c r="K140" s="230">
        <v>684.35</v>
      </c>
      <c r="L140" s="230">
        <v>671.6</v>
      </c>
      <c r="M140" s="230">
        <v>3.0177100000000001</v>
      </c>
      <c r="N140" s="1"/>
      <c r="O140" s="1"/>
    </row>
    <row r="141" spans="1:15" ht="12.75" customHeight="1">
      <c r="A141" s="213">
        <v>132</v>
      </c>
      <c r="B141" s="216" t="s">
        <v>418</v>
      </c>
      <c r="C141" s="230">
        <v>536.70000000000005</v>
      </c>
      <c r="D141" s="231">
        <v>541.69999999999993</v>
      </c>
      <c r="E141" s="231">
        <v>523.49999999999989</v>
      </c>
      <c r="F141" s="231">
        <v>510.29999999999995</v>
      </c>
      <c r="G141" s="231">
        <v>492.09999999999991</v>
      </c>
      <c r="H141" s="231">
        <v>554.89999999999986</v>
      </c>
      <c r="I141" s="231">
        <v>573.09999999999991</v>
      </c>
      <c r="J141" s="231">
        <v>586.29999999999984</v>
      </c>
      <c r="K141" s="230">
        <v>559.9</v>
      </c>
      <c r="L141" s="230">
        <v>528.5</v>
      </c>
      <c r="M141" s="230">
        <v>42.863990000000001</v>
      </c>
      <c r="N141" s="1"/>
      <c r="O141" s="1"/>
    </row>
    <row r="142" spans="1:15" ht="12.75" customHeight="1">
      <c r="A142" s="213">
        <v>133</v>
      </c>
      <c r="B142" s="216" t="s">
        <v>844</v>
      </c>
      <c r="C142" s="230">
        <v>55.9</v>
      </c>
      <c r="D142" s="231">
        <v>55.9</v>
      </c>
      <c r="E142" s="231">
        <v>55.55</v>
      </c>
      <c r="F142" s="231">
        <v>55.199999999999996</v>
      </c>
      <c r="G142" s="231">
        <v>54.849999999999994</v>
      </c>
      <c r="H142" s="231">
        <v>56.25</v>
      </c>
      <c r="I142" s="231">
        <v>56.600000000000009</v>
      </c>
      <c r="J142" s="231">
        <v>56.95</v>
      </c>
      <c r="K142" s="230">
        <v>56.25</v>
      </c>
      <c r="L142" s="230">
        <v>55.55</v>
      </c>
      <c r="M142" s="230">
        <v>42.960369999999998</v>
      </c>
      <c r="N142" s="1"/>
      <c r="O142" s="1"/>
    </row>
    <row r="143" spans="1:15" ht="12.75" customHeight="1">
      <c r="A143" s="213">
        <v>134</v>
      </c>
      <c r="B143" s="216" t="s">
        <v>157</v>
      </c>
      <c r="C143" s="230">
        <v>1933.9</v>
      </c>
      <c r="D143" s="231">
        <v>1935.95</v>
      </c>
      <c r="E143" s="231">
        <v>1914.9</v>
      </c>
      <c r="F143" s="231">
        <v>1895.9</v>
      </c>
      <c r="G143" s="231">
        <v>1874.8500000000001</v>
      </c>
      <c r="H143" s="231">
        <v>1954.95</v>
      </c>
      <c r="I143" s="231">
        <v>1975.9999999999998</v>
      </c>
      <c r="J143" s="231">
        <v>1995</v>
      </c>
      <c r="K143" s="230">
        <v>1957</v>
      </c>
      <c r="L143" s="230">
        <v>1916.95</v>
      </c>
      <c r="M143" s="230">
        <v>1.99824</v>
      </c>
      <c r="N143" s="1"/>
      <c r="O143" s="1"/>
    </row>
    <row r="144" spans="1:15" ht="12.75" customHeight="1">
      <c r="A144" s="213">
        <v>135</v>
      </c>
      <c r="B144" s="216" t="s">
        <v>159</v>
      </c>
      <c r="C144" s="230">
        <v>1111</v>
      </c>
      <c r="D144" s="231">
        <v>1106.75</v>
      </c>
      <c r="E144" s="231">
        <v>1095.5999999999999</v>
      </c>
      <c r="F144" s="231">
        <v>1080.1999999999998</v>
      </c>
      <c r="G144" s="231">
        <v>1069.0499999999997</v>
      </c>
      <c r="H144" s="231">
        <v>1122.1500000000001</v>
      </c>
      <c r="I144" s="231">
        <v>1133.3000000000002</v>
      </c>
      <c r="J144" s="231">
        <v>1148.7000000000003</v>
      </c>
      <c r="K144" s="230">
        <v>1117.9000000000001</v>
      </c>
      <c r="L144" s="230">
        <v>1091.3499999999999</v>
      </c>
      <c r="M144" s="230">
        <v>4.8456599999999996</v>
      </c>
      <c r="N144" s="1"/>
      <c r="O144" s="1"/>
    </row>
    <row r="145" spans="1:15" ht="12.75" customHeight="1">
      <c r="A145" s="213">
        <v>136</v>
      </c>
      <c r="B145" s="216" t="s">
        <v>167</v>
      </c>
      <c r="C145" s="230">
        <v>174.5</v>
      </c>
      <c r="D145" s="231">
        <v>174.48333333333335</v>
      </c>
      <c r="E145" s="231">
        <v>173.41666666666669</v>
      </c>
      <c r="F145" s="231">
        <v>172.33333333333334</v>
      </c>
      <c r="G145" s="231">
        <v>171.26666666666668</v>
      </c>
      <c r="H145" s="231">
        <v>175.56666666666669</v>
      </c>
      <c r="I145" s="231">
        <v>176.63333333333335</v>
      </c>
      <c r="J145" s="231">
        <v>177.7166666666667</v>
      </c>
      <c r="K145" s="230">
        <v>175.55</v>
      </c>
      <c r="L145" s="230">
        <v>173.4</v>
      </c>
      <c r="M145" s="230">
        <v>79.862430000000003</v>
      </c>
      <c r="N145" s="1"/>
      <c r="O145" s="1"/>
    </row>
    <row r="146" spans="1:15" ht="12.75" customHeight="1">
      <c r="A146" s="213">
        <v>137</v>
      </c>
      <c r="B146" s="216" t="s">
        <v>161</v>
      </c>
      <c r="C146" s="230">
        <v>80.55</v>
      </c>
      <c r="D146" s="231">
        <v>80.316666666666677</v>
      </c>
      <c r="E146" s="231">
        <v>79.633333333333354</v>
      </c>
      <c r="F146" s="231">
        <v>78.716666666666683</v>
      </c>
      <c r="G146" s="231">
        <v>78.03333333333336</v>
      </c>
      <c r="H146" s="231">
        <v>81.233333333333348</v>
      </c>
      <c r="I146" s="231">
        <v>81.916666666666657</v>
      </c>
      <c r="J146" s="231">
        <v>82.833333333333343</v>
      </c>
      <c r="K146" s="230">
        <v>81</v>
      </c>
      <c r="L146" s="230">
        <v>79.400000000000006</v>
      </c>
      <c r="M146" s="230">
        <v>79.640870000000007</v>
      </c>
      <c r="N146" s="1"/>
      <c r="O146" s="1"/>
    </row>
    <row r="147" spans="1:15" ht="12.75" customHeight="1">
      <c r="A147" s="213">
        <v>138</v>
      </c>
      <c r="B147" s="216" t="s">
        <v>163</v>
      </c>
      <c r="C147" s="230">
        <v>4602.8</v>
      </c>
      <c r="D147" s="231">
        <v>4593.2833333333328</v>
      </c>
      <c r="E147" s="231">
        <v>4560.5666666666657</v>
      </c>
      <c r="F147" s="231">
        <v>4518.333333333333</v>
      </c>
      <c r="G147" s="231">
        <v>4485.6166666666659</v>
      </c>
      <c r="H147" s="231">
        <v>4635.5166666666655</v>
      </c>
      <c r="I147" s="231">
        <v>4668.2333333333327</v>
      </c>
      <c r="J147" s="231">
        <v>4710.4666666666653</v>
      </c>
      <c r="K147" s="230">
        <v>4626</v>
      </c>
      <c r="L147" s="230">
        <v>4551.05</v>
      </c>
      <c r="M147" s="230">
        <v>0.79951000000000005</v>
      </c>
      <c r="N147" s="1"/>
      <c r="O147" s="1"/>
    </row>
    <row r="148" spans="1:15" ht="12.75" customHeight="1">
      <c r="A148" s="213">
        <v>139</v>
      </c>
      <c r="B148" s="216" t="s">
        <v>164</v>
      </c>
      <c r="C148" s="230">
        <v>21474.9</v>
      </c>
      <c r="D148" s="231">
        <v>21472.583333333332</v>
      </c>
      <c r="E148" s="231">
        <v>21313.166666666664</v>
      </c>
      <c r="F148" s="231">
        <v>21151.433333333331</v>
      </c>
      <c r="G148" s="231">
        <v>20992.016666666663</v>
      </c>
      <c r="H148" s="231">
        <v>21634.316666666666</v>
      </c>
      <c r="I148" s="231">
        <v>21793.73333333333</v>
      </c>
      <c r="J148" s="231">
        <v>21955.466666666667</v>
      </c>
      <c r="K148" s="230">
        <v>21632</v>
      </c>
      <c r="L148" s="230">
        <v>21310.85</v>
      </c>
      <c r="M148" s="230">
        <v>0.81501999999999997</v>
      </c>
      <c r="N148" s="1"/>
      <c r="O148" s="1"/>
    </row>
    <row r="149" spans="1:15" ht="12.75" customHeight="1">
      <c r="A149" s="213">
        <v>140</v>
      </c>
      <c r="B149" s="216" t="s">
        <v>160</v>
      </c>
      <c r="C149" s="230">
        <v>231.1</v>
      </c>
      <c r="D149" s="231">
        <v>231.94999999999996</v>
      </c>
      <c r="E149" s="231">
        <v>229.44999999999993</v>
      </c>
      <c r="F149" s="231">
        <v>227.79999999999998</v>
      </c>
      <c r="G149" s="231">
        <v>225.29999999999995</v>
      </c>
      <c r="H149" s="231">
        <v>233.59999999999991</v>
      </c>
      <c r="I149" s="231">
        <v>236.09999999999997</v>
      </c>
      <c r="J149" s="231">
        <v>237.74999999999989</v>
      </c>
      <c r="K149" s="230">
        <v>234.45</v>
      </c>
      <c r="L149" s="230">
        <v>230.3</v>
      </c>
      <c r="M149" s="230">
        <v>2.10982</v>
      </c>
      <c r="N149" s="1"/>
      <c r="O149" s="1"/>
    </row>
    <row r="150" spans="1:15" ht="12.75" customHeight="1">
      <c r="A150" s="213">
        <v>141</v>
      </c>
      <c r="B150" s="216" t="s">
        <v>264</v>
      </c>
      <c r="C150" s="230">
        <v>941.25</v>
      </c>
      <c r="D150" s="231">
        <v>934.01666666666677</v>
      </c>
      <c r="E150" s="231">
        <v>921.03333333333353</v>
      </c>
      <c r="F150" s="231">
        <v>900.81666666666672</v>
      </c>
      <c r="G150" s="231">
        <v>887.83333333333348</v>
      </c>
      <c r="H150" s="231">
        <v>954.23333333333358</v>
      </c>
      <c r="I150" s="231">
        <v>967.21666666666692</v>
      </c>
      <c r="J150" s="231">
        <v>987.43333333333362</v>
      </c>
      <c r="K150" s="230">
        <v>947</v>
      </c>
      <c r="L150" s="230">
        <v>913.8</v>
      </c>
      <c r="M150" s="230">
        <v>9.0841999999999992</v>
      </c>
      <c r="N150" s="1"/>
      <c r="O150" s="1"/>
    </row>
    <row r="151" spans="1:15" ht="12.75" customHeight="1">
      <c r="A151" s="213">
        <v>142</v>
      </c>
      <c r="B151" s="216" t="s">
        <v>168</v>
      </c>
      <c r="C151" s="230">
        <v>166</v>
      </c>
      <c r="D151" s="231">
        <v>166.21666666666667</v>
      </c>
      <c r="E151" s="231">
        <v>165.03333333333333</v>
      </c>
      <c r="F151" s="231">
        <v>164.06666666666666</v>
      </c>
      <c r="G151" s="231">
        <v>162.88333333333333</v>
      </c>
      <c r="H151" s="231">
        <v>167.18333333333334</v>
      </c>
      <c r="I151" s="231">
        <v>168.36666666666667</v>
      </c>
      <c r="J151" s="231">
        <v>169.33333333333334</v>
      </c>
      <c r="K151" s="230">
        <v>167.4</v>
      </c>
      <c r="L151" s="230">
        <v>165.25</v>
      </c>
      <c r="M151" s="230">
        <v>80.776060000000001</v>
      </c>
      <c r="N151" s="1"/>
      <c r="O151" s="1"/>
    </row>
    <row r="152" spans="1:15" ht="12.75" customHeight="1">
      <c r="A152" s="213">
        <v>143</v>
      </c>
      <c r="B152" s="216" t="s">
        <v>265</v>
      </c>
      <c r="C152" s="230">
        <v>260.60000000000002</v>
      </c>
      <c r="D152" s="231">
        <v>262.5</v>
      </c>
      <c r="E152" s="231">
        <v>255.3</v>
      </c>
      <c r="F152" s="231">
        <v>250</v>
      </c>
      <c r="G152" s="231">
        <v>242.8</v>
      </c>
      <c r="H152" s="231">
        <v>267.8</v>
      </c>
      <c r="I152" s="231">
        <v>275.00000000000006</v>
      </c>
      <c r="J152" s="231">
        <v>280.3</v>
      </c>
      <c r="K152" s="230">
        <v>269.7</v>
      </c>
      <c r="L152" s="230">
        <v>257.2</v>
      </c>
      <c r="M152" s="230">
        <v>32.519449999999999</v>
      </c>
      <c r="N152" s="1"/>
      <c r="O152" s="1"/>
    </row>
    <row r="153" spans="1:15" ht="12.75" customHeight="1">
      <c r="A153" s="213">
        <v>144</v>
      </c>
      <c r="B153" s="216" t="s">
        <v>803</v>
      </c>
      <c r="C153" s="230">
        <v>713.55</v>
      </c>
      <c r="D153" s="231">
        <v>717.6</v>
      </c>
      <c r="E153" s="231">
        <v>706.95</v>
      </c>
      <c r="F153" s="231">
        <v>700.35</v>
      </c>
      <c r="G153" s="231">
        <v>689.7</v>
      </c>
      <c r="H153" s="231">
        <v>724.2</v>
      </c>
      <c r="I153" s="231">
        <v>734.84999999999991</v>
      </c>
      <c r="J153" s="231">
        <v>741.45</v>
      </c>
      <c r="K153" s="230">
        <v>728.25</v>
      </c>
      <c r="L153" s="230">
        <v>711</v>
      </c>
      <c r="M153" s="230">
        <v>24.703589999999998</v>
      </c>
      <c r="N153" s="1"/>
      <c r="O153" s="1"/>
    </row>
    <row r="154" spans="1:15" ht="12.75" customHeight="1">
      <c r="A154" s="213">
        <v>145</v>
      </c>
      <c r="B154" s="216" t="s">
        <v>430</v>
      </c>
      <c r="C154" s="230">
        <v>3565.7</v>
      </c>
      <c r="D154" s="231">
        <v>3560.0666666666671</v>
      </c>
      <c r="E154" s="231">
        <v>3539.1333333333341</v>
      </c>
      <c r="F154" s="231">
        <v>3512.5666666666671</v>
      </c>
      <c r="G154" s="231">
        <v>3491.6333333333341</v>
      </c>
      <c r="H154" s="231">
        <v>3586.6333333333341</v>
      </c>
      <c r="I154" s="231">
        <v>3607.5666666666675</v>
      </c>
      <c r="J154" s="231">
        <v>3634.1333333333341</v>
      </c>
      <c r="K154" s="230">
        <v>3581</v>
      </c>
      <c r="L154" s="230">
        <v>3533.5</v>
      </c>
      <c r="M154" s="230">
        <v>0.54613</v>
      </c>
      <c r="N154" s="1"/>
      <c r="O154" s="1"/>
    </row>
    <row r="155" spans="1:15" ht="12.75" customHeight="1">
      <c r="A155" s="213">
        <v>146</v>
      </c>
      <c r="B155" s="216" t="s">
        <v>804</v>
      </c>
      <c r="C155" s="230">
        <v>622.75</v>
      </c>
      <c r="D155" s="231">
        <v>623.66666666666663</v>
      </c>
      <c r="E155" s="231">
        <v>618.48333333333323</v>
      </c>
      <c r="F155" s="231">
        <v>614.21666666666658</v>
      </c>
      <c r="G155" s="231">
        <v>609.03333333333319</v>
      </c>
      <c r="H155" s="231">
        <v>627.93333333333328</v>
      </c>
      <c r="I155" s="231">
        <v>633.11666666666667</v>
      </c>
      <c r="J155" s="231">
        <v>637.38333333333333</v>
      </c>
      <c r="K155" s="230">
        <v>628.85</v>
      </c>
      <c r="L155" s="230">
        <v>619.4</v>
      </c>
      <c r="M155" s="230">
        <v>11.722530000000001</v>
      </c>
      <c r="N155" s="1"/>
      <c r="O155" s="1"/>
    </row>
    <row r="156" spans="1:15" ht="12.75" customHeight="1">
      <c r="A156" s="213">
        <v>147</v>
      </c>
      <c r="B156" s="216" t="s">
        <v>175</v>
      </c>
      <c r="C156" s="230">
        <v>3413</v>
      </c>
      <c r="D156" s="231">
        <v>3428.3333333333335</v>
      </c>
      <c r="E156" s="231">
        <v>3388.666666666667</v>
      </c>
      <c r="F156" s="231">
        <v>3364.3333333333335</v>
      </c>
      <c r="G156" s="231">
        <v>3324.666666666667</v>
      </c>
      <c r="H156" s="231">
        <v>3452.666666666667</v>
      </c>
      <c r="I156" s="231">
        <v>3492.3333333333339</v>
      </c>
      <c r="J156" s="231">
        <v>3516.666666666667</v>
      </c>
      <c r="K156" s="230">
        <v>3468</v>
      </c>
      <c r="L156" s="230">
        <v>3404</v>
      </c>
      <c r="M156" s="230">
        <v>2.9888400000000002</v>
      </c>
      <c r="N156" s="1"/>
      <c r="O156" s="1"/>
    </row>
    <row r="157" spans="1:15" ht="12.75" customHeight="1">
      <c r="A157" s="213">
        <v>148</v>
      </c>
      <c r="B157" s="216" t="s">
        <v>169</v>
      </c>
      <c r="C157" s="230">
        <v>41120.75</v>
      </c>
      <c r="D157" s="231">
        <v>41199.566666666666</v>
      </c>
      <c r="E157" s="231">
        <v>40939.433333333334</v>
      </c>
      <c r="F157" s="231">
        <v>40758.116666666669</v>
      </c>
      <c r="G157" s="231">
        <v>40497.983333333337</v>
      </c>
      <c r="H157" s="231">
        <v>41380.883333333331</v>
      </c>
      <c r="I157" s="231">
        <v>41641.016666666663</v>
      </c>
      <c r="J157" s="231">
        <v>41822.333333333328</v>
      </c>
      <c r="K157" s="230">
        <v>41459.699999999997</v>
      </c>
      <c r="L157" s="230">
        <v>41018.25</v>
      </c>
      <c r="M157" s="230">
        <v>0.14380999999999999</v>
      </c>
      <c r="N157" s="1"/>
      <c r="O157" s="1"/>
    </row>
    <row r="158" spans="1:15" ht="12.75" customHeight="1">
      <c r="A158" s="213">
        <v>149</v>
      </c>
      <c r="B158" s="216" t="s">
        <v>845</v>
      </c>
      <c r="C158" s="230">
        <v>1033.5</v>
      </c>
      <c r="D158" s="231">
        <v>1026.1833333333334</v>
      </c>
      <c r="E158" s="231">
        <v>1012.3666666666668</v>
      </c>
      <c r="F158" s="231">
        <v>991.23333333333335</v>
      </c>
      <c r="G158" s="231">
        <v>977.41666666666674</v>
      </c>
      <c r="H158" s="231">
        <v>1047.3166666666668</v>
      </c>
      <c r="I158" s="231">
        <v>1061.1333333333334</v>
      </c>
      <c r="J158" s="231">
        <v>1082.2666666666669</v>
      </c>
      <c r="K158" s="230">
        <v>1040</v>
      </c>
      <c r="L158" s="230">
        <v>1005.05</v>
      </c>
      <c r="M158" s="230">
        <v>3.25624</v>
      </c>
      <c r="N158" s="1"/>
      <c r="O158" s="1"/>
    </row>
    <row r="159" spans="1:15" ht="12.75" customHeight="1">
      <c r="A159" s="213">
        <v>150</v>
      </c>
      <c r="B159" s="216" t="s">
        <v>435</v>
      </c>
      <c r="C159" s="230">
        <v>5026.5</v>
      </c>
      <c r="D159" s="231">
        <v>5011.8833333333332</v>
      </c>
      <c r="E159" s="231">
        <v>4980.7666666666664</v>
      </c>
      <c r="F159" s="231">
        <v>4935.0333333333328</v>
      </c>
      <c r="G159" s="231">
        <v>4903.9166666666661</v>
      </c>
      <c r="H159" s="231">
        <v>5057.6166666666668</v>
      </c>
      <c r="I159" s="231">
        <v>5088.7333333333336</v>
      </c>
      <c r="J159" s="231">
        <v>5134.4666666666672</v>
      </c>
      <c r="K159" s="230">
        <v>5043</v>
      </c>
      <c r="L159" s="230">
        <v>4966.1499999999996</v>
      </c>
      <c r="M159" s="230">
        <v>2.2027999999999999</v>
      </c>
      <c r="N159" s="1"/>
      <c r="O159" s="1"/>
    </row>
    <row r="160" spans="1:15" ht="12.75" customHeight="1">
      <c r="A160" s="213">
        <v>151</v>
      </c>
      <c r="B160" s="216" t="s">
        <v>171</v>
      </c>
      <c r="C160" s="230">
        <v>225.5</v>
      </c>
      <c r="D160" s="231">
        <v>225.31666666666669</v>
      </c>
      <c r="E160" s="231">
        <v>224.68333333333339</v>
      </c>
      <c r="F160" s="231">
        <v>223.8666666666667</v>
      </c>
      <c r="G160" s="231">
        <v>223.23333333333341</v>
      </c>
      <c r="H160" s="231">
        <v>226.13333333333338</v>
      </c>
      <c r="I160" s="231">
        <v>226.76666666666665</v>
      </c>
      <c r="J160" s="231">
        <v>227.58333333333337</v>
      </c>
      <c r="K160" s="230">
        <v>225.95</v>
      </c>
      <c r="L160" s="230">
        <v>224.5</v>
      </c>
      <c r="M160" s="230">
        <v>16.55067</v>
      </c>
      <c r="N160" s="1"/>
      <c r="O160" s="1"/>
    </row>
    <row r="161" spans="1:15" ht="12.75" customHeight="1">
      <c r="A161" s="213">
        <v>152</v>
      </c>
      <c r="B161" s="216" t="s">
        <v>174</v>
      </c>
      <c r="C161" s="230">
        <v>2523.25</v>
      </c>
      <c r="D161" s="231">
        <v>2520.4</v>
      </c>
      <c r="E161" s="231">
        <v>2498.8500000000004</v>
      </c>
      <c r="F161" s="231">
        <v>2474.4500000000003</v>
      </c>
      <c r="G161" s="231">
        <v>2452.9000000000005</v>
      </c>
      <c r="H161" s="231">
        <v>2544.8000000000002</v>
      </c>
      <c r="I161" s="231">
        <v>2566.3500000000004</v>
      </c>
      <c r="J161" s="231">
        <v>2590.75</v>
      </c>
      <c r="K161" s="230">
        <v>2541.9499999999998</v>
      </c>
      <c r="L161" s="230">
        <v>2496</v>
      </c>
      <c r="M161" s="230">
        <v>3.5996299999999999</v>
      </c>
      <c r="N161" s="1"/>
      <c r="O161" s="1"/>
    </row>
    <row r="162" spans="1:15" ht="12.75" customHeight="1">
      <c r="A162" s="213">
        <v>153</v>
      </c>
      <c r="B162" s="216" t="s">
        <v>266</v>
      </c>
      <c r="C162" s="230">
        <v>3413.7</v>
      </c>
      <c r="D162" s="231">
        <v>3412.0166666666664</v>
      </c>
      <c r="E162" s="231">
        <v>3394.0333333333328</v>
      </c>
      <c r="F162" s="231">
        <v>3374.3666666666663</v>
      </c>
      <c r="G162" s="231">
        <v>3356.3833333333328</v>
      </c>
      <c r="H162" s="231">
        <v>3431.6833333333329</v>
      </c>
      <c r="I162" s="231">
        <v>3449.6666666666665</v>
      </c>
      <c r="J162" s="231">
        <v>3469.333333333333</v>
      </c>
      <c r="K162" s="230">
        <v>3430</v>
      </c>
      <c r="L162" s="230">
        <v>3392.35</v>
      </c>
      <c r="M162" s="230">
        <v>1.7742800000000001</v>
      </c>
      <c r="N162" s="1"/>
      <c r="O162" s="1"/>
    </row>
    <row r="163" spans="1:15" ht="12.75" customHeight="1">
      <c r="A163" s="213">
        <v>154</v>
      </c>
      <c r="B163" s="216" t="s">
        <v>781</v>
      </c>
      <c r="C163" s="230">
        <v>346.9</v>
      </c>
      <c r="D163" s="231">
        <v>347.56666666666666</v>
      </c>
      <c r="E163" s="231">
        <v>344.33333333333331</v>
      </c>
      <c r="F163" s="231">
        <v>341.76666666666665</v>
      </c>
      <c r="G163" s="231">
        <v>338.5333333333333</v>
      </c>
      <c r="H163" s="231">
        <v>350.13333333333333</v>
      </c>
      <c r="I163" s="231">
        <v>353.36666666666667</v>
      </c>
      <c r="J163" s="231">
        <v>355.93333333333334</v>
      </c>
      <c r="K163" s="230">
        <v>350.8</v>
      </c>
      <c r="L163" s="230">
        <v>345</v>
      </c>
      <c r="M163" s="230">
        <v>12.56991</v>
      </c>
      <c r="N163" s="1"/>
      <c r="O163" s="1"/>
    </row>
    <row r="164" spans="1:15" ht="12.75" customHeight="1">
      <c r="A164" s="213">
        <v>155</v>
      </c>
      <c r="B164" s="216" t="s">
        <v>172</v>
      </c>
      <c r="C164" s="230">
        <v>170.6</v>
      </c>
      <c r="D164" s="231">
        <v>169.21666666666667</v>
      </c>
      <c r="E164" s="231">
        <v>167.43333333333334</v>
      </c>
      <c r="F164" s="231">
        <v>164.26666666666668</v>
      </c>
      <c r="G164" s="231">
        <v>162.48333333333335</v>
      </c>
      <c r="H164" s="231">
        <v>172.38333333333333</v>
      </c>
      <c r="I164" s="231">
        <v>174.16666666666669</v>
      </c>
      <c r="J164" s="231">
        <v>177.33333333333331</v>
      </c>
      <c r="K164" s="230">
        <v>171</v>
      </c>
      <c r="L164" s="230">
        <v>166.05</v>
      </c>
      <c r="M164" s="230">
        <v>94.635040000000004</v>
      </c>
      <c r="N164" s="1"/>
      <c r="O164" s="1"/>
    </row>
    <row r="165" spans="1:15" ht="12.75" customHeight="1">
      <c r="A165" s="213">
        <v>156</v>
      </c>
      <c r="B165" s="216" t="s">
        <v>177</v>
      </c>
      <c r="C165" s="230">
        <v>237.95</v>
      </c>
      <c r="D165" s="231">
        <v>238.18333333333331</v>
      </c>
      <c r="E165" s="231">
        <v>236.06666666666661</v>
      </c>
      <c r="F165" s="231">
        <v>234.18333333333331</v>
      </c>
      <c r="G165" s="231">
        <v>232.06666666666661</v>
      </c>
      <c r="H165" s="231">
        <v>240.06666666666661</v>
      </c>
      <c r="I165" s="231">
        <v>242.18333333333334</v>
      </c>
      <c r="J165" s="231">
        <v>244.06666666666661</v>
      </c>
      <c r="K165" s="230">
        <v>240.3</v>
      </c>
      <c r="L165" s="230">
        <v>236.3</v>
      </c>
      <c r="M165" s="230">
        <v>93.770610000000005</v>
      </c>
      <c r="N165" s="1"/>
      <c r="O165" s="1"/>
    </row>
    <row r="166" spans="1:15" ht="12.75" customHeight="1">
      <c r="A166" s="213">
        <v>157</v>
      </c>
      <c r="B166" s="216" t="s">
        <v>267</v>
      </c>
      <c r="C166" s="230">
        <v>502.5</v>
      </c>
      <c r="D166" s="231">
        <v>499.5</v>
      </c>
      <c r="E166" s="231">
        <v>490.1</v>
      </c>
      <c r="F166" s="231">
        <v>477.70000000000005</v>
      </c>
      <c r="G166" s="231">
        <v>468.30000000000007</v>
      </c>
      <c r="H166" s="231">
        <v>511.9</v>
      </c>
      <c r="I166" s="231">
        <v>521.29999999999995</v>
      </c>
      <c r="J166" s="231">
        <v>533.69999999999993</v>
      </c>
      <c r="K166" s="230">
        <v>508.9</v>
      </c>
      <c r="L166" s="230">
        <v>487.1</v>
      </c>
      <c r="M166" s="230">
        <v>4.3542399999999999</v>
      </c>
      <c r="N166" s="1"/>
      <c r="O166" s="1"/>
    </row>
    <row r="167" spans="1:15" ht="12.75" customHeight="1">
      <c r="A167" s="213">
        <v>158</v>
      </c>
      <c r="B167" s="216" t="s">
        <v>268</v>
      </c>
      <c r="C167" s="230">
        <v>13420.8</v>
      </c>
      <c r="D167" s="231">
        <v>13464.333333333334</v>
      </c>
      <c r="E167" s="231">
        <v>13346.466666666667</v>
      </c>
      <c r="F167" s="231">
        <v>13272.133333333333</v>
      </c>
      <c r="G167" s="231">
        <v>13154.266666666666</v>
      </c>
      <c r="H167" s="231">
        <v>13538.666666666668</v>
      </c>
      <c r="I167" s="231">
        <v>13656.533333333333</v>
      </c>
      <c r="J167" s="231">
        <v>13730.866666666669</v>
      </c>
      <c r="K167" s="230">
        <v>13582.2</v>
      </c>
      <c r="L167" s="230">
        <v>13390</v>
      </c>
      <c r="M167" s="230">
        <v>0.13818</v>
      </c>
      <c r="N167" s="1"/>
      <c r="O167" s="1"/>
    </row>
    <row r="168" spans="1:15" ht="12.75" customHeight="1">
      <c r="A168" s="213">
        <v>159</v>
      </c>
      <c r="B168" s="216" t="s">
        <v>176</v>
      </c>
      <c r="C168" s="230">
        <v>49.65</v>
      </c>
      <c r="D168" s="231">
        <v>49.68333333333333</v>
      </c>
      <c r="E168" s="231">
        <v>49.316666666666663</v>
      </c>
      <c r="F168" s="231">
        <v>48.983333333333334</v>
      </c>
      <c r="G168" s="231">
        <v>48.616666666666667</v>
      </c>
      <c r="H168" s="231">
        <v>50.016666666666659</v>
      </c>
      <c r="I168" s="231">
        <v>50.383333333333319</v>
      </c>
      <c r="J168" s="231">
        <v>50.716666666666654</v>
      </c>
      <c r="K168" s="230">
        <v>50.05</v>
      </c>
      <c r="L168" s="230">
        <v>49.35</v>
      </c>
      <c r="M168" s="230">
        <v>272.56727999999998</v>
      </c>
      <c r="N168" s="1"/>
      <c r="O168" s="1"/>
    </row>
    <row r="169" spans="1:15" ht="12.75" customHeight="1">
      <c r="A169" s="213">
        <v>160</v>
      </c>
      <c r="B169" s="216" t="s">
        <v>181</v>
      </c>
      <c r="C169" s="230">
        <v>133</v>
      </c>
      <c r="D169" s="231">
        <v>132.28333333333333</v>
      </c>
      <c r="E169" s="231">
        <v>131.21666666666667</v>
      </c>
      <c r="F169" s="231">
        <v>129.43333333333334</v>
      </c>
      <c r="G169" s="231">
        <v>128.36666666666667</v>
      </c>
      <c r="H169" s="231">
        <v>134.06666666666666</v>
      </c>
      <c r="I169" s="231">
        <v>135.13333333333333</v>
      </c>
      <c r="J169" s="231">
        <v>136.91666666666666</v>
      </c>
      <c r="K169" s="230">
        <v>133.35</v>
      </c>
      <c r="L169" s="230">
        <v>130.5</v>
      </c>
      <c r="M169" s="230">
        <v>73.544039999999995</v>
      </c>
      <c r="N169" s="1"/>
      <c r="O169" s="1"/>
    </row>
    <row r="170" spans="1:15" ht="12.75" customHeight="1">
      <c r="A170" s="213">
        <v>161</v>
      </c>
      <c r="B170" s="216" t="s">
        <v>182</v>
      </c>
      <c r="C170" s="230">
        <v>2439.9499999999998</v>
      </c>
      <c r="D170" s="231">
        <v>2435</v>
      </c>
      <c r="E170" s="231">
        <v>2421</v>
      </c>
      <c r="F170" s="231">
        <v>2402.0500000000002</v>
      </c>
      <c r="G170" s="231">
        <v>2388.0500000000002</v>
      </c>
      <c r="H170" s="231">
        <v>2453.9499999999998</v>
      </c>
      <c r="I170" s="231">
        <v>2467.9499999999998</v>
      </c>
      <c r="J170" s="231">
        <v>2486.8999999999996</v>
      </c>
      <c r="K170" s="230">
        <v>2449</v>
      </c>
      <c r="L170" s="230">
        <v>2416.0500000000002</v>
      </c>
      <c r="M170" s="230">
        <v>53.016469999999998</v>
      </c>
      <c r="N170" s="1"/>
      <c r="O170" s="1"/>
    </row>
    <row r="171" spans="1:15" ht="12.75" customHeight="1">
      <c r="A171" s="213">
        <v>162</v>
      </c>
      <c r="B171" s="216" t="s">
        <v>269</v>
      </c>
      <c r="C171" s="230">
        <v>894.85</v>
      </c>
      <c r="D171" s="231">
        <v>892.5</v>
      </c>
      <c r="E171" s="231">
        <v>886.75</v>
      </c>
      <c r="F171" s="231">
        <v>878.65</v>
      </c>
      <c r="G171" s="231">
        <v>872.9</v>
      </c>
      <c r="H171" s="231">
        <v>900.6</v>
      </c>
      <c r="I171" s="231">
        <v>906.35</v>
      </c>
      <c r="J171" s="231">
        <v>914.45</v>
      </c>
      <c r="K171" s="230">
        <v>898.25</v>
      </c>
      <c r="L171" s="230">
        <v>884.4</v>
      </c>
      <c r="M171" s="230">
        <v>8.4471399999999992</v>
      </c>
      <c r="N171" s="1"/>
      <c r="O171" s="1"/>
    </row>
    <row r="172" spans="1:15" ht="12.75" customHeight="1">
      <c r="A172" s="213">
        <v>163</v>
      </c>
      <c r="B172" s="216" t="s">
        <v>184</v>
      </c>
      <c r="C172" s="230">
        <v>1177.3499999999999</v>
      </c>
      <c r="D172" s="231">
        <v>1176.95</v>
      </c>
      <c r="E172" s="231">
        <v>1171.9000000000001</v>
      </c>
      <c r="F172" s="231">
        <v>1166.45</v>
      </c>
      <c r="G172" s="231">
        <v>1161.4000000000001</v>
      </c>
      <c r="H172" s="231">
        <v>1182.4000000000001</v>
      </c>
      <c r="I172" s="231">
        <v>1187.4499999999998</v>
      </c>
      <c r="J172" s="231">
        <v>1192.9000000000001</v>
      </c>
      <c r="K172" s="230">
        <v>1182</v>
      </c>
      <c r="L172" s="230">
        <v>1171.5</v>
      </c>
      <c r="M172" s="230">
        <v>11.361789999999999</v>
      </c>
      <c r="N172" s="1"/>
      <c r="O172" s="1"/>
    </row>
    <row r="173" spans="1:15" ht="12.75" customHeight="1">
      <c r="A173" s="213">
        <v>164</v>
      </c>
      <c r="B173" s="216" t="s">
        <v>188</v>
      </c>
      <c r="C173" s="230">
        <v>2473.5500000000002</v>
      </c>
      <c r="D173" s="231">
        <v>2466.6166666666668</v>
      </c>
      <c r="E173" s="231">
        <v>2453.7333333333336</v>
      </c>
      <c r="F173" s="231">
        <v>2433.916666666667</v>
      </c>
      <c r="G173" s="231">
        <v>2421.0333333333338</v>
      </c>
      <c r="H173" s="231">
        <v>2486.4333333333334</v>
      </c>
      <c r="I173" s="231">
        <v>2499.3166666666666</v>
      </c>
      <c r="J173" s="231">
        <v>2519.1333333333332</v>
      </c>
      <c r="K173" s="230">
        <v>2479.5</v>
      </c>
      <c r="L173" s="230">
        <v>2446.8000000000002</v>
      </c>
      <c r="M173" s="230">
        <v>1.77816</v>
      </c>
      <c r="N173" s="1"/>
      <c r="O173" s="1"/>
    </row>
    <row r="174" spans="1:15" ht="12.75" customHeight="1">
      <c r="A174" s="213">
        <v>165</v>
      </c>
      <c r="B174" s="216" t="s">
        <v>800</v>
      </c>
      <c r="C174" s="230">
        <v>81.7</v>
      </c>
      <c r="D174" s="231">
        <v>81.38333333333334</v>
      </c>
      <c r="E174" s="231">
        <v>80.866666666666674</v>
      </c>
      <c r="F174" s="231">
        <v>80.033333333333331</v>
      </c>
      <c r="G174" s="231">
        <v>79.516666666666666</v>
      </c>
      <c r="H174" s="231">
        <v>82.216666666666683</v>
      </c>
      <c r="I174" s="231">
        <v>82.733333333333363</v>
      </c>
      <c r="J174" s="231">
        <v>83.566666666666691</v>
      </c>
      <c r="K174" s="230">
        <v>81.900000000000006</v>
      </c>
      <c r="L174" s="230">
        <v>80.55</v>
      </c>
      <c r="M174" s="230">
        <v>99.95384</v>
      </c>
      <c r="N174" s="1"/>
      <c r="O174" s="1"/>
    </row>
    <row r="175" spans="1:15" ht="12.75" customHeight="1">
      <c r="A175" s="213">
        <v>166</v>
      </c>
      <c r="B175" s="216" t="s">
        <v>186</v>
      </c>
      <c r="C175" s="230">
        <v>24247.1</v>
      </c>
      <c r="D175" s="231">
        <v>24129.033333333336</v>
      </c>
      <c r="E175" s="231">
        <v>23958.066666666673</v>
      </c>
      <c r="F175" s="231">
        <v>23669.033333333336</v>
      </c>
      <c r="G175" s="231">
        <v>23498.066666666673</v>
      </c>
      <c r="H175" s="231">
        <v>24418.066666666673</v>
      </c>
      <c r="I175" s="231">
        <v>24589.03333333334</v>
      </c>
      <c r="J175" s="231">
        <v>24878.066666666673</v>
      </c>
      <c r="K175" s="230">
        <v>24300</v>
      </c>
      <c r="L175" s="230">
        <v>23840</v>
      </c>
      <c r="M175" s="230">
        <v>0.37451000000000001</v>
      </c>
      <c r="N175" s="1"/>
      <c r="O175" s="1"/>
    </row>
    <row r="176" spans="1:15" ht="12.75" customHeight="1">
      <c r="A176" s="213">
        <v>167</v>
      </c>
      <c r="B176" t="s">
        <v>864</v>
      </c>
      <c r="C176" s="275">
        <v>1375.35</v>
      </c>
      <c r="D176" s="276">
        <v>1373.8999999999999</v>
      </c>
      <c r="E176" s="276">
        <v>1359.7999999999997</v>
      </c>
      <c r="F176" s="276">
        <v>1344.2499999999998</v>
      </c>
      <c r="G176" s="276">
        <v>1330.1499999999996</v>
      </c>
      <c r="H176" s="276">
        <v>1389.4499999999998</v>
      </c>
      <c r="I176" s="276">
        <v>1403.5499999999997</v>
      </c>
      <c r="J176" s="276">
        <v>1419.1</v>
      </c>
      <c r="K176" s="275">
        <v>1388</v>
      </c>
      <c r="L176" s="275">
        <v>1358.35</v>
      </c>
      <c r="M176" s="275">
        <v>4.7527400000000002</v>
      </c>
      <c r="N176" s="1"/>
      <c r="O176" s="1"/>
    </row>
    <row r="177" spans="1:15" ht="12.75" customHeight="1">
      <c r="A177" s="213">
        <v>168</v>
      </c>
      <c r="B177" s="216" t="s">
        <v>187</v>
      </c>
      <c r="C177" s="230">
        <v>3487.25</v>
      </c>
      <c r="D177" s="231">
        <v>3468.0333333333333</v>
      </c>
      <c r="E177" s="231">
        <v>3437.5166666666664</v>
      </c>
      <c r="F177" s="231">
        <v>3387.7833333333333</v>
      </c>
      <c r="G177" s="231">
        <v>3357.2666666666664</v>
      </c>
      <c r="H177" s="231">
        <v>3517.7666666666664</v>
      </c>
      <c r="I177" s="231">
        <v>3548.2833333333338</v>
      </c>
      <c r="J177" s="231">
        <v>3598.0166666666664</v>
      </c>
      <c r="K177" s="230">
        <v>3498.55</v>
      </c>
      <c r="L177" s="230">
        <v>3418.3</v>
      </c>
      <c r="M177" s="230">
        <v>7.3542399999999999</v>
      </c>
      <c r="N177" s="1"/>
      <c r="O177" s="1"/>
    </row>
    <row r="178" spans="1:15" ht="12.75" customHeight="1">
      <c r="A178" s="213">
        <v>169</v>
      </c>
      <c r="B178" s="216" t="s">
        <v>795</v>
      </c>
      <c r="C178" s="230">
        <v>528.35</v>
      </c>
      <c r="D178" s="231">
        <v>531.9</v>
      </c>
      <c r="E178" s="231">
        <v>522.19999999999993</v>
      </c>
      <c r="F178" s="231">
        <v>516.04999999999995</v>
      </c>
      <c r="G178" s="231">
        <v>506.34999999999991</v>
      </c>
      <c r="H178" s="231">
        <v>538.04999999999995</v>
      </c>
      <c r="I178" s="231">
        <v>547.75</v>
      </c>
      <c r="J178" s="231">
        <v>553.9</v>
      </c>
      <c r="K178" s="230">
        <v>541.6</v>
      </c>
      <c r="L178" s="230">
        <v>525.75</v>
      </c>
      <c r="M178" s="230">
        <v>26.65334</v>
      </c>
      <c r="N178" s="1"/>
      <c r="O178" s="1"/>
    </row>
    <row r="179" spans="1:15" ht="12.75" customHeight="1">
      <c r="A179" s="213">
        <v>170</v>
      </c>
      <c r="B179" s="216" t="s">
        <v>185</v>
      </c>
      <c r="C179" s="230">
        <v>581.25</v>
      </c>
      <c r="D179" s="231">
        <v>580.38333333333333</v>
      </c>
      <c r="E179" s="231">
        <v>577.86666666666667</v>
      </c>
      <c r="F179" s="231">
        <v>574.48333333333335</v>
      </c>
      <c r="G179" s="231">
        <v>571.9666666666667</v>
      </c>
      <c r="H179" s="231">
        <v>583.76666666666665</v>
      </c>
      <c r="I179" s="231">
        <v>586.2833333333333</v>
      </c>
      <c r="J179" s="231">
        <v>589.66666666666663</v>
      </c>
      <c r="K179" s="230">
        <v>582.9</v>
      </c>
      <c r="L179" s="230">
        <v>577</v>
      </c>
      <c r="M179" s="230">
        <v>164.79436000000001</v>
      </c>
      <c r="N179" s="1"/>
      <c r="O179" s="1"/>
    </row>
    <row r="180" spans="1:15" ht="12.75" customHeight="1">
      <c r="A180" s="213">
        <v>171</v>
      </c>
      <c r="B180" s="216" t="s">
        <v>183</v>
      </c>
      <c r="C180" s="230">
        <v>82.25</v>
      </c>
      <c r="D180" s="231">
        <v>82.216666666666669</v>
      </c>
      <c r="E180" s="231">
        <v>81.683333333333337</v>
      </c>
      <c r="F180" s="231">
        <v>81.116666666666674</v>
      </c>
      <c r="G180" s="231">
        <v>80.583333333333343</v>
      </c>
      <c r="H180" s="231">
        <v>82.783333333333331</v>
      </c>
      <c r="I180" s="231">
        <v>83.316666666666663</v>
      </c>
      <c r="J180" s="231">
        <v>83.883333333333326</v>
      </c>
      <c r="K180" s="230">
        <v>82.75</v>
      </c>
      <c r="L180" s="230">
        <v>81.650000000000006</v>
      </c>
      <c r="M180" s="230">
        <v>95.756010000000003</v>
      </c>
      <c r="N180" s="1"/>
      <c r="O180" s="1"/>
    </row>
    <row r="181" spans="1:15" ht="12.75" customHeight="1">
      <c r="A181" s="213">
        <v>172</v>
      </c>
      <c r="B181" s="216" t="s">
        <v>189</v>
      </c>
      <c r="C181" s="230">
        <v>945</v>
      </c>
      <c r="D181" s="231">
        <v>946.4666666666667</v>
      </c>
      <c r="E181" s="231">
        <v>941.23333333333335</v>
      </c>
      <c r="F181" s="231">
        <v>937.4666666666667</v>
      </c>
      <c r="G181" s="231">
        <v>932.23333333333335</v>
      </c>
      <c r="H181" s="231">
        <v>950.23333333333335</v>
      </c>
      <c r="I181" s="231">
        <v>955.4666666666667</v>
      </c>
      <c r="J181" s="231">
        <v>959.23333333333335</v>
      </c>
      <c r="K181" s="230">
        <v>951.7</v>
      </c>
      <c r="L181" s="230">
        <v>942.7</v>
      </c>
      <c r="M181" s="230">
        <v>23.314640000000001</v>
      </c>
      <c r="N181" s="1"/>
      <c r="O181" s="1"/>
    </row>
    <row r="182" spans="1:15" ht="12.75" customHeight="1">
      <c r="A182" s="213">
        <v>173</v>
      </c>
      <c r="B182" s="216" t="s">
        <v>190</v>
      </c>
      <c r="C182" s="230">
        <v>440.7</v>
      </c>
      <c r="D182" s="231">
        <v>440.95</v>
      </c>
      <c r="E182" s="231">
        <v>435.45</v>
      </c>
      <c r="F182" s="231">
        <v>430.2</v>
      </c>
      <c r="G182" s="231">
        <v>424.7</v>
      </c>
      <c r="H182" s="231">
        <v>446.2</v>
      </c>
      <c r="I182" s="231">
        <v>451.7</v>
      </c>
      <c r="J182" s="231">
        <v>456.95</v>
      </c>
      <c r="K182" s="230">
        <v>446.45</v>
      </c>
      <c r="L182" s="230">
        <v>435.7</v>
      </c>
      <c r="M182" s="230">
        <v>6.1214399999999998</v>
      </c>
      <c r="N182" s="1"/>
      <c r="O182" s="1"/>
    </row>
    <row r="183" spans="1:15" ht="12.75" customHeight="1">
      <c r="A183" s="213">
        <v>174</v>
      </c>
      <c r="B183" s="216" t="s">
        <v>271</v>
      </c>
      <c r="C183" s="230">
        <v>712.75</v>
      </c>
      <c r="D183" s="231">
        <v>712.98333333333323</v>
      </c>
      <c r="E183" s="231">
        <v>706.51666666666642</v>
      </c>
      <c r="F183" s="231">
        <v>700.28333333333319</v>
      </c>
      <c r="G183" s="231">
        <v>693.81666666666638</v>
      </c>
      <c r="H183" s="231">
        <v>719.21666666666647</v>
      </c>
      <c r="I183" s="231">
        <v>725.68333333333339</v>
      </c>
      <c r="J183" s="231">
        <v>731.91666666666652</v>
      </c>
      <c r="K183" s="230">
        <v>719.45</v>
      </c>
      <c r="L183" s="230">
        <v>706.75</v>
      </c>
      <c r="M183" s="230">
        <v>5.2066299999999996</v>
      </c>
      <c r="N183" s="1"/>
      <c r="O183" s="1"/>
    </row>
    <row r="184" spans="1:15" ht="12.75" customHeight="1">
      <c r="A184" s="213">
        <v>175</v>
      </c>
      <c r="B184" s="216" t="s">
        <v>202</v>
      </c>
      <c r="C184" s="230">
        <v>1283.0999999999999</v>
      </c>
      <c r="D184" s="231">
        <v>1277.6499999999999</v>
      </c>
      <c r="E184" s="231">
        <v>1267.7999999999997</v>
      </c>
      <c r="F184" s="231">
        <v>1252.4999999999998</v>
      </c>
      <c r="G184" s="231">
        <v>1242.6499999999996</v>
      </c>
      <c r="H184" s="231">
        <v>1292.9499999999998</v>
      </c>
      <c r="I184" s="231">
        <v>1302.7999999999997</v>
      </c>
      <c r="J184" s="231">
        <v>1318.1</v>
      </c>
      <c r="K184" s="230">
        <v>1287.5</v>
      </c>
      <c r="L184" s="230">
        <v>1262.3499999999999</v>
      </c>
      <c r="M184" s="230">
        <v>10.049440000000001</v>
      </c>
      <c r="N184" s="1"/>
      <c r="O184" s="1"/>
    </row>
    <row r="185" spans="1:15" ht="12.75" customHeight="1">
      <c r="A185" s="213">
        <v>176</v>
      </c>
      <c r="B185" s="216" t="s">
        <v>191</v>
      </c>
      <c r="C185" s="230">
        <v>956.7</v>
      </c>
      <c r="D185" s="231">
        <v>964.13333333333321</v>
      </c>
      <c r="E185" s="231">
        <v>938.61666666666645</v>
      </c>
      <c r="F185" s="231">
        <v>920.53333333333319</v>
      </c>
      <c r="G185" s="231">
        <v>895.01666666666642</v>
      </c>
      <c r="H185" s="231">
        <v>982.21666666666647</v>
      </c>
      <c r="I185" s="231">
        <v>1007.7333333333333</v>
      </c>
      <c r="J185" s="231">
        <v>1025.8166666666666</v>
      </c>
      <c r="K185" s="230">
        <v>989.65</v>
      </c>
      <c r="L185" s="230">
        <v>946.05</v>
      </c>
      <c r="M185" s="230">
        <v>16.203499999999998</v>
      </c>
      <c r="N185" s="1"/>
      <c r="O185" s="1"/>
    </row>
    <row r="186" spans="1:15" ht="12.75" customHeight="1">
      <c r="A186" s="213">
        <v>177</v>
      </c>
      <c r="B186" s="216" t="s">
        <v>484</v>
      </c>
      <c r="C186" s="230">
        <v>1260.75</v>
      </c>
      <c r="D186" s="231">
        <v>1258.9833333333333</v>
      </c>
      <c r="E186" s="231">
        <v>1246.9166666666667</v>
      </c>
      <c r="F186" s="231">
        <v>1233.0833333333335</v>
      </c>
      <c r="G186" s="231">
        <v>1221.0166666666669</v>
      </c>
      <c r="H186" s="231">
        <v>1272.8166666666666</v>
      </c>
      <c r="I186" s="231">
        <v>1284.8833333333332</v>
      </c>
      <c r="J186" s="231">
        <v>1298.7166666666665</v>
      </c>
      <c r="K186" s="230">
        <v>1271.05</v>
      </c>
      <c r="L186" s="230">
        <v>1245.1500000000001</v>
      </c>
      <c r="M186" s="230">
        <v>4.3003400000000003</v>
      </c>
      <c r="N186" s="1"/>
      <c r="O186" s="1"/>
    </row>
    <row r="187" spans="1:15" ht="12.75" customHeight="1">
      <c r="A187" s="213">
        <v>178</v>
      </c>
      <c r="B187" s="216" t="s">
        <v>196</v>
      </c>
      <c r="C187" s="230">
        <v>3293.5</v>
      </c>
      <c r="D187" s="231">
        <v>3288.8666666666668</v>
      </c>
      <c r="E187" s="231">
        <v>3271.7333333333336</v>
      </c>
      <c r="F187" s="231">
        <v>3249.9666666666667</v>
      </c>
      <c r="G187" s="231">
        <v>3232.8333333333335</v>
      </c>
      <c r="H187" s="231">
        <v>3310.6333333333337</v>
      </c>
      <c r="I187" s="231">
        <v>3327.7666666666669</v>
      </c>
      <c r="J187" s="231">
        <v>3349.5333333333338</v>
      </c>
      <c r="K187" s="230">
        <v>3306</v>
      </c>
      <c r="L187" s="230">
        <v>3267.1</v>
      </c>
      <c r="M187" s="230">
        <v>13.749169999999999</v>
      </c>
      <c r="N187" s="1"/>
      <c r="O187" s="1"/>
    </row>
    <row r="188" spans="1:15" ht="12.75" customHeight="1">
      <c r="A188" s="213">
        <v>179</v>
      </c>
      <c r="B188" s="216" t="s">
        <v>192</v>
      </c>
      <c r="C188" s="230">
        <v>780.3</v>
      </c>
      <c r="D188" s="231">
        <v>775.93333333333339</v>
      </c>
      <c r="E188" s="231">
        <v>769.41666666666674</v>
      </c>
      <c r="F188" s="231">
        <v>758.5333333333333</v>
      </c>
      <c r="G188" s="231">
        <v>752.01666666666665</v>
      </c>
      <c r="H188" s="231">
        <v>786.81666666666683</v>
      </c>
      <c r="I188" s="231">
        <v>793.33333333333348</v>
      </c>
      <c r="J188" s="231">
        <v>804.21666666666692</v>
      </c>
      <c r="K188" s="230">
        <v>782.45</v>
      </c>
      <c r="L188" s="230">
        <v>765.05</v>
      </c>
      <c r="M188" s="230">
        <v>9.8026599999999995</v>
      </c>
      <c r="N188" s="1"/>
      <c r="O188" s="1"/>
    </row>
    <row r="189" spans="1:15" ht="12.75" customHeight="1">
      <c r="A189" s="213">
        <v>180</v>
      </c>
      <c r="B189" s="216" t="s">
        <v>272</v>
      </c>
      <c r="C189" s="230">
        <v>7261</v>
      </c>
      <c r="D189" s="231">
        <v>7183.55</v>
      </c>
      <c r="E189" s="231">
        <v>7077.5</v>
      </c>
      <c r="F189" s="231">
        <v>6894</v>
      </c>
      <c r="G189" s="231">
        <v>6787.95</v>
      </c>
      <c r="H189" s="231">
        <v>7367.05</v>
      </c>
      <c r="I189" s="231">
        <v>7473.1000000000013</v>
      </c>
      <c r="J189" s="231">
        <v>7656.6</v>
      </c>
      <c r="K189" s="230">
        <v>7289.6</v>
      </c>
      <c r="L189" s="230">
        <v>7000.05</v>
      </c>
      <c r="M189" s="230">
        <v>5.33209</v>
      </c>
      <c r="N189" s="1"/>
      <c r="O189" s="1"/>
    </row>
    <row r="190" spans="1:15" ht="12.75" customHeight="1">
      <c r="A190" s="213">
        <v>181</v>
      </c>
      <c r="B190" s="216" t="s">
        <v>193</v>
      </c>
      <c r="C190" s="230">
        <v>514.85</v>
      </c>
      <c r="D190" s="231">
        <v>513.98333333333323</v>
      </c>
      <c r="E190" s="231">
        <v>509.96666666666647</v>
      </c>
      <c r="F190" s="231">
        <v>505.08333333333326</v>
      </c>
      <c r="G190" s="231">
        <v>501.06666666666649</v>
      </c>
      <c r="H190" s="231">
        <v>518.86666666666645</v>
      </c>
      <c r="I190" s="231">
        <v>522.8833333333331</v>
      </c>
      <c r="J190" s="231">
        <v>527.76666666666642</v>
      </c>
      <c r="K190" s="230">
        <v>518</v>
      </c>
      <c r="L190" s="230">
        <v>509.1</v>
      </c>
      <c r="M190" s="230">
        <v>115.43711999999999</v>
      </c>
      <c r="N190" s="1"/>
      <c r="O190" s="1"/>
    </row>
    <row r="191" spans="1:15" ht="12.75" customHeight="1">
      <c r="A191" s="213">
        <v>182</v>
      </c>
      <c r="B191" s="216" t="s">
        <v>194</v>
      </c>
      <c r="C191" s="230">
        <v>210.8</v>
      </c>
      <c r="D191" s="231">
        <v>209.51666666666665</v>
      </c>
      <c r="E191" s="231">
        <v>207.83333333333331</v>
      </c>
      <c r="F191" s="231">
        <v>204.86666666666667</v>
      </c>
      <c r="G191" s="231">
        <v>203.18333333333334</v>
      </c>
      <c r="H191" s="231">
        <v>212.48333333333329</v>
      </c>
      <c r="I191" s="231">
        <v>214.16666666666663</v>
      </c>
      <c r="J191" s="231">
        <v>217.13333333333327</v>
      </c>
      <c r="K191" s="230">
        <v>211.2</v>
      </c>
      <c r="L191" s="230">
        <v>206.55</v>
      </c>
      <c r="M191" s="230">
        <v>87.055589999999995</v>
      </c>
      <c r="N191" s="1"/>
      <c r="O191" s="1"/>
    </row>
    <row r="192" spans="1:15" ht="12.75" customHeight="1">
      <c r="A192" s="213">
        <v>183</v>
      </c>
      <c r="B192" s="216" t="s">
        <v>195</v>
      </c>
      <c r="C192" s="230">
        <v>104.85</v>
      </c>
      <c r="D192" s="231">
        <v>104.78333333333335</v>
      </c>
      <c r="E192" s="231">
        <v>104.36666666666669</v>
      </c>
      <c r="F192" s="231">
        <v>103.88333333333334</v>
      </c>
      <c r="G192" s="231">
        <v>103.46666666666668</v>
      </c>
      <c r="H192" s="231">
        <v>105.26666666666669</v>
      </c>
      <c r="I192" s="231">
        <v>105.68333333333335</v>
      </c>
      <c r="J192" s="231">
        <v>106.1666666666667</v>
      </c>
      <c r="K192" s="230">
        <v>105.2</v>
      </c>
      <c r="L192" s="230">
        <v>104.3</v>
      </c>
      <c r="M192" s="230">
        <v>258.85061999999999</v>
      </c>
      <c r="N192" s="1"/>
      <c r="O192" s="1"/>
    </row>
    <row r="193" spans="1:15" ht="12.75" customHeight="1">
      <c r="A193" s="213">
        <v>184</v>
      </c>
      <c r="B193" s="216" t="s">
        <v>784</v>
      </c>
      <c r="C193" s="230">
        <v>61.35</v>
      </c>
      <c r="D193" s="231">
        <v>61.65</v>
      </c>
      <c r="E193" s="231">
        <v>60.8</v>
      </c>
      <c r="F193" s="231">
        <v>60.25</v>
      </c>
      <c r="G193" s="231">
        <v>59.4</v>
      </c>
      <c r="H193" s="231">
        <v>62.199999999999996</v>
      </c>
      <c r="I193" s="231">
        <v>63.050000000000004</v>
      </c>
      <c r="J193" s="231">
        <v>63.599999999999994</v>
      </c>
      <c r="K193" s="230">
        <v>62.5</v>
      </c>
      <c r="L193" s="230">
        <v>61.1</v>
      </c>
      <c r="M193" s="230">
        <v>12.18552</v>
      </c>
      <c r="N193" s="1"/>
      <c r="O193" s="1"/>
    </row>
    <row r="194" spans="1:15" ht="12.75" customHeight="1">
      <c r="A194" s="213">
        <v>185</v>
      </c>
      <c r="B194" s="216" t="s">
        <v>197</v>
      </c>
      <c r="C194" s="230">
        <v>1098.0999999999999</v>
      </c>
      <c r="D194" s="231">
        <v>1093.2166666666665</v>
      </c>
      <c r="E194" s="231">
        <v>1086.4333333333329</v>
      </c>
      <c r="F194" s="231">
        <v>1074.7666666666664</v>
      </c>
      <c r="G194" s="231">
        <v>1067.9833333333329</v>
      </c>
      <c r="H194" s="231">
        <v>1104.883333333333</v>
      </c>
      <c r="I194" s="231">
        <v>1111.6666666666663</v>
      </c>
      <c r="J194" s="231">
        <v>1123.333333333333</v>
      </c>
      <c r="K194" s="230">
        <v>1100</v>
      </c>
      <c r="L194" s="230">
        <v>1081.55</v>
      </c>
      <c r="M194" s="230">
        <v>12.002890000000001</v>
      </c>
      <c r="N194" s="1"/>
      <c r="O194" s="1"/>
    </row>
    <row r="195" spans="1:15" ht="12.75" customHeight="1">
      <c r="A195" s="213">
        <v>186</v>
      </c>
      <c r="B195" s="216" t="s">
        <v>179</v>
      </c>
      <c r="C195" s="230">
        <v>882.55</v>
      </c>
      <c r="D195" s="231">
        <v>881.56666666666661</v>
      </c>
      <c r="E195" s="231">
        <v>875.13333333333321</v>
      </c>
      <c r="F195" s="231">
        <v>867.71666666666658</v>
      </c>
      <c r="G195" s="231">
        <v>861.28333333333319</v>
      </c>
      <c r="H195" s="231">
        <v>888.98333333333323</v>
      </c>
      <c r="I195" s="231">
        <v>895.41666666666663</v>
      </c>
      <c r="J195" s="231">
        <v>902.83333333333326</v>
      </c>
      <c r="K195" s="230">
        <v>888</v>
      </c>
      <c r="L195" s="230">
        <v>874.15</v>
      </c>
      <c r="M195" s="230">
        <v>6.3327400000000003</v>
      </c>
      <c r="N195" s="1"/>
      <c r="O195" s="1"/>
    </row>
    <row r="196" spans="1:15" ht="12.75" customHeight="1">
      <c r="A196" s="213">
        <v>187</v>
      </c>
      <c r="B196" s="216" t="s">
        <v>198</v>
      </c>
      <c r="C196" s="230">
        <v>2707.95</v>
      </c>
      <c r="D196" s="231">
        <v>2703.3166666666666</v>
      </c>
      <c r="E196" s="231">
        <v>2686.6333333333332</v>
      </c>
      <c r="F196" s="231">
        <v>2665.3166666666666</v>
      </c>
      <c r="G196" s="231">
        <v>2648.6333333333332</v>
      </c>
      <c r="H196" s="231">
        <v>2724.6333333333332</v>
      </c>
      <c r="I196" s="231">
        <v>2741.3166666666666</v>
      </c>
      <c r="J196" s="231">
        <v>2762.6333333333332</v>
      </c>
      <c r="K196" s="230">
        <v>2720</v>
      </c>
      <c r="L196" s="230">
        <v>2682</v>
      </c>
      <c r="M196" s="230">
        <v>6.5148799999999998</v>
      </c>
      <c r="N196" s="1"/>
      <c r="O196" s="1"/>
    </row>
    <row r="197" spans="1:15" ht="12.75" customHeight="1">
      <c r="A197" s="213">
        <v>188</v>
      </c>
      <c r="B197" s="216" t="s">
        <v>199</v>
      </c>
      <c r="C197" s="230">
        <v>1701.35</v>
      </c>
      <c r="D197" s="231">
        <v>1697.4833333333333</v>
      </c>
      <c r="E197" s="231">
        <v>1686.9666666666667</v>
      </c>
      <c r="F197" s="231">
        <v>1672.5833333333333</v>
      </c>
      <c r="G197" s="231">
        <v>1662.0666666666666</v>
      </c>
      <c r="H197" s="231">
        <v>1711.8666666666668</v>
      </c>
      <c r="I197" s="231">
        <v>1722.3833333333337</v>
      </c>
      <c r="J197" s="231">
        <v>1736.7666666666669</v>
      </c>
      <c r="K197" s="230">
        <v>1708</v>
      </c>
      <c r="L197" s="230">
        <v>1683.1</v>
      </c>
      <c r="M197" s="230">
        <v>4.0523999999999996</v>
      </c>
      <c r="N197" s="1"/>
      <c r="O197" s="1"/>
    </row>
    <row r="198" spans="1:15" ht="12.75" customHeight="1">
      <c r="A198" s="213">
        <v>189</v>
      </c>
      <c r="B198" s="216" t="s">
        <v>200</v>
      </c>
      <c r="C198" s="230">
        <v>555.54999999999995</v>
      </c>
      <c r="D198" s="231">
        <v>553.30000000000007</v>
      </c>
      <c r="E198" s="231">
        <v>545.60000000000014</v>
      </c>
      <c r="F198" s="231">
        <v>535.65000000000009</v>
      </c>
      <c r="G198" s="231">
        <v>527.95000000000016</v>
      </c>
      <c r="H198" s="231">
        <v>563.25000000000011</v>
      </c>
      <c r="I198" s="231">
        <v>570.95000000000016</v>
      </c>
      <c r="J198" s="231">
        <v>580.90000000000009</v>
      </c>
      <c r="K198" s="230">
        <v>561</v>
      </c>
      <c r="L198" s="230">
        <v>543.35</v>
      </c>
      <c r="M198" s="230">
        <v>4.1873399999999998</v>
      </c>
      <c r="N198" s="1"/>
      <c r="O198" s="1"/>
    </row>
    <row r="199" spans="1:15" ht="12.75" customHeight="1">
      <c r="A199" s="213">
        <v>190</v>
      </c>
      <c r="B199" s="216" t="s">
        <v>201</v>
      </c>
      <c r="C199" s="230">
        <v>1515.25</v>
      </c>
      <c r="D199" s="231">
        <v>1509.6000000000001</v>
      </c>
      <c r="E199" s="231">
        <v>1499.3000000000002</v>
      </c>
      <c r="F199" s="231">
        <v>1483.3500000000001</v>
      </c>
      <c r="G199" s="231">
        <v>1473.0500000000002</v>
      </c>
      <c r="H199" s="231">
        <v>1525.5500000000002</v>
      </c>
      <c r="I199" s="231">
        <v>1535.85</v>
      </c>
      <c r="J199" s="231">
        <v>1551.8000000000002</v>
      </c>
      <c r="K199" s="230">
        <v>1519.9</v>
      </c>
      <c r="L199" s="230">
        <v>1493.65</v>
      </c>
      <c r="M199" s="230">
        <v>4.7555100000000001</v>
      </c>
      <c r="N199" s="1"/>
      <c r="O199" s="1"/>
    </row>
    <row r="200" spans="1:15" ht="12.75" customHeight="1">
      <c r="A200" s="213">
        <v>191</v>
      </c>
      <c r="B200" s="216" t="s">
        <v>491</v>
      </c>
      <c r="C200" s="230">
        <v>32.549999999999997</v>
      </c>
      <c r="D200" s="231">
        <v>32.633333333333333</v>
      </c>
      <c r="E200" s="231">
        <v>32.016666666666666</v>
      </c>
      <c r="F200" s="231">
        <v>31.483333333333334</v>
      </c>
      <c r="G200" s="231">
        <v>30.866666666666667</v>
      </c>
      <c r="H200" s="231">
        <v>33.166666666666664</v>
      </c>
      <c r="I200" s="231">
        <v>33.783333333333324</v>
      </c>
      <c r="J200" s="231">
        <v>34.316666666666663</v>
      </c>
      <c r="K200" s="230">
        <v>33.25</v>
      </c>
      <c r="L200" s="230">
        <v>32.1</v>
      </c>
      <c r="M200" s="230">
        <v>243.79202000000001</v>
      </c>
      <c r="N200" s="1"/>
      <c r="O200" s="1"/>
    </row>
    <row r="201" spans="1:15" ht="12.75" customHeight="1">
      <c r="A201" s="213">
        <v>192</v>
      </c>
      <c r="B201" s="216" t="s">
        <v>493</v>
      </c>
      <c r="C201" s="230">
        <v>2724.25</v>
      </c>
      <c r="D201" s="231">
        <v>2711.8333333333335</v>
      </c>
      <c r="E201" s="231">
        <v>2677.2166666666672</v>
      </c>
      <c r="F201" s="231">
        <v>2630.1833333333338</v>
      </c>
      <c r="G201" s="231">
        <v>2595.5666666666675</v>
      </c>
      <c r="H201" s="231">
        <v>2758.8666666666668</v>
      </c>
      <c r="I201" s="231">
        <v>2793.4833333333327</v>
      </c>
      <c r="J201" s="231">
        <v>2840.5166666666664</v>
      </c>
      <c r="K201" s="230">
        <v>2746.45</v>
      </c>
      <c r="L201" s="230">
        <v>2664.8</v>
      </c>
      <c r="M201" s="230">
        <v>1.8116300000000001</v>
      </c>
      <c r="N201" s="1"/>
      <c r="O201" s="1"/>
    </row>
    <row r="202" spans="1:15" ht="12.75" customHeight="1">
      <c r="A202" s="213">
        <v>193</v>
      </c>
      <c r="B202" s="216" t="s">
        <v>205</v>
      </c>
      <c r="C202" s="230">
        <v>675.8</v>
      </c>
      <c r="D202" s="231">
        <v>678.4666666666667</v>
      </c>
      <c r="E202" s="231">
        <v>671.48333333333335</v>
      </c>
      <c r="F202" s="231">
        <v>667.16666666666663</v>
      </c>
      <c r="G202" s="231">
        <v>660.18333333333328</v>
      </c>
      <c r="H202" s="231">
        <v>682.78333333333342</v>
      </c>
      <c r="I202" s="231">
        <v>689.76666666666677</v>
      </c>
      <c r="J202" s="231">
        <v>694.08333333333348</v>
      </c>
      <c r="K202" s="230">
        <v>685.45</v>
      </c>
      <c r="L202" s="230">
        <v>674.15</v>
      </c>
      <c r="M202" s="230">
        <v>22.105979999999999</v>
      </c>
      <c r="N202" s="1"/>
      <c r="O202" s="1"/>
    </row>
    <row r="203" spans="1:15" ht="12.75" customHeight="1">
      <c r="A203" s="213">
        <v>194</v>
      </c>
      <c r="B203" s="216" t="s">
        <v>204</v>
      </c>
      <c r="C203" s="230">
        <v>7621.75</v>
      </c>
      <c r="D203" s="231">
        <v>7628.05</v>
      </c>
      <c r="E203" s="231">
        <v>7588</v>
      </c>
      <c r="F203" s="231">
        <v>7554.25</v>
      </c>
      <c r="G203" s="231">
        <v>7514.2</v>
      </c>
      <c r="H203" s="231">
        <v>7661.8</v>
      </c>
      <c r="I203" s="231">
        <v>7701.8500000000013</v>
      </c>
      <c r="J203" s="231">
        <v>7735.6</v>
      </c>
      <c r="K203" s="230">
        <v>7668.1</v>
      </c>
      <c r="L203" s="230">
        <v>7594.3</v>
      </c>
      <c r="M203" s="230">
        <v>2.57361</v>
      </c>
      <c r="N203" s="1"/>
      <c r="O203" s="1"/>
    </row>
    <row r="204" spans="1:15" ht="12.75" customHeight="1">
      <c r="A204" s="213">
        <v>195</v>
      </c>
      <c r="B204" s="216" t="s">
        <v>273</v>
      </c>
      <c r="C204" s="230">
        <v>69.3</v>
      </c>
      <c r="D204" s="231">
        <v>69.099999999999994</v>
      </c>
      <c r="E204" s="231">
        <v>68.599999999999994</v>
      </c>
      <c r="F204" s="231">
        <v>67.900000000000006</v>
      </c>
      <c r="G204" s="231">
        <v>67.400000000000006</v>
      </c>
      <c r="H204" s="231">
        <v>69.799999999999983</v>
      </c>
      <c r="I204" s="231">
        <v>70.299999999999983</v>
      </c>
      <c r="J204" s="231">
        <v>70.999999999999972</v>
      </c>
      <c r="K204" s="230">
        <v>69.599999999999994</v>
      </c>
      <c r="L204" s="230">
        <v>68.400000000000006</v>
      </c>
      <c r="M204" s="230">
        <v>51.298439999999999</v>
      </c>
      <c r="N204" s="1"/>
      <c r="O204" s="1"/>
    </row>
    <row r="205" spans="1:15" ht="12.75" customHeight="1">
      <c r="A205" s="213">
        <v>196</v>
      </c>
      <c r="B205" s="216" t="s">
        <v>203</v>
      </c>
      <c r="C205" s="230">
        <v>1442.05</v>
      </c>
      <c r="D205" s="231">
        <v>1435.3833333333332</v>
      </c>
      <c r="E205" s="231">
        <v>1426.6666666666665</v>
      </c>
      <c r="F205" s="231">
        <v>1411.2833333333333</v>
      </c>
      <c r="G205" s="231">
        <v>1402.5666666666666</v>
      </c>
      <c r="H205" s="231">
        <v>1450.7666666666664</v>
      </c>
      <c r="I205" s="231">
        <v>1459.4833333333331</v>
      </c>
      <c r="J205" s="231">
        <v>1474.8666666666663</v>
      </c>
      <c r="K205" s="230">
        <v>1444.1</v>
      </c>
      <c r="L205" s="230">
        <v>1420</v>
      </c>
      <c r="M205" s="230">
        <v>1.4842500000000001</v>
      </c>
      <c r="N205" s="1"/>
      <c r="O205" s="1"/>
    </row>
    <row r="206" spans="1:15" ht="12.75" customHeight="1">
      <c r="A206" s="213">
        <v>197</v>
      </c>
      <c r="B206" s="216" t="s">
        <v>153</v>
      </c>
      <c r="C206" s="230">
        <v>841.3</v>
      </c>
      <c r="D206" s="231">
        <v>838.38333333333321</v>
      </c>
      <c r="E206" s="231">
        <v>833.96666666666647</v>
      </c>
      <c r="F206" s="231">
        <v>826.63333333333321</v>
      </c>
      <c r="G206" s="231">
        <v>822.21666666666647</v>
      </c>
      <c r="H206" s="231">
        <v>845.71666666666647</v>
      </c>
      <c r="I206" s="231">
        <v>850.13333333333321</v>
      </c>
      <c r="J206" s="231">
        <v>857.46666666666647</v>
      </c>
      <c r="K206" s="230">
        <v>842.8</v>
      </c>
      <c r="L206" s="230">
        <v>831.05</v>
      </c>
      <c r="M206" s="230">
        <v>6.6641000000000004</v>
      </c>
      <c r="N206" s="1"/>
      <c r="O206" s="1"/>
    </row>
    <row r="207" spans="1:15" ht="12.75" customHeight="1">
      <c r="A207" s="213">
        <v>198</v>
      </c>
      <c r="B207" s="216" t="s">
        <v>275</v>
      </c>
      <c r="C207" s="230">
        <v>1617.65</v>
      </c>
      <c r="D207" s="231">
        <v>1614.0166666666667</v>
      </c>
      <c r="E207" s="231">
        <v>1598.0333333333333</v>
      </c>
      <c r="F207" s="231">
        <v>1578.4166666666667</v>
      </c>
      <c r="G207" s="231">
        <v>1562.4333333333334</v>
      </c>
      <c r="H207" s="231">
        <v>1633.6333333333332</v>
      </c>
      <c r="I207" s="231">
        <v>1649.6166666666663</v>
      </c>
      <c r="J207" s="231">
        <v>1669.2333333333331</v>
      </c>
      <c r="K207" s="230">
        <v>1630</v>
      </c>
      <c r="L207" s="230">
        <v>1594.4</v>
      </c>
      <c r="M207" s="230">
        <v>7.0288300000000001</v>
      </c>
      <c r="N207" s="1"/>
      <c r="O207" s="1"/>
    </row>
    <row r="208" spans="1:15" ht="12.75" customHeight="1">
      <c r="A208" s="213">
        <v>199</v>
      </c>
      <c r="B208" s="216" t="s">
        <v>206</v>
      </c>
      <c r="C208" s="230">
        <v>295.8</v>
      </c>
      <c r="D208" s="231">
        <v>294.31666666666666</v>
      </c>
      <c r="E208" s="231">
        <v>292.13333333333333</v>
      </c>
      <c r="F208" s="231">
        <v>288.46666666666664</v>
      </c>
      <c r="G208" s="231">
        <v>286.2833333333333</v>
      </c>
      <c r="H208" s="231">
        <v>297.98333333333335</v>
      </c>
      <c r="I208" s="231">
        <v>300.16666666666663</v>
      </c>
      <c r="J208" s="231">
        <v>303.83333333333337</v>
      </c>
      <c r="K208" s="230">
        <v>296.5</v>
      </c>
      <c r="L208" s="230">
        <v>290.64999999999998</v>
      </c>
      <c r="M208" s="230">
        <v>137.11792</v>
      </c>
      <c r="N208" s="1"/>
      <c r="O208" s="1"/>
    </row>
    <row r="209" spans="1:15" ht="12.75" customHeight="1">
      <c r="A209" s="213">
        <v>200</v>
      </c>
      <c r="B209" s="216" t="s">
        <v>127</v>
      </c>
      <c r="C209" s="230">
        <v>7</v>
      </c>
      <c r="D209" s="231">
        <v>7.0333333333333341</v>
      </c>
      <c r="E209" s="231">
        <v>6.8166666666666682</v>
      </c>
      <c r="F209" s="231">
        <v>6.6333333333333337</v>
      </c>
      <c r="G209" s="231">
        <v>6.4166666666666679</v>
      </c>
      <c r="H209" s="231">
        <v>7.2166666666666686</v>
      </c>
      <c r="I209" s="231">
        <v>7.4333333333333353</v>
      </c>
      <c r="J209" s="231">
        <v>7.6166666666666689</v>
      </c>
      <c r="K209" s="230">
        <v>7.25</v>
      </c>
      <c r="L209" s="230">
        <v>6.85</v>
      </c>
      <c r="M209" s="230">
        <v>1495.3117999999999</v>
      </c>
      <c r="N209" s="1"/>
      <c r="O209" s="1"/>
    </row>
    <row r="210" spans="1:15" ht="12.75" customHeight="1">
      <c r="A210" s="213">
        <v>201</v>
      </c>
      <c r="B210" s="216" t="s">
        <v>207</v>
      </c>
      <c r="C210" s="230">
        <v>812.25</v>
      </c>
      <c r="D210" s="231">
        <v>809.25</v>
      </c>
      <c r="E210" s="231">
        <v>804.5</v>
      </c>
      <c r="F210" s="231">
        <v>796.75</v>
      </c>
      <c r="G210" s="231">
        <v>792</v>
      </c>
      <c r="H210" s="231">
        <v>817</v>
      </c>
      <c r="I210" s="231">
        <v>821.75</v>
      </c>
      <c r="J210" s="231">
        <v>829.5</v>
      </c>
      <c r="K210" s="230">
        <v>814</v>
      </c>
      <c r="L210" s="230">
        <v>801.5</v>
      </c>
      <c r="M210" s="230">
        <v>7.4535400000000003</v>
      </c>
      <c r="N210" s="1"/>
      <c r="O210" s="1"/>
    </row>
    <row r="211" spans="1:15" ht="12.75" customHeight="1">
      <c r="A211" s="213">
        <v>202</v>
      </c>
      <c r="B211" s="216" t="s">
        <v>276</v>
      </c>
      <c r="C211" s="230">
        <v>1426.15</v>
      </c>
      <c r="D211" s="231">
        <v>1416.3333333333333</v>
      </c>
      <c r="E211" s="231">
        <v>1388.8166666666666</v>
      </c>
      <c r="F211" s="231">
        <v>1351.4833333333333</v>
      </c>
      <c r="G211" s="231">
        <v>1323.9666666666667</v>
      </c>
      <c r="H211" s="231">
        <v>1453.6666666666665</v>
      </c>
      <c r="I211" s="231">
        <v>1481.1833333333334</v>
      </c>
      <c r="J211" s="231">
        <v>1518.5166666666664</v>
      </c>
      <c r="K211" s="230">
        <v>1443.85</v>
      </c>
      <c r="L211" s="230">
        <v>1379</v>
      </c>
      <c r="M211" s="230">
        <v>4.1048299999999998</v>
      </c>
      <c r="N211" s="1"/>
      <c r="O211" s="1"/>
    </row>
    <row r="212" spans="1:15" ht="12.75" customHeight="1">
      <c r="A212" s="213">
        <v>203</v>
      </c>
      <c r="B212" s="216" t="s">
        <v>208</v>
      </c>
      <c r="C212" s="230">
        <v>394.1</v>
      </c>
      <c r="D212" s="231">
        <v>395.25</v>
      </c>
      <c r="E212" s="231">
        <v>391.5</v>
      </c>
      <c r="F212" s="231">
        <v>388.9</v>
      </c>
      <c r="G212" s="231">
        <v>385.15</v>
      </c>
      <c r="H212" s="231">
        <v>397.85</v>
      </c>
      <c r="I212" s="231">
        <v>401.6</v>
      </c>
      <c r="J212" s="231">
        <v>404.20000000000005</v>
      </c>
      <c r="K212" s="230">
        <v>399</v>
      </c>
      <c r="L212" s="230">
        <v>392.65</v>
      </c>
      <c r="M212" s="230">
        <v>68.025270000000006</v>
      </c>
      <c r="N212" s="1"/>
      <c r="O212" s="1"/>
    </row>
    <row r="213" spans="1:15" ht="12.75" customHeight="1">
      <c r="A213" s="213">
        <v>204</v>
      </c>
      <c r="B213" s="216" t="s">
        <v>277</v>
      </c>
      <c r="C213" s="230">
        <v>15.5</v>
      </c>
      <c r="D213" s="231">
        <v>15.583333333333334</v>
      </c>
      <c r="E213" s="231">
        <v>15.416666666666668</v>
      </c>
      <c r="F213" s="231">
        <v>15.333333333333334</v>
      </c>
      <c r="G213" s="231">
        <v>15.166666666666668</v>
      </c>
      <c r="H213" s="231">
        <v>15.666666666666668</v>
      </c>
      <c r="I213" s="231">
        <v>15.833333333333336</v>
      </c>
      <c r="J213" s="231">
        <v>15.916666666666668</v>
      </c>
      <c r="K213" s="230">
        <v>15.75</v>
      </c>
      <c r="L213" s="230">
        <v>15.5</v>
      </c>
      <c r="M213" s="230">
        <v>673.97531000000004</v>
      </c>
      <c r="N213" s="1"/>
      <c r="O213" s="1"/>
    </row>
    <row r="214" spans="1:15" ht="12.75" customHeight="1">
      <c r="A214" s="213">
        <v>205</v>
      </c>
      <c r="B214" s="216" t="s">
        <v>209</v>
      </c>
      <c r="C214" s="230">
        <v>178.85</v>
      </c>
      <c r="D214" s="231">
        <v>179.54999999999998</v>
      </c>
      <c r="E214" s="231">
        <v>177.04999999999995</v>
      </c>
      <c r="F214" s="231">
        <v>175.24999999999997</v>
      </c>
      <c r="G214" s="231">
        <v>172.74999999999994</v>
      </c>
      <c r="H214" s="231">
        <v>181.34999999999997</v>
      </c>
      <c r="I214" s="231">
        <v>183.85000000000002</v>
      </c>
      <c r="J214" s="231">
        <v>185.64999999999998</v>
      </c>
      <c r="K214" s="230">
        <v>182.05</v>
      </c>
      <c r="L214" s="230">
        <v>177.75</v>
      </c>
      <c r="M214" s="230">
        <v>84.122839999999997</v>
      </c>
      <c r="N214" s="1"/>
      <c r="O214" s="1"/>
    </row>
    <row r="215" spans="1:15" ht="12.75" customHeight="1">
      <c r="A215" s="213">
        <v>206</v>
      </c>
      <c r="B215" s="216" t="s">
        <v>805</v>
      </c>
      <c r="C215" s="230">
        <v>67.3</v>
      </c>
      <c r="D215" s="231">
        <v>66.666666666666671</v>
      </c>
      <c r="E215" s="231">
        <v>65.13333333333334</v>
      </c>
      <c r="F215" s="231">
        <v>62.966666666666669</v>
      </c>
      <c r="G215" s="231">
        <v>61.433333333333337</v>
      </c>
      <c r="H215" s="231">
        <v>68.833333333333343</v>
      </c>
      <c r="I215" s="231">
        <v>70.366666666666674</v>
      </c>
      <c r="J215" s="231">
        <v>72.533333333333346</v>
      </c>
      <c r="K215" s="230">
        <v>68.2</v>
      </c>
      <c r="L215" s="230">
        <v>64.5</v>
      </c>
      <c r="M215" s="230">
        <v>1397.2131099999999</v>
      </c>
      <c r="N215" s="1"/>
      <c r="O215" s="1"/>
    </row>
    <row r="216" spans="1:15" ht="12.75" customHeight="1">
      <c r="A216" s="213">
        <v>207</v>
      </c>
      <c r="B216" s="216" t="s">
        <v>796</v>
      </c>
      <c r="C216" s="230">
        <v>505.7</v>
      </c>
      <c r="D216" s="231">
        <v>504.56666666666666</v>
      </c>
      <c r="E216" s="231">
        <v>500.63333333333333</v>
      </c>
      <c r="F216" s="231">
        <v>495.56666666666666</v>
      </c>
      <c r="G216" s="231">
        <v>491.63333333333333</v>
      </c>
      <c r="H216" s="231">
        <v>509.63333333333333</v>
      </c>
      <c r="I216" s="231">
        <v>513.56666666666661</v>
      </c>
      <c r="J216" s="231">
        <v>518.63333333333333</v>
      </c>
      <c r="K216" s="230">
        <v>508.5</v>
      </c>
      <c r="L216" s="230">
        <v>499.5</v>
      </c>
      <c r="M216" s="230">
        <v>9.63307</v>
      </c>
      <c r="N216" s="1"/>
      <c r="O216" s="1"/>
    </row>
    <row r="217" spans="1:15" ht="12.75" customHeight="1">
      <c r="A217" s="259"/>
      <c r="B217" s="260"/>
      <c r="C217" s="261"/>
      <c r="D217" s="261"/>
      <c r="E217" s="261"/>
      <c r="F217" s="261"/>
      <c r="G217" s="261"/>
      <c r="H217" s="261"/>
      <c r="I217" s="261"/>
      <c r="J217" s="261"/>
      <c r="K217" s="261"/>
      <c r="L217" s="261"/>
      <c r="M217" s="261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278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279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280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210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211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212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213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214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215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216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217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218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219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220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221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222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223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224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C16" sqref="C16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06"/>
      <c r="B1" s="407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8" t="s">
        <v>281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45072</v>
      </c>
      <c r="L6" s="1"/>
      <c r="M6" s="1"/>
      <c r="N6" s="1"/>
      <c r="O6" s="1"/>
    </row>
    <row r="7" spans="1:15" ht="12.75" customHeight="1">
      <c r="B7" s="1"/>
      <c r="C7" s="1" t="s">
        <v>282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99" t="s">
        <v>16</v>
      </c>
      <c r="B9" s="401" t="s">
        <v>18</v>
      </c>
      <c r="C9" s="405" t="s">
        <v>20</v>
      </c>
      <c r="D9" s="405" t="s">
        <v>21</v>
      </c>
      <c r="E9" s="396" t="s">
        <v>22</v>
      </c>
      <c r="F9" s="397"/>
      <c r="G9" s="398"/>
      <c r="H9" s="396" t="s">
        <v>23</v>
      </c>
      <c r="I9" s="397"/>
      <c r="J9" s="398"/>
      <c r="K9" s="23"/>
      <c r="L9" s="24"/>
      <c r="M9" s="50"/>
      <c r="N9" s="1"/>
      <c r="O9" s="1"/>
    </row>
    <row r="10" spans="1:15" ht="42.75" customHeight="1">
      <c r="A10" s="403"/>
      <c r="B10" s="404"/>
      <c r="C10" s="404"/>
      <c r="D10" s="404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225</v>
      </c>
      <c r="N10" s="1"/>
      <c r="O10" s="1"/>
    </row>
    <row r="11" spans="1:15" ht="12" customHeight="1">
      <c r="A11" s="30">
        <v>1</v>
      </c>
      <c r="B11" s="234" t="s">
        <v>866</v>
      </c>
      <c r="C11" s="230">
        <v>415.75</v>
      </c>
      <c r="D11" s="231">
        <v>415.18333333333334</v>
      </c>
      <c r="E11" s="231">
        <v>410.56666666666666</v>
      </c>
      <c r="F11" s="231">
        <v>405.38333333333333</v>
      </c>
      <c r="G11" s="231">
        <v>400.76666666666665</v>
      </c>
      <c r="H11" s="231">
        <v>420.36666666666667</v>
      </c>
      <c r="I11" s="231">
        <v>424.98333333333335</v>
      </c>
      <c r="J11" s="231">
        <v>430.16666666666669</v>
      </c>
      <c r="K11" s="230">
        <v>419.8</v>
      </c>
      <c r="L11" s="230">
        <v>410</v>
      </c>
      <c r="M11" s="230">
        <v>0.72409000000000001</v>
      </c>
      <c r="N11" s="1"/>
      <c r="O11" s="1"/>
    </row>
    <row r="12" spans="1:15" ht="12" customHeight="1">
      <c r="A12" s="30">
        <v>2</v>
      </c>
      <c r="B12" s="216" t="s">
        <v>283</v>
      </c>
      <c r="C12" s="230">
        <v>23962.05</v>
      </c>
      <c r="D12" s="231">
        <v>24063.433333333334</v>
      </c>
      <c r="E12" s="231">
        <v>23726.866666666669</v>
      </c>
      <c r="F12" s="231">
        <v>23491.683333333334</v>
      </c>
      <c r="G12" s="231">
        <v>23155.116666666669</v>
      </c>
      <c r="H12" s="231">
        <v>24298.616666666669</v>
      </c>
      <c r="I12" s="231">
        <v>24635.183333333334</v>
      </c>
      <c r="J12" s="231">
        <v>24870.366666666669</v>
      </c>
      <c r="K12" s="230">
        <v>24400</v>
      </c>
      <c r="L12" s="230">
        <v>23828.25</v>
      </c>
      <c r="M12" s="230">
        <v>1.093E-2</v>
      </c>
      <c r="N12" s="1"/>
      <c r="O12" s="1"/>
    </row>
    <row r="13" spans="1:15" ht="12" customHeight="1">
      <c r="A13" s="30">
        <v>3</v>
      </c>
      <c r="B13" s="216" t="s">
        <v>284</v>
      </c>
      <c r="C13" s="230">
        <v>3941.95</v>
      </c>
      <c r="D13" s="231">
        <v>3926.9666666666667</v>
      </c>
      <c r="E13" s="231">
        <v>3896.9333333333334</v>
      </c>
      <c r="F13" s="231">
        <v>3851.9166666666665</v>
      </c>
      <c r="G13" s="231">
        <v>3821.8833333333332</v>
      </c>
      <c r="H13" s="231">
        <v>3971.9833333333336</v>
      </c>
      <c r="I13" s="231">
        <v>4002.0166666666673</v>
      </c>
      <c r="J13" s="231">
        <v>4047.0333333333338</v>
      </c>
      <c r="K13" s="230">
        <v>3957</v>
      </c>
      <c r="L13" s="230">
        <v>3881.95</v>
      </c>
      <c r="M13" s="230">
        <v>3.3985300000000001</v>
      </c>
      <c r="N13" s="1"/>
      <c r="O13" s="1"/>
    </row>
    <row r="14" spans="1:15" ht="12" customHeight="1">
      <c r="A14" s="30">
        <v>4</v>
      </c>
      <c r="B14" s="216" t="s">
        <v>43</v>
      </c>
      <c r="C14" s="230">
        <v>1778.15</v>
      </c>
      <c r="D14" s="231">
        <v>1774.0833333333333</v>
      </c>
      <c r="E14" s="231">
        <v>1759.1666666666665</v>
      </c>
      <c r="F14" s="231">
        <v>1740.1833333333332</v>
      </c>
      <c r="G14" s="231">
        <v>1725.2666666666664</v>
      </c>
      <c r="H14" s="231">
        <v>1793.0666666666666</v>
      </c>
      <c r="I14" s="231">
        <v>1807.9833333333331</v>
      </c>
      <c r="J14" s="231">
        <v>1826.9666666666667</v>
      </c>
      <c r="K14" s="230">
        <v>1789</v>
      </c>
      <c r="L14" s="230">
        <v>1755.1</v>
      </c>
      <c r="M14" s="230">
        <v>5.4301599999999999</v>
      </c>
      <c r="N14" s="1"/>
      <c r="O14" s="1"/>
    </row>
    <row r="15" spans="1:15" ht="12" customHeight="1">
      <c r="A15" s="30">
        <v>5</v>
      </c>
      <c r="B15" s="216" t="s">
        <v>286</v>
      </c>
      <c r="C15" s="230">
        <v>2909.75</v>
      </c>
      <c r="D15" s="231">
        <v>2912.3166666666671</v>
      </c>
      <c r="E15" s="231">
        <v>2866.6333333333341</v>
      </c>
      <c r="F15" s="231">
        <v>2823.5166666666669</v>
      </c>
      <c r="G15" s="231">
        <v>2777.8333333333339</v>
      </c>
      <c r="H15" s="231">
        <v>2955.4333333333343</v>
      </c>
      <c r="I15" s="231">
        <v>3001.1166666666677</v>
      </c>
      <c r="J15" s="231">
        <v>3044.2333333333345</v>
      </c>
      <c r="K15" s="230">
        <v>2958</v>
      </c>
      <c r="L15" s="230">
        <v>2869.2</v>
      </c>
      <c r="M15" s="230">
        <v>0.68915999999999999</v>
      </c>
      <c r="N15" s="1"/>
      <c r="O15" s="1"/>
    </row>
    <row r="16" spans="1:15" ht="12" customHeight="1">
      <c r="A16" s="30">
        <v>6</v>
      </c>
      <c r="B16" s="216" t="s">
        <v>287</v>
      </c>
      <c r="C16" s="230">
        <v>1147.2</v>
      </c>
      <c r="D16" s="231">
        <v>1147.4333333333332</v>
      </c>
      <c r="E16" s="231">
        <v>1134.8666666666663</v>
      </c>
      <c r="F16" s="231">
        <v>1122.5333333333331</v>
      </c>
      <c r="G16" s="231">
        <v>1109.9666666666662</v>
      </c>
      <c r="H16" s="231">
        <v>1159.7666666666664</v>
      </c>
      <c r="I16" s="231">
        <v>1172.3333333333335</v>
      </c>
      <c r="J16" s="231">
        <v>1184.6666666666665</v>
      </c>
      <c r="K16" s="230">
        <v>1160</v>
      </c>
      <c r="L16" s="230">
        <v>1135.0999999999999</v>
      </c>
      <c r="M16" s="230">
        <v>3.42631</v>
      </c>
      <c r="N16" s="1"/>
      <c r="O16" s="1"/>
    </row>
    <row r="17" spans="1:15" ht="12" customHeight="1">
      <c r="A17" s="30">
        <v>7</v>
      </c>
      <c r="B17" s="216" t="s">
        <v>59</v>
      </c>
      <c r="C17" s="230">
        <v>769.9</v>
      </c>
      <c r="D17" s="231">
        <v>768.4</v>
      </c>
      <c r="E17" s="231">
        <v>763.59999999999991</v>
      </c>
      <c r="F17" s="231">
        <v>757.3</v>
      </c>
      <c r="G17" s="231">
        <v>752.49999999999989</v>
      </c>
      <c r="H17" s="231">
        <v>774.69999999999993</v>
      </c>
      <c r="I17" s="231">
        <v>779.49999999999989</v>
      </c>
      <c r="J17" s="231">
        <v>785.8</v>
      </c>
      <c r="K17" s="230">
        <v>773.2</v>
      </c>
      <c r="L17" s="230">
        <v>762.1</v>
      </c>
      <c r="M17" s="230">
        <v>11.92141</v>
      </c>
      <c r="N17" s="1"/>
      <c r="O17" s="1"/>
    </row>
    <row r="18" spans="1:15" ht="12" customHeight="1">
      <c r="A18" s="30">
        <v>8</v>
      </c>
      <c r="B18" s="216" t="s">
        <v>288</v>
      </c>
      <c r="C18" s="230">
        <v>445.65</v>
      </c>
      <c r="D18" s="231">
        <v>450.40000000000003</v>
      </c>
      <c r="E18" s="231">
        <v>437.80000000000007</v>
      </c>
      <c r="F18" s="231">
        <v>429.95000000000005</v>
      </c>
      <c r="G18" s="231">
        <v>417.35000000000008</v>
      </c>
      <c r="H18" s="231">
        <v>458.25000000000006</v>
      </c>
      <c r="I18" s="231">
        <v>470.85000000000008</v>
      </c>
      <c r="J18" s="231">
        <v>478.70000000000005</v>
      </c>
      <c r="K18" s="230">
        <v>463</v>
      </c>
      <c r="L18" s="230">
        <v>442.55</v>
      </c>
      <c r="M18" s="230">
        <v>1.5374699999999999</v>
      </c>
      <c r="N18" s="1"/>
      <c r="O18" s="1"/>
    </row>
    <row r="19" spans="1:15" ht="12" customHeight="1">
      <c r="A19" s="30">
        <v>9</v>
      </c>
      <c r="B19" s="216" t="s">
        <v>289</v>
      </c>
      <c r="C19" s="230">
        <v>1403.75</v>
      </c>
      <c r="D19" s="231">
        <v>1410.5</v>
      </c>
      <c r="E19" s="231">
        <v>1386.75</v>
      </c>
      <c r="F19" s="231">
        <v>1369.75</v>
      </c>
      <c r="G19" s="231">
        <v>1346</v>
      </c>
      <c r="H19" s="231">
        <v>1427.5</v>
      </c>
      <c r="I19" s="231">
        <v>1451.25</v>
      </c>
      <c r="J19" s="231">
        <v>1468.25</v>
      </c>
      <c r="K19" s="230">
        <v>1434.25</v>
      </c>
      <c r="L19" s="230">
        <v>1393.5</v>
      </c>
      <c r="M19" s="230">
        <v>9.5624300000000009</v>
      </c>
      <c r="N19" s="1"/>
      <c r="O19" s="1"/>
    </row>
    <row r="20" spans="1:15" ht="12" customHeight="1">
      <c r="A20" s="30">
        <v>10</v>
      </c>
      <c r="B20" s="216" t="s">
        <v>233</v>
      </c>
      <c r="C20" s="230">
        <v>21840.9</v>
      </c>
      <c r="D20" s="231">
        <v>21730.366666666669</v>
      </c>
      <c r="E20" s="231">
        <v>21526.983333333337</v>
      </c>
      <c r="F20" s="231">
        <v>21213.066666666669</v>
      </c>
      <c r="G20" s="231">
        <v>21009.683333333338</v>
      </c>
      <c r="H20" s="231">
        <v>22044.283333333336</v>
      </c>
      <c r="I20" s="231">
        <v>22247.666666666668</v>
      </c>
      <c r="J20" s="231">
        <v>22561.583333333336</v>
      </c>
      <c r="K20" s="230">
        <v>21933.75</v>
      </c>
      <c r="L20" s="230">
        <v>21416.45</v>
      </c>
      <c r="M20" s="230">
        <v>7.3690000000000005E-2</v>
      </c>
      <c r="N20" s="1"/>
      <c r="O20" s="1"/>
    </row>
    <row r="21" spans="1:15" ht="12" customHeight="1">
      <c r="A21" s="30">
        <v>11</v>
      </c>
      <c r="B21" s="216" t="s">
        <v>45</v>
      </c>
      <c r="C21" s="230">
        <v>2537.4499999999998</v>
      </c>
      <c r="D21" s="231">
        <v>2494.2999999999997</v>
      </c>
      <c r="E21" s="231">
        <v>2429.7999999999993</v>
      </c>
      <c r="F21" s="231">
        <v>2322.1499999999996</v>
      </c>
      <c r="G21" s="231">
        <v>2257.6499999999992</v>
      </c>
      <c r="H21" s="231">
        <v>2601.9499999999994</v>
      </c>
      <c r="I21" s="231">
        <v>2666.4500000000003</v>
      </c>
      <c r="J21" s="231">
        <v>2774.0999999999995</v>
      </c>
      <c r="K21" s="230">
        <v>2558.8000000000002</v>
      </c>
      <c r="L21" s="230">
        <v>2386.65</v>
      </c>
      <c r="M21" s="230">
        <v>84.340090000000004</v>
      </c>
      <c r="N21" s="1"/>
      <c r="O21" s="1"/>
    </row>
    <row r="22" spans="1:15" ht="12" customHeight="1">
      <c r="A22" s="30">
        <v>12</v>
      </c>
      <c r="B22" s="216" t="s">
        <v>234</v>
      </c>
      <c r="C22" s="230">
        <v>970.65</v>
      </c>
      <c r="D22" s="231">
        <v>973.25</v>
      </c>
      <c r="E22" s="231">
        <v>951.5</v>
      </c>
      <c r="F22" s="231">
        <v>932.35</v>
      </c>
      <c r="G22" s="231">
        <v>910.6</v>
      </c>
      <c r="H22" s="231">
        <v>992.4</v>
      </c>
      <c r="I22" s="231">
        <v>1014.15</v>
      </c>
      <c r="J22" s="231">
        <v>1033.3</v>
      </c>
      <c r="K22" s="230">
        <v>995</v>
      </c>
      <c r="L22" s="230">
        <v>954.1</v>
      </c>
      <c r="M22" s="230">
        <v>18.923940000000002</v>
      </c>
      <c r="N22" s="1"/>
      <c r="O22" s="1"/>
    </row>
    <row r="23" spans="1:15" ht="12.75" customHeight="1">
      <c r="A23" s="30">
        <v>13</v>
      </c>
      <c r="B23" s="216" t="s">
        <v>46</v>
      </c>
      <c r="C23" s="230">
        <v>724.5</v>
      </c>
      <c r="D23" s="231">
        <v>719.0333333333333</v>
      </c>
      <c r="E23" s="231">
        <v>711.06666666666661</v>
      </c>
      <c r="F23" s="231">
        <v>697.63333333333333</v>
      </c>
      <c r="G23" s="231">
        <v>689.66666666666663</v>
      </c>
      <c r="H23" s="231">
        <v>732.46666666666658</v>
      </c>
      <c r="I23" s="231">
        <v>740.43333333333328</v>
      </c>
      <c r="J23" s="231">
        <v>753.86666666666656</v>
      </c>
      <c r="K23" s="230">
        <v>727</v>
      </c>
      <c r="L23" s="230">
        <v>705.6</v>
      </c>
      <c r="M23" s="230">
        <v>74.580079999999995</v>
      </c>
      <c r="N23" s="1"/>
      <c r="O23" s="1"/>
    </row>
    <row r="24" spans="1:15" ht="12.75" customHeight="1">
      <c r="A24" s="30">
        <v>14</v>
      </c>
      <c r="B24" s="216" t="s">
        <v>235</v>
      </c>
      <c r="C24" s="230">
        <v>796.4</v>
      </c>
      <c r="D24" s="231">
        <v>796.61666666666667</v>
      </c>
      <c r="E24" s="231">
        <v>769.83333333333337</v>
      </c>
      <c r="F24" s="231">
        <v>743.26666666666665</v>
      </c>
      <c r="G24" s="231">
        <v>716.48333333333335</v>
      </c>
      <c r="H24" s="231">
        <v>823.18333333333339</v>
      </c>
      <c r="I24" s="231">
        <v>849.9666666666667</v>
      </c>
      <c r="J24" s="231">
        <v>876.53333333333342</v>
      </c>
      <c r="K24" s="230">
        <v>823.4</v>
      </c>
      <c r="L24" s="230">
        <v>770.05</v>
      </c>
      <c r="M24" s="230">
        <v>40.171230000000001</v>
      </c>
      <c r="N24" s="1"/>
      <c r="O24" s="1"/>
    </row>
    <row r="25" spans="1:15" ht="12.75" customHeight="1">
      <c r="A25" s="30">
        <v>15</v>
      </c>
      <c r="B25" s="216" t="s">
        <v>236</v>
      </c>
      <c r="C25" s="230">
        <v>891.75</v>
      </c>
      <c r="D25" s="231">
        <v>899.81666666666661</v>
      </c>
      <c r="E25" s="231">
        <v>864.93333333333317</v>
      </c>
      <c r="F25" s="231">
        <v>838.11666666666656</v>
      </c>
      <c r="G25" s="231">
        <v>803.23333333333312</v>
      </c>
      <c r="H25" s="231">
        <v>926.63333333333321</v>
      </c>
      <c r="I25" s="231">
        <v>961.51666666666665</v>
      </c>
      <c r="J25" s="231">
        <v>988.33333333333326</v>
      </c>
      <c r="K25" s="230">
        <v>934.7</v>
      </c>
      <c r="L25" s="230">
        <v>873</v>
      </c>
      <c r="M25" s="230">
        <v>36.161290000000001</v>
      </c>
      <c r="N25" s="1"/>
      <c r="O25" s="1"/>
    </row>
    <row r="26" spans="1:15" ht="12.75" customHeight="1">
      <c r="A26" s="30">
        <v>16</v>
      </c>
      <c r="B26" s="216" t="s">
        <v>841</v>
      </c>
      <c r="C26" s="230">
        <v>452.05</v>
      </c>
      <c r="D26" s="231">
        <v>454.55</v>
      </c>
      <c r="E26" s="231">
        <v>440.15000000000003</v>
      </c>
      <c r="F26" s="231">
        <v>428.25</v>
      </c>
      <c r="G26" s="231">
        <v>413.85</v>
      </c>
      <c r="H26" s="231">
        <v>466.45000000000005</v>
      </c>
      <c r="I26" s="231">
        <v>480.85</v>
      </c>
      <c r="J26" s="231">
        <v>492.75000000000006</v>
      </c>
      <c r="K26" s="230">
        <v>468.95</v>
      </c>
      <c r="L26" s="230">
        <v>442.65</v>
      </c>
      <c r="M26" s="230">
        <v>55.560020000000002</v>
      </c>
      <c r="N26" s="1"/>
      <c r="O26" s="1"/>
    </row>
    <row r="27" spans="1:15" ht="12.75" customHeight="1">
      <c r="A27" s="30">
        <v>17</v>
      </c>
      <c r="B27" s="216" t="s">
        <v>237</v>
      </c>
      <c r="C27" s="230">
        <v>164.9</v>
      </c>
      <c r="D27" s="231">
        <v>164.23333333333335</v>
      </c>
      <c r="E27" s="231">
        <v>162.76666666666671</v>
      </c>
      <c r="F27" s="231">
        <v>160.63333333333335</v>
      </c>
      <c r="G27" s="231">
        <v>159.16666666666671</v>
      </c>
      <c r="H27" s="231">
        <v>166.3666666666667</v>
      </c>
      <c r="I27" s="231">
        <v>167.83333333333334</v>
      </c>
      <c r="J27" s="231">
        <v>169.9666666666667</v>
      </c>
      <c r="K27" s="230">
        <v>165.7</v>
      </c>
      <c r="L27" s="230">
        <v>162.1</v>
      </c>
      <c r="M27" s="230">
        <v>16.831219999999998</v>
      </c>
      <c r="N27" s="1"/>
      <c r="O27" s="1"/>
    </row>
    <row r="28" spans="1:15" ht="12.75" customHeight="1">
      <c r="A28" s="30">
        <v>18</v>
      </c>
      <c r="B28" s="216" t="s">
        <v>41</v>
      </c>
      <c r="C28" s="230">
        <v>199.05</v>
      </c>
      <c r="D28" s="231">
        <v>199.70000000000002</v>
      </c>
      <c r="E28" s="231">
        <v>196.65000000000003</v>
      </c>
      <c r="F28" s="231">
        <v>194.25000000000003</v>
      </c>
      <c r="G28" s="231">
        <v>191.20000000000005</v>
      </c>
      <c r="H28" s="231">
        <v>202.10000000000002</v>
      </c>
      <c r="I28" s="231">
        <v>205.15000000000003</v>
      </c>
      <c r="J28" s="231">
        <v>207.55</v>
      </c>
      <c r="K28" s="230">
        <v>202.75</v>
      </c>
      <c r="L28" s="230">
        <v>197.3</v>
      </c>
      <c r="M28" s="230">
        <v>43.460129999999999</v>
      </c>
      <c r="N28" s="1"/>
      <c r="O28" s="1"/>
    </row>
    <row r="29" spans="1:15" ht="12.75" customHeight="1">
      <c r="A29" s="30">
        <v>19</v>
      </c>
      <c r="B29" s="216" t="s">
        <v>806</v>
      </c>
      <c r="C29" s="230">
        <v>344.85</v>
      </c>
      <c r="D29" s="231">
        <v>345.93333333333334</v>
      </c>
      <c r="E29" s="231">
        <v>341.9666666666667</v>
      </c>
      <c r="F29" s="231">
        <v>339.08333333333337</v>
      </c>
      <c r="G29" s="231">
        <v>335.11666666666673</v>
      </c>
      <c r="H29" s="231">
        <v>348.81666666666666</v>
      </c>
      <c r="I29" s="231">
        <v>352.78333333333325</v>
      </c>
      <c r="J29" s="231">
        <v>355.66666666666663</v>
      </c>
      <c r="K29" s="230">
        <v>349.9</v>
      </c>
      <c r="L29" s="230">
        <v>343.05</v>
      </c>
      <c r="M29" s="230">
        <v>0.23344000000000001</v>
      </c>
      <c r="N29" s="1"/>
      <c r="O29" s="1"/>
    </row>
    <row r="30" spans="1:15" ht="12.75" customHeight="1">
      <c r="A30" s="30">
        <v>20</v>
      </c>
      <c r="B30" s="216" t="s">
        <v>290</v>
      </c>
      <c r="C30" s="230">
        <v>365.8</v>
      </c>
      <c r="D30" s="231">
        <v>368.13333333333338</v>
      </c>
      <c r="E30" s="231">
        <v>362.66666666666674</v>
      </c>
      <c r="F30" s="231">
        <v>359.53333333333336</v>
      </c>
      <c r="G30" s="231">
        <v>354.06666666666672</v>
      </c>
      <c r="H30" s="231">
        <v>371.26666666666677</v>
      </c>
      <c r="I30" s="231">
        <v>376.73333333333335</v>
      </c>
      <c r="J30" s="231">
        <v>379.86666666666679</v>
      </c>
      <c r="K30" s="230">
        <v>373.6</v>
      </c>
      <c r="L30" s="230">
        <v>365</v>
      </c>
      <c r="M30" s="230">
        <v>1.81027</v>
      </c>
      <c r="N30" s="1"/>
      <c r="O30" s="1"/>
    </row>
    <row r="31" spans="1:15" ht="12.75" customHeight="1">
      <c r="A31" s="30">
        <v>21</v>
      </c>
      <c r="B31" s="216" t="s">
        <v>846</v>
      </c>
      <c r="C31" s="230">
        <v>901.15</v>
      </c>
      <c r="D31" s="231">
        <v>904.11666666666667</v>
      </c>
      <c r="E31" s="231">
        <v>895.0333333333333</v>
      </c>
      <c r="F31" s="231">
        <v>888.91666666666663</v>
      </c>
      <c r="G31" s="231">
        <v>879.83333333333326</v>
      </c>
      <c r="H31" s="231">
        <v>910.23333333333335</v>
      </c>
      <c r="I31" s="231">
        <v>919.31666666666661</v>
      </c>
      <c r="J31" s="231">
        <v>925.43333333333339</v>
      </c>
      <c r="K31" s="230">
        <v>913.2</v>
      </c>
      <c r="L31" s="230">
        <v>898</v>
      </c>
      <c r="M31" s="230">
        <v>0.16366</v>
      </c>
      <c r="N31" s="1"/>
      <c r="O31" s="1"/>
    </row>
    <row r="32" spans="1:15" ht="12.75" customHeight="1">
      <c r="A32" s="30">
        <v>22</v>
      </c>
      <c r="B32" s="216" t="s">
        <v>291</v>
      </c>
      <c r="C32" s="230">
        <v>937.95</v>
      </c>
      <c r="D32" s="231">
        <v>936.06666666666661</v>
      </c>
      <c r="E32" s="231">
        <v>930.08333333333326</v>
      </c>
      <c r="F32" s="231">
        <v>922.2166666666667</v>
      </c>
      <c r="G32" s="231">
        <v>916.23333333333335</v>
      </c>
      <c r="H32" s="231">
        <v>943.93333333333317</v>
      </c>
      <c r="I32" s="231">
        <v>949.91666666666652</v>
      </c>
      <c r="J32" s="231">
        <v>957.78333333333308</v>
      </c>
      <c r="K32" s="230">
        <v>942.05</v>
      </c>
      <c r="L32" s="230">
        <v>928.2</v>
      </c>
      <c r="M32" s="230">
        <v>2.4264800000000002</v>
      </c>
      <c r="N32" s="1"/>
      <c r="O32" s="1"/>
    </row>
    <row r="33" spans="1:15" ht="12.75" customHeight="1">
      <c r="A33" s="30">
        <v>23</v>
      </c>
      <c r="B33" s="216" t="s">
        <v>238</v>
      </c>
      <c r="C33" s="230">
        <v>1290.75</v>
      </c>
      <c r="D33" s="231">
        <v>1294.1166666666666</v>
      </c>
      <c r="E33" s="231">
        <v>1281.6333333333332</v>
      </c>
      <c r="F33" s="231">
        <v>1272.5166666666667</v>
      </c>
      <c r="G33" s="231">
        <v>1260.0333333333333</v>
      </c>
      <c r="H33" s="231">
        <v>1303.2333333333331</v>
      </c>
      <c r="I33" s="231">
        <v>1315.7166666666662</v>
      </c>
      <c r="J33" s="231">
        <v>1324.833333333333</v>
      </c>
      <c r="K33" s="230">
        <v>1306.5999999999999</v>
      </c>
      <c r="L33" s="230">
        <v>1285</v>
      </c>
      <c r="M33" s="230">
        <v>0.30271999999999999</v>
      </c>
      <c r="N33" s="1"/>
      <c r="O33" s="1"/>
    </row>
    <row r="34" spans="1:15" ht="12.75" customHeight="1">
      <c r="A34" s="30">
        <v>24</v>
      </c>
      <c r="B34" s="216" t="s">
        <v>52</v>
      </c>
      <c r="C34" s="230">
        <v>555.25</v>
      </c>
      <c r="D34" s="231">
        <v>554.61666666666667</v>
      </c>
      <c r="E34" s="231">
        <v>549.93333333333339</v>
      </c>
      <c r="F34" s="231">
        <v>544.61666666666667</v>
      </c>
      <c r="G34" s="231">
        <v>539.93333333333339</v>
      </c>
      <c r="H34" s="231">
        <v>559.93333333333339</v>
      </c>
      <c r="I34" s="231">
        <v>564.61666666666656</v>
      </c>
      <c r="J34" s="231">
        <v>569.93333333333339</v>
      </c>
      <c r="K34" s="230">
        <v>559.29999999999995</v>
      </c>
      <c r="L34" s="230">
        <v>549.29999999999995</v>
      </c>
      <c r="M34" s="230">
        <v>0.31631999999999999</v>
      </c>
      <c r="N34" s="1"/>
      <c r="O34" s="1"/>
    </row>
    <row r="35" spans="1:15" ht="12.75" customHeight="1">
      <c r="A35" s="30">
        <v>25</v>
      </c>
      <c r="B35" s="216" t="s">
        <v>48</v>
      </c>
      <c r="C35" s="230">
        <v>3324.4</v>
      </c>
      <c r="D35" s="231">
        <v>3322.2666666666664</v>
      </c>
      <c r="E35" s="231">
        <v>3284.5333333333328</v>
      </c>
      <c r="F35" s="231">
        <v>3244.6666666666665</v>
      </c>
      <c r="G35" s="231">
        <v>3206.9333333333329</v>
      </c>
      <c r="H35" s="231">
        <v>3362.1333333333328</v>
      </c>
      <c r="I35" s="231">
        <v>3399.8666666666663</v>
      </c>
      <c r="J35" s="231">
        <v>3439.7333333333327</v>
      </c>
      <c r="K35" s="230">
        <v>3360</v>
      </c>
      <c r="L35" s="230">
        <v>3282.4</v>
      </c>
      <c r="M35" s="230">
        <v>2.2665000000000002</v>
      </c>
      <c r="N35" s="1"/>
      <c r="O35" s="1"/>
    </row>
    <row r="36" spans="1:15" ht="12.75" customHeight="1">
      <c r="A36" s="30">
        <v>26</v>
      </c>
      <c r="B36" s="216" t="s">
        <v>292</v>
      </c>
      <c r="C36" s="230">
        <v>2486.5500000000002</v>
      </c>
      <c r="D36" s="231">
        <v>2489.7833333333333</v>
      </c>
      <c r="E36" s="231">
        <v>2469.7666666666664</v>
      </c>
      <c r="F36" s="231">
        <v>2452.9833333333331</v>
      </c>
      <c r="G36" s="231">
        <v>2432.9666666666662</v>
      </c>
      <c r="H36" s="231">
        <v>2506.5666666666666</v>
      </c>
      <c r="I36" s="231">
        <v>2526.5833333333339</v>
      </c>
      <c r="J36" s="231">
        <v>2543.3666666666668</v>
      </c>
      <c r="K36" s="230">
        <v>2509.8000000000002</v>
      </c>
      <c r="L36" s="230">
        <v>2473</v>
      </c>
      <c r="M36" s="230">
        <v>0.12107</v>
      </c>
      <c r="N36" s="1"/>
      <c r="O36" s="1"/>
    </row>
    <row r="37" spans="1:15" ht="12.75" customHeight="1">
      <c r="A37" s="30">
        <v>27</v>
      </c>
      <c r="B37" s="216" t="s">
        <v>833</v>
      </c>
      <c r="C37" s="230">
        <v>12.75</v>
      </c>
      <c r="D37" s="231">
        <v>12.75</v>
      </c>
      <c r="E37" s="231">
        <v>12.6</v>
      </c>
      <c r="F37" s="231">
        <v>12.45</v>
      </c>
      <c r="G37" s="231">
        <v>12.299999999999999</v>
      </c>
      <c r="H37" s="231">
        <v>12.9</v>
      </c>
      <c r="I37" s="231">
        <v>13.049999999999999</v>
      </c>
      <c r="J37" s="231">
        <v>13.200000000000001</v>
      </c>
      <c r="K37" s="230">
        <v>12.9</v>
      </c>
      <c r="L37" s="230">
        <v>12.6</v>
      </c>
      <c r="M37" s="230">
        <v>43.031350000000003</v>
      </c>
      <c r="N37" s="1"/>
      <c r="O37" s="1"/>
    </row>
    <row r="38" spans="1:15" ht="12.75" customHeight="1">
      <c r="A38" s="30">
        <v>28</v>
      </c>
      <c r="B38" s="216" t="s">
        <v>50</v>
      </c>
      <c r="C38" s="230">
        <v>603.20000000000005</v>
      </c>
      <c r="D38" s="231">
        <v>607.13333333333333</v>
      </c>
      <c r="E38" s="231">
        <v>597.26666666666665</v>
      </c>
      <c r="F38" s="231">
        <v>591.33333333333337</v>
      </c>
      <c r="G38" s="231">
        <v>581.4666666666667</v>
      </c>
      <c r="H38" s="231">
        <v>613.06666666666661</v>
      </c>
      <c r="I38" s="231">
        <v>622.93333333333317</v>
      </c>
      <c r="J38" s="231">
        <v>628.86666666666656</v>
      </c>
      <c r="K38" s="230">
        <v>617</v>
      </c>
      <c r="L38" s="230">
        <v>601.20000000000005</v>
      </c>
      <c r="M38" s="230">
        <v>6.1117600000000003</v>
      </c>
      <c r="N38" s="1"/>
      <c r="O38" s="1"/>
    </row>
    <row r="39" spans="1:15" ht="12.75" customHeight="1">
      <c r="A39" s="30">
        <v>29</v>
      </c>
      <c r="B39" s="216" t="s">
        <v>293</v>
      </c>
      <c r="C39" s="230">
        <v>2129.4</v>
      </c>
      <c r="D39" s="231">
        <v>2134.3166666666671</v>
      </c>
      <c r="E39" s="231">
        <v>2106.1833333333343</v>
      </c>
      <c r="F39" s="231">
        <v>2082.9666666666672</v>
      </c>
      <c r="G39" s="231">
        <v>2054.8333333333344</v>
      </c>
      <c r="H39" s="231">
        <v>2157.5333333333342</v>
      </c>
      <c r="I39" s="231">
        <v>2185.6666666666665</v>
      </c>
      <c r="J39" s="231">
        <v>2208.8833333333341</v>
      </c>
      <c r="K39" s="230">
        <v>2162.4499999999998</v>
      </c>
      <c r="L39" s="230">
        <v>2111.1</v>
      </c>
      <c r="M39" s="230">
        <v>1.1733899999999999</v>
      </c>
      <c r="N39" s="1"/>
      <c r="O39" s="1"/>
    </row>
    <row r="40" spans="1:15" ht="12.75" customHeight="1">
      <c r="A40" s="30">
        <v>30</v>
      </c>
      <c r="B40" s="216" t="s">
        <v>51</v>
      </c>
      <c r="C40" s="230">
        <v>419.2</v>
      </c>
      <c r="D40" s="231">
        <v>419.84999999999997</v>
      </c>
      <c r="E40" s="231">
        <v>415.04999999999995</v>
      </c>
      <c r="F40" s="231">
        <v>410.9</v>
      </c>
      <c r="G40" s="231">
        <v>406.09999999999997</v>
      </c>
      <c r="H40" s="231">
        <v>423.99999999999994</v>
      </c>
      <c r="I40" s="231">
        <v>428.8</v>
      </c>
      <c r="J40" s="231">
        <v>432.94999999999993</v>
      </c>
      <c r="K40" s="230">
        <v>424.65</v>
      </c>
      <c r="L40" s="230">
        <v>415.7</v>
      </c>
      <c r="M40" s="230">
        <v>41.300739999999998</v>
      </c>
      <c r="N40" s="1"/>
      <c r="O40" s="1"/>
    </row>
    <row r="41" spans="1:15" ht="12.75" customHeight="1">
      <c r="A41" s="30">
        <v>31</v>
      </c>
      <c r="B41" s="216" t="s">
        <v>786</v>
      </c>
      <c r="C41" s="230">
        <v>1233.55</v>
      </c>
      <c r="D41" s="231">
        <v>1228.8500000000001</v>
      </c>
      <c r="E41" s="231">
        <v>1219.2000000000003</v>
      </c>
      <c r="F41" s="231">
        <v>1204.8500000000001</v>
      </c>
      <c r="G41" s="231">
        <v>1195.2000000000003</v>
      </c>
      <c r="H41" s="231">
        <v>1243.2000000000003</v>
      </c>
      <c r="I41" s="231">
        <v>1252.8500000000004</v>
      </c>
      <c r="J41" s="231">
        <v>1267.2000000000003</v>
      </c>
      <c r="K41" s="230">
        <v>1238.5</v>
      </c>
      <c r="L41" s="230">
        <v>1214.5</v>
      </c>
      <c r="M41" s="230">
        <v>3.1449099999999999</v>
      </c>
      <c r="N41" s="1"/>
      <c r="O41" s="1"/>
    </row>
    <row r="42" spans="1:15" ht="12.75" customHeight="1">
      <c r="A42" s="30">
        <v>32</v>
      </c>
      <c r="B42" s="216" t="s">
        <v>755</v>
      </c>
      <c r="C42" s="230">
        <v>1203.75</v>
      </c>
      <c r="D42" s="231">
        <v>1211.25</v>
      </c>
      <c r="E42" s="231">
        <v>1188.5</v>
      </c>
      <c r="F42" s="231">
        <v>1173.25</v>
      </c>
      <c r="G42" s="231">
        <v>1150.5</v>
      </c>
      <c r="H42" s="231">
        <v>1226.5</v>
      </c>
      <c r="I42" s="231">
        <v>1249.25</v>
      </c>
      <c r="J42" s="231">
        <v>1264.5</v>
      </c>
      <c r="K42" s="230">
        <v>1234</v>
      </c>
      <c r="L42" s="230">
        <v>1196</v>
      </c>
      <c r="M42" s="230">
        <v>0.90602000000000005</v>
      </c>
      <c r="N42" s="1"/>
      <c r="O42" s="1"/>
    </row>
    <row r="43" spans="1:15" ht="12.75" customHeight="1">
      <c r="A43" s="30">
        <v>33</v>
      </c>
      <c r="B43" s="216" t="s">
        <v>53</v>
      </c>
      <c r="C43" s="230">
        <v>4568.1499999999996</v>
      </c>
      <c r="D43" s="231">
        <v>4565.6833333333334</v>
      </c>
      <c r="E43" s="231">
        <v>4533.416666666667</v>
      </c>
      <c r="F43" s="231">
        <v>4498.6833333333334</v>
      </c>
      <c r="G43" s="231">
        <v>4466.416666666667</v>
      </c>
      <c r="H43" s="231">
        <v>4600.416666666667</v>
      </c>
      <c r="I43" s="231">
        <v>4632.6833333333334</v>
      </c>
      <c r="J43" s="231">
        <v>4667.416666666667</v>
      </c>
      <c r="K43" s="230">
        <v>4597.95</v>
      </c>
      <c r="L43" s="230">
        <v>4530.95</v>
      </c>
      <c r="M43" s="230">
        <v>2.0268000000000002</v>
      </c>
      <c r="N43" s="1"/>
      <c r="O43" s="1"/>
    </row>
    <row r="44" spans="1:15" ht="12.75" customHeight="1">
      <c r="A44" s="30">
        <v>34</v>
      </c>
      <c r="B44" s="216" t="s">
        <v>54</v>
      </c>
      <c r="C44" s="230">
        <v>389.2</v>
      </c>
      <c r="D44" s="231">
        <v>386.40000000000003</v>
      </c>
      <c r="E44" s="231">
        <v>382.80000000000007</v>
      </c>
      <c r="F44" s="231">
        <v>376.40000000000003</v>
      </c>
      <c r="G44" s="231">
        <v>372.80000000000007</v>
      </c>
      <c r="H44" s="231">
        <v>392.80000000000007</v>
      </c>
      <c r="I44" s="231">
        <v>396.40000000000009</v>
      </c>
      <c r="J44" s="231">
        <v>402.80000000000007</v>
      </c>
      <c r="K44" s="230">
        <v>390</v>
      </c>
      <c r="L44" s="230">
        <v>380</v>
      </c>
      <c r="M44" s="230">
        <v>24.875830000000001</v>
      </c>
      <c r="N44" s="1"/>
      <c r="O44" s="1"/>
    </row>
    <row r="45" spans="1:15" ht="12.75" customHeight="1">
      <c r="A45" s="30">
        <v>35</v>
      </c>
      <c r="B45" s="216" t="s">
        <v>807</v>
      </c>
      <c r="C45" s="230">
        <v>262.64999999999998</v>
      </c>
      <c r="D45" s="231">
        <v>262.36666666666662</v>
      </c>
      <c r="E45" s="231">
        <v>259.33333333333326</v>
      </c>
      <c r="F45" s="231">
        <v>256.01666666666665</v>
      </c>
      <c r="G45" s="231">
        <v>252.98333333333329</v>
      </c>
      <c r="H45" s="231">
        <v>265.68333333333322</v>
      </c>
      <c r="I45" s="231">
        <v>268.71666666666664</v>
      </c>
      <c r="J45" s="231">
        <v>272.03333333333319</v>
      </c>
      <c r="K45" s="230">
        <v>265.39999999999998</v>
      </c>
      <c r="L45" s="230">
        <v>259.05</v>
      </c>
      <c r="M45" s="230">
        <v>1.1147100000000001</v>
      </c>
      <c r="N45" s="1"/>
      <c r="O45" s="1"/>
    </row>
    <row r="46" spans="1:15" ht="12.75" customHeight="1">
      <c r="A46" s="30">
        <v>36</v>
      </c>
      <c r="B46" s="216" t="s">
        <v>294</v>
      </c>
      <c r="C46" s="230">
        <v>459.7</v>
      </c>
      <c r="D46" s="231">
        <v>460.63333333333338</v>
      </c>
      <c r="E46" s="231">
        <v>456.16666666666674</v>
      </c>
      <c r="F46" s="231">
        <v>452.63333333333338</v>
      </c>
      <c r="G46" s="231">
        <v>448.16666666666674</v>
      </c>
      <c r="H46" s="231">
        <v>464.16666666666674</v>
      </c>
      <c r="I46" s="231">
        <v>468.63333333333333</v>
      </c>
      <c r="J46" s="231">
        <v>472.16666666666674</v>
      </c>
      <c r="K46" s="230">
        <v>465.1</v>
      </c>
      <c r="L46" s="230">
        <v>457.1</v>
      </c>
      <c r="M46" s="230">
        <v>0.54490000000000005</v>
      </c>
      <c r="N46" s="1"/>
      <c r="O46" s="1"/>
    </row>
    <row r="47" spans="1:15" ht="12.75" customHeight="1">
      <c r="A47" s="30">
        <v>37</v>
      </c>
      <c r="B47" s="216" t="s">
        <v>55</v>
      </c>
      <c r="C47" s="230">
        <v>145.5</v>
      </c>
      <c r="D47" s="231">
        <v>146.53333333333333</v>
      </c>
      <c r="E47" s="231">
        <v>143.06666666666666</v>
      </c>
      <c r="F47" s="231">
        <v>140.63333333333333</v>
      </c>
      <c r="G47" s="231">
        <v>137.16666666666666</v>
      </c>
      <c r="H47" s="231">
        <v>148.96666666666667</v>
      </c>
      <c r="I47" s="231">
        <v>152.43333333333331</v>
      </c>
      <c r="J47" s="231">
        <v>154.86666666666667</v>
      </c>
      <c r="K47" s="230">
        <v>150</v>
      </c>
      <c r="L47" s="230">
        <v>144.1</v>
      </c>
      <c r="M47" s="230">
        <v>203.28296</v>
      </c>
      <c r="N47" s="1"/>
      <c r="O47" s="1"/>
    </row>
    <row r="48" spans="1:15" ht="12.75" customHeight="1">
      <c r="A48" s="30">
        <v>38</v>
      </c>
      <c r="B48" s="216" t="s">
        <v>57</v>
      </c>
      <c r="C48" s="230">
        <v>3123.55</v>
      </c>
      <c r="D48" s="231">
        <v>3112.85</v>
      </c>
      <c r="E48" s="231">
        <v>3096.7</v>
      </c>
      <c r="F48" s="231">
        <v>3069.85</v>
      </c>
      <c r="G48" s="231">
        <v>3053.7</v>
      </c>
      <c r="H48" s="231">
        <v>3139.7</v>
      </c>
      <c r="I48" s="231">
        <v>3155.8500000000004</v>
      </c>
      <c r="J48" s="231">
        <v>3182.7</v>
      </c>
      <c r="K48" s="230">
        <v>3129</v>
      </c>
      <c r="L48" s="230">
        <v>3086</v>
      </c>
      <c r="M48" s="230">
        <v>5.0031299999999996</v>
      </c>
      <c r="N48" s="1"/>
      <c r="O48" s="1"/>
    </row>
    <row r="49" spans="1:15" ht="12.75" customHeight="1">
      <c r="A49" s="30">
        <v>39</v>
      </c>
      <c r="B49" s="216" t="s">
        <v>295</v>
      </c>
      <c r="C49" s="230">
        <v>278.14999999999998</v>
      </c>
      <c r="D49" s="231">
        <v>274.86666666666662</v>
      </c>
      <c r="E49" s="231">
        <v>264.73333333333323</v>
      </c>
      <c r="F49" s="231">
        <v>251.31666666666661</v>
      </c>
      <c r="G49" s="231">
        <v>241.18333333333322</v>
      </c>
      <c r="H49" s="231">
        <v>288.28333333333325</v>
      </c>
      <c r="I49" s="231">
        <v>298.41666666666657</v>
      </c>
      <c r="J49" s="231">
        <v>311.83333333333326</v>
      </c>
      <c r="K49" s="230">
        <v>285</v>
      </c>
      <c r="L49" s="230">
        <v>261.45</v>
      </c>
      <c r="M49" s="230">
        <v>21.909009999999999</v>
      </c>
      <c r="N49" s="1"/>
      <c r="O49" s="1"/>
    </row>
    <row r="50" spans="1:15" ht="12.75" customHeight="1">
      <c r="A50" s="30">
        <v>40</v>
      </c>
      <c r="B50" s="216" t="s">
        <v>296</v>
      </c>
      <c r="C50" s="230">
        <v>3219</v>
      </c>
      <c r="D50" s="231">
        <v>3202.0666666666671</v>
      </c>
      <c r="E50" s="231">
        <v>3182.0833333333339</v>
      </c>
      <c r="F50" s="231">
        <v>3145.166666666667</v>
      </c>
      <c r="G50" s="231">
        <v>3125.1833333333338</v>
      </c>
      <c r="H50" s="231">
        <v>3238.983333333334</v>
      </c>
      <c r="I50" s="231">
        <v>3258.9666666666667</v>
      </c>
      <c r="J50" s="231">
        <v>3295.8833333333341</v>
      </c>
      <c r="K50" s="230">
        <v>3222.05</v>
      </c>
      <c r="L50" s="230">
        <v>3165.15</v>
      </c>
      <c r="M50" s="230">
        <v>3.2070000000000001E-2</v>
      </c>
      <c r="N50" s="1"/>
      <c r="O50" s="1"/>
    </row>
    <row r="51" spans="1:15" ht="12.75" customHeight="1">
      <c r="A51" s="30">
        <v>41</v>
      </c>
      <c r="B51" s="216" t="s">
        <v>297</v>
      </c>
      <c r="C51" s="230">
        <v>1751.95</v>
      </c>
      <c r="D51" s="231">
        <v>1738.5</v>
      </c>
      <c r="E51" s="231">
        <v>1719.45</v>
      </c>
      <c r="F51" s="231">
        <v>1686.95</v>
      </c>
      <c r="G51" s="231">
        <v>1667.9</v>
      </c>
      <c r="H51" s="231">
        <v>1771</v>
      </c>
      <c r="I51" s="231">
        <v>1790.0500000000002</v>
      </c>
      <c r="J51" s="231">
        <v>1822.55</v>
      </c>
      <c r="K51" s="230">
        <v>1757.55</v>
      </c>
      <c r="L51" s="230">
        <v>1706</v>
      </c>
      <c r="M51" s="230">
        <v>6.5355100000000004</v>
      </c>
      <c r="N51" s="1"/>
      <c r="O51" s="1"/>
    </row>
    <row r="52" spans="1:15" ht="12.75" customHeight="1">
      <c r="A52" s="30">
        <v>42</v>
      </c>
      <c r="B52" s="216" t="s">
        <v>298</v>
      </c>
      <c r="C52" s="230">
        <v>6635.9</v>
      </c>
      <c r="D52" s="231">
        <v>6633.2</v>
      </c>
      <c r="E52" s="231">
        <v>6596.4</v>
      </c>
      <c r="F52" s="231">
        <v>6556.9</v>
      </c>
      <c r="G52" s="231">
        <v>6520.0999999999995</v>
      </c>
      <c r="H52" s="231">
        <v>6672.7</v>
      </c>
      <c r="I52" s="231">
        <v>6709.5000000000009</v>
      </c>
      <c r="J52" s="231">
        <v>6749</v>
      </c>
      <c r="K52" s="230">
        <v>6670</v>
      </c>
      <c r="L52" s="230">
        <v>6593.7</v>
      </c>
      <c r="M52" s="230">
        <v>0.65278000000000003</v>
      </c>
      <c r="N52" s="1"/>
      <c r="O52" s="1"/>
    </row>
    <row r="53" spans="1:15" ht="12.75" customHeight="1">
      <c r="A53" s="30">
        <v>43</v>
      </c>
      <c r="B53" s="216" t="s">
        <v>60</v>
      </c>
      <c r="C53" s="230">
        <v>605</v>
      </c>
      <c r="D53" s="231">
        <v>602.43333333333328</v>
      </c>
      <c r="E53" s="231">
        <v>596.56666666666661</v>
      </c>
      <c r="F53" s="231">
        <v>588.13333333333333</v>
      </c>
      <c r="G53" s="231">
        <v>582.26666666666665</v>
      </c>
      <c r="H53" s="231">
        <v>610.86666666666656</v>
      </c>
      <c r="I53" s="231">
        <v>616.73333333333312</v>
      </c>
      <c r="J53" s="231">
        <v>625.16666666666652</v>
      </c>
      <c r="K53" s="230">
        <v>608.29999999999995</v>
      </c>
      <c r="L53" s="230">
        <v>594</v>
      </c>
      <c r="M53" s="230">
        <v>11.62631</v>
      </c>
      <c r="N53" s="1"/>
      <c r="O53" s="1"/>
    </row>
    <row r="54" spans="1:15" ht="12.75" customHeight="1">
      <c r="A54" s="30">
        <v>44</v>
      </c>
      <c r="B54" s="216" t="s">
        <v>299</v>
      </c>
      <c r="C54" s="230">
        <v>375.4</v>
      </c>
      <c r="D54" s="231">
        <v>378.73333333333329</v>
      </c>
      <c r="E54" s="231">
        <v>369.76666666666659</v>
      </c>
      <c r="F54" s="231">
        <v>364.13333333333333</v>
      </c>
      <c r="G54" s="231">
        <v>355.16666666666663</v>
      </c>
      <c r="H54" s="231">
        <v>384.36666666666656</v>
      </c>
      <c r="I54" s="231">
        <v>393.33333333333326</v>
      </c>
      <c r="J54" s="231">
        <v>398.96666666666653</v>
      </c>
      <c r="K54" s="230">
        <v>387.7</v>
      </c>
      <c r="L54" s="230">
        <v>373.1</v>
      </c>
      <c r="M54" s="230">
        <v>3.5255700000000001</v>
      </c>
      <c r="N54" s="1"/>
      <c r="O54" s="1"/>
    </row>
    <row r="55" spans="1:15" ht="12.75" customHeight="1">
      <c r="A55" s="30">
        <v>45</v>
      </c>
      <c r="B55" s="216" t="s">
        <v>239</v>
      </c>
      <c r="C55" s="230">
        <v>3435.35</v>
      </c>
      <c r="D55" s="231">
        <v>3438.3666666666668</v>
      </c>
      <c r="E55" s="231">
        <v>3425.9833333333336</v>
      </c>
      <c r="F55" s="231">
        <v>3416.6166666666668</v>
      </c>
      <c r="G55" s="231">
        <v>3404.2333333333336</v>
      </c>
      <c r="H55" s="231">
        <v>3447.7333333333336</v>
      </c>
      <c r="I55" s="231">
        <v>3460.1166666666668</v>
      </c>
      <c r="J55" s="231">
        <v>3469.4833333333336</v>
      </c>
      <c r="K55" s="230">
        <v>3450.75</v>
      </c>
      <c r="L55" s="230">
        <v>3429</v>
      </c>
      <c r="M55" s="230">
        <v>1.5324</v>
      </c>
      <c r="N55" s="1"/>
      <c r="O55" s="1"/>
    </row>
    <row r="56" spans="1:15" ht="12.75" customHeight="1">
      <c r="A56" s="30">
        <v>46</v>
      </c>
      <c r="B56" s="216" t="s">
        <v>61</v>
      </c>
      <c r="C56" s="230">
        <v>921.05</v>
      </c>
      <c r="D56" s="231">
        <v>919.01666666666677</v>
      </c>
      <c r="E56" s="231">
        <v>914.48333333333358</v>
      </c>
      <c r="F56" s="231">
        <v>907.91666666666686</v>
      </c>
      <c r="G56" s="231">
        <v>903.38333333333367</v>
      </c>
      <c r="H56" s="231">
        <v>925.58333333333348</v>
      </c>
      <c r="I56" s="231">
        <v>930.11666666666656</v>
      </c>
      <c r="J56" s="231">
        <v>936.68333333333339</v>
      </c>
      <c r="K56" s="230">
        <v>923.55</v>
      </c>
      <c r="L56" s="230">
        <v>912.45</v>
      </c>
      <c r="M56" s="230">
        <v>81.493499999999997</v>
      </c>
      <c r="N56" s="1"/>
      <c r="O56" s="1"/>
    </row>
    <row r="57" spans="1:15" ht="12" customHeight="1">
      <c r="A57" s="30">
        <v>47</v>
      </c>
      <c r="B57" s="216" t="s">
        <v>300</v>
      </c>
      <c r="C57" s="230">
        <v>2486.6</v>
      </c>
      <c r="D57" s="231">
        <v>2476.7333333333336</v>
      </c>
      <c r="E57" s="231">
        <v>2459.9666666666672</v>
      </c>
      <c r="F57" s="231">
        <v>2433.3333333333335</v>
      </c>
      <c r="G57" s="231">
        <v>2416.5666666666671</v>
      </c>
      <c r="H57" s="231">
        <v>2503.3666666666672</v>
      </c>
      <c r="I57" s="231">
        <v>2520.1333333333337</v>
      </c>
      <c r="J57" s="231">
        <v>2546.7666666666673</v>
      </c>
      <c r="K57" s="230">
        <v>2493.5</v>
      </c>
      <c r="L57" s="230">
        <v>2450.1</v>
      </c>
      <c r="M57" s="230">
        <v>6.9930000000000006E-2</v>
      </c>
      <c r="N57" s="1"/>
      <c r="O57" s="1"/>
    </row>
    <row r="58" spans="1:15" ht="12.75" customHeight="1">
      <c r="A58" s="30">
        <v>48</v>
      </c>
      <c r="B58" s="216" t="s">
        <v>869</v>
      </c>
      <c r="C58" s="230">
        <v>1410.8</v>
      </c>
      <c r="D58" s="231">
        <v>1414.9833333333333</v>
      </c>
      <c r="E58" s="231">
        <v>1399.8666666666668</v>
      </c>
      <c r="F58" s="231">
        <v>1388.9333333333334</v>
      </c>
      <c r="G58" s="231">
        <v>1373.8166666666668</v>
      </c>
      <c r="H58" s="231">
        <v>1425.9166666666667</v>
      </c>
      <c r="I58" s="231">
        <v>1441.0333333333331</v>
      </c>
      <c r="J58" s="231">
        <v>1451.9666666666667</v>
      </c>
      <c r="K58" s="230">
        <v>1430.1</v>
      </c>
      <c r="L58" s="230">
        <v>1404.05</v>
      </c>
      <c r="M58" s="230">
        <v>0.4854</v>
      </c>
      <c r="N58" s="1"/>
      <c r="O58" s="1"/>
    </row>
    <row r="59" spans="1:15" ht="12.75" customHeight="1">
      <c r="A59" s="30">
        <v>49</v>
      </c>
      <c r="B59" s="216" t="s">
        <v>301</v>
      </c>
      <c r="C59" s="230">
        <v>534.25</v>
      </c>
      <c r="D59" s="231">
        <v>533.11666666666667</v>
      </c>
      <c r="E59" s="231">
        <v>527.13333333333333</v>
      </c>
      <c r="F59" s="231">
        <v>520.01666666666665</v>
      </c>
      <c r="G59" s="231">
        <v>514.0333333333333</v>
      </c>
      <c r="H59" s="231">
        <v>540.23333333333335</v>
      </c>
      <c r="I59" s="231">
        <v>546.2166666666667</v>
      </c>
      <c r="J59" s="231">
        <v>553.33333333333337</v>
      </c>
      <c r="K59" s="230">
        <v>539.1</v>
      </c>
      <c r="L59" s="230">
        <v>526</v>
      </c>
      <c r="M59" s="230">
        <v>4.3813800000000001</v>
      </c>
      <c r="N59" s="1"/>
      <c r="O59" s="1"/>
    </row>
    <row r="60" spans="1:15" ht="12.75" customHeight="1">
      <c r="A60" s="30">
        <v>50</v>
      </c>
      <c r="B60" s="216" t="s">
        <v>62</v>
      </c>
      <c r="C60" s="230">
        <v>4644</v>
      </c>
      <c r="D60" s="231">
        <v>4600</v>
      </c>
      <c r="E60" s="231">
        <v>4548.6000000000004</v>
      </c>
      <c r="F60" s="231">
        <v>4453.2000000000007</v>
      </c>
      <c r="G60" s="231">
        <v>4401.8000000000011</v>
      </c>
      <c r="H60" s="231">
        <v>4695.3999999999996</v>
      </c>
      <c r="I60" s="231">
        <v>4746.7999999999993</v>
      </c>
      <c r="J60" s="231">
        <v>4842.1999999999989</v>
      </c>
      <c r="K60" s="230">
        <v>4651.3999999999996</v>
      </c>
      <c r="L60" s="230">
        <v>4504.6000000000004</v>
      </c>
      <c r="M60" s="230">
        <v>10.16606</v>
      </c>
      <c r="N60" s="1"/>
      <c r="O60" s="1"/>
    </row>
    <row r="61" spans="1:15" ht="12.75" customHeight="1">
      <c r="A61" s="30">
        <v>51</v>
      </c>
      <c r="B61" s="216" t="s">
        <v>302</v>
      </c>
      <c r="C61" s="230">
        <v>1176.3</v>
      </c>
      <c r="D61" s="231">
        <v>1184.3833333333332</v>
      </c>
      <c r="E61" s="231">
        <v>1159.9166666666665</v>
      </c>
      <c r="F61" s="231">
        <v>1143.5333333333333</v>
      </c>
      <c r="G61" s="231">
        <v>1119.0666666666666</v>
      </c>
      <c r="H61" s="231">
        <v>1200.7666666666664</v>
      </c>
      <c r="I61" s="231">
        <v>1225.2333333333331</v>
      </c>
      <c r="J61" s="231">
        <v>1241.6166666666663</v>
      </c>
      <c r="K61" s="230">
        <v>1208.8499999999999</v>
      </c>
      <c r="L61" s="230">
        <v>1168</v>
      </c>
      <c r="M61" s="230">
        <v>0.81630999999999998</v>
      </c>
      <c r="N61" s="1"/>
      <c r="O61" s="1"/>
    </row>
    <row r="62" spans="1:15" ht="12.75" customHeight="1">
      <c r="A62" s="30">
        <v>52</v>
      </c>
      <c r="B62" s="216" t="s">
        <v>65</v>
      </c>
      <c r="C62" s="230">
        <v>6841.15</v>
      </c>
      <c r="D62" s="231">
        <v>6811.75</v>
      </c>
      <c r="E62" s="231">
        <v>6775.5</v>
      </c>
      <c r="F62" s="231">
        <v>6709.85</v>
      </c>
      <c r="G62" s="231">
        <v>6673.6</v>
      </c>
      <c r="H62" s="231">
        <v>6877.4</v>
      </c>
      <c r="I62" s="231">
        <v>6913.65</v>
      </c>
      <c r="J62" s="231">
        <v>6979.2999999999993</v>
      </c>
      <c r="K62" s="230">
        <v>6848</v>
      </c>
      <c r="L62" s="230">
        <v>6746.1</v>
      </c>
      <c r="M62" s="230">
        <v>5.3026</v>
      </c>
      <c r="N62" s="1"/>
      <c r="O62" s="1"/>
    </row>
    <row r="63" spans="1:15" ht="12.75" customHeight="1">
      <c r="A63" s="30">
        <v>53</v>
      </c>
      <c r="B63" s="216" t="s">
        <v>64</v>
      </c>
      <c r="C63" s="230">
        <v>1427.35</v>
      </c>
      <c r="D63" s="231">
        <v>1424.3333333333333</v>
      </c>
      <c r="E63" s="231">
        <v>1419.0166666666664</v>
      </c>
      <c r="F63" s="231">
        <v>1410.6833333333332</v>
      </c>
      <c r="G63" s="231">
        <v>1405.3666666666663</v>
      </c>
      <c r="H63" s="231">
        <v>1432.6666666666665</v>
      </c>
      <c r="I63" s="231">
        <v>1437.9833333333336</v>
      </c>
      <c r="J63" s="231">
        <v>1446.3166666666666</v>
      </c>
      <c r="K63" s="230">
        <v>1429.65</v>
      </c>
      <c r="L63" s="230">
        <v>1416</v>
      </c>
      <c r="M63" s="230">
        <v>6.88673</v>
      </c>
      <c r="N63" s="1"/>
      <c r="O63" s="1"/>
    </row>
    <row r="64" spans="1:15" ht="12.75" customHeight="1">
      <c r="A64" s="30">
        <v>54</v>
      </c>
      <c r="B64" s="216" t="s">
        <v>240</v>
      </c>
      <c r="C64" s="230">
        <v>6922.3</v>
      </c>
      <c r="D64" s="231">
        <v>6893.4666666666672</v>
      </c>
      <c r="E64" s="231">
        <v>6844.9333333333343</v>
      </c>
      <c r="F64" s="231">
        <v>6767.5666666666675</v>
      </c>
      <c r="G64" s="231">
        <v>6719.0333333333347</v>
      </c>
      <c r="H64" s="231">
        <v>6970.8333333333339</v>
      </c>
      <c r="I64" s="231">
        <v>7019.3666666666668</v>
      </c>
      <c r="J64" s="231">
        <v>7096.7333333333336</v>
      </c>
      <c r="K64" s="230">
        <v>6942</v>
      </c>
      <c r="L64" s="230">
        <v>6816.1</v>
      </c>
      <c r="M64" s="230">
        <v>0.36610999999999999</v>
      </c>
      <c r="N64" s="1"/>
      <c r="O64" s="1"/>
    </row>
    <row r="65" spans="1:15" ht="12.75" customHeight="1">
      <c r="A65" s="30">
        <v>55</v>
      </c>
      <c r="B65" s="216" t="s">
        <v>303</v>
      </c>
      <c r="C65" s="230">
        <v>2155.25</v>
      </c>
      <c r="D65" s="231">
        <v>2165.2666666666669</v>
      </c>
      <c r="E65" s="231">
        <v>2139.9833333333336</v>
      </c>
      <c r="F65" s="231">
        <v>2124.7166666666667</v>
      </c>
      <c r="G65" s="231">
        <v>2099.4333333333334</v>
      </c>
      <c r="H65" s="231">
        <v>2180.5333333333338</v>
      </c>
      <c r="I65" s="231">
        <v>2205.8166666666675</v>
      </c>
      <c r="J65" s="231">
        <v>2221.0833333333339</v>
      </c>
      <c r="K65" s="230">
        <v>2190.5500000000002</v>
      </c>
      <c r="L65" s="230">
        <v>2150</v>
      </c>
      <c r="M65" s="230">
        <v>0.46906999999999999</v>
      </c>
      <c r="N65" s="1"/>
      <c r="O65" s="1"/>
    </row>
    <row r="66" spans="1:15" ht="12.75" customHeight="1">
      <c r="A66" s="30">
        <v>56</v>
      </c>
      <c r="B66" s="216" t="s">
        <v>66</v>
      </c>
      <c r="C66" s="230">
        <v>2445.75</v>
      </c>
      <c r="D66" s="231">
        <v>2412.9166666666665</v>
      </c>
      <c r="E66" s="231">
        <v>2372.833333333333</v>
      </c>
      <c r="F66" s="231">
        <v>2299.9166666666665</v>
      </c>
      <c r="G66" s="231">
        <v>2259.833333333333</v>
      </c>
      <c r="H66" s="231">
        <v>2485.833333333333</v>
      </c>
      <c r="I66" s="231">
        <v>2525.9166666666661</v>
      </c>
      <c r="J66" s="231">
        <v>2598.833333333333</v>
      </c>
      <c r="K66" s="230">
        <v>2453</v>
      </c>
      <c r="L66" s="230">
        <v>2340</v>
      </c>
      <c r="M66" s="230">
        <v>5.9995000000000003</v>
      </c>
      <c r="N66" s="1"/>
      <c r="O66" s="1"/>
    </row>
    <row r="67" spans="1:15" ht="12.75" customHeight="1">
      <c r="A67" s="30">
        <v>57</v>
      </c>
      <c r="B67" s="216" t="s">
        <v>304</v>
      </c>
      <c r="C67" s="230">
        <v>391.65</v>
      </c>
      <c r="D67" s="231">
        <v>389.68333333333334</v>
      </c>
      <c r="E67" s="231">
        <v>385.66666666666669</v>
      </c>
      <c r="F67" s="231">
        <v>379.68333333333334</v>
      </c>
      <c r="G67" s="231">
        <v>375.66666666666669</v>
      </c>
      <c r="H67" s="231">
        <v>395.66666666666669</v>
      </c>
      <c r="I67" s="231">
        <v>399.68333333333334</v>
      </c>
      <c r="J67" s="231">
        <v>405.66666666666669</v>
      </c>
      <c r="K67" s="230">
        <v>393.7</v>
      </c>
      <c r="L67" s="230">
        <v>383.7</v>
      </c>
      <c r="M67" s="230">
        <v>8.2921200000000006</v>
      </c>
      <c r="N67" s="1"/>
      <c r="O67" s="1"/>
    </row>
    <row r="68" spans="1:15" ht="12.75" customHeight="1">
      <c r="A68" s="30">
        <v>58</v>
      </c>
      <c r="B68" s="216" t="s">
        <v>67</v>
      </c>
      <c r="C68" s="230">
        <v>264.2</v>
      </c>
      <c r="D68" s="231">
        <v>262.01666666666665</v>
      </c>
      <c r="E68" s="231">
        <v>259.18333333333328</v>
      </c>
      <c r="F68" s="231">
        <v>254.16666666666663</v>
      </c>
      <c r="G68" s="231">
        <v>251.33333333333326</v>
      </c>
      <c r="H68" s="231">
        <v>267.0333333333333</v>
      </c>
      <c r="I68" s="231">
        <v>269.86666666666667</v>
      </c>
      <c r="J68" s="231">
        <v>274.88333333333333</v>
      </c>
      <c r="K68" s="230">
        <v>264.85000000000002</v>
      </c>
      <c r="L68" s="230">
        <v>257</v>
      </c>
      <c r="M68" s="230">
        <v>131.98750000000001</v>
      </c>
      <c r="N68" s="1"/>
      <c r="O68" s="1"/>
    </row>
    <row r="69" spans="1:15" ht="12.75" customHeight="1">
      <c r="A69" s="30">
        <v>59</v>
      </c>
      <c r="B69" s="216" t="s">
        <v>68</v>
      </c>
      <c r="C69" s="230">
        <v>181.8</v>
      </c>
      <c r="D69" s="231">
        <v>181.53333333333333</v>
      </c>
      <c r="E69" s="231">
        <v>180.11666666666667</v>
      </c>
      <c r="F69" s="231">
        <v>178.43333333333334</v>
      </c>
      <c r="G69" s="231">
        <v>177.01666666666668</v>
      </c>
      <c r="H69" s="231">
        <v>183.21666666666667</v>
      </c>
      <c r="I69" s="231">
        <v>184.63333333333335</v>
      </c>
      <c r="J69" s="231">
        <v>186.31666666666666</v>
      </c>
      <c r="K69" s="230">
        <v>182.95</v>
      </c>
      <c r="L69" s="230">
        <v>179.85</v>
      </c>
      <c r="M69" s="230">
        <v>132.10337999999999</v>
      </c>
      <c r="N69" s="1"/>
      <c r="O69" s="1"/>
    </row>
    <row r="70" spans="1:15" ht="12.75" customHeight="1">
      <c r="A70" s="30">
        <v>60</v>
      </c>
      <c r="B70" s="216" t="s">
        <v>241</v>
      </c>
      <c r="C70" s="230">
        <v>72.5</v>
      </c>
      <c r="D70" s="231">
        <v>72.666666666666671</v>
      </c>
      <c r="E70" s="231">
        <v>71.833333333333343</v>
      </c>
      <c r="F70" s="231">
        <v>71.166666666666671</v>
      </c>
      <c r="G70" s="231">
        <v>70.333333333333343</v>
      </c>
      <c r="H70" s="231">
        <v>73.333333333333343</v>
      </c>
      <c r="I70" s="231">
        <v>74.166666666666686</v>
      </c>
      <c r="J70" s="231">
        <v>74.833333333333343</v>
      </c>
      <c r="K70" s="230">
        <v>73.5</v>
      </c>
      <c r="L70" s="230">
        <v>72</v>
      </c>
      <c r="M70" s="230">
        <v>72.335130000000007</v>
      </c>
      <c r="N70" s="1"/>
      <c r="O70" s="1"/>
    </row>
    <row r="71" spans="1:15" ht="12.75" customHeight="1">
      <c r="A71" s="30">
        <v>61</v>
      </c>
      <c r="B71" s="216" t="s">
        <v>305</v>
      </c>
      <c r="C71" s="230">
        <v>28.9</v>
      </c>
      <c r="D71" s="231">
        <v>29.066666666666666</v>
      </c>
      <c r="E71" s="231">
        <v>28.633333333333333</v>
      </c>
      <c r="F71" s="231">
        <v>28.366666666666667</v>
      </c>
      <c r="G71" s="231">
        <v>27.933333333333334</v>
      </c>
      <c r="H71" s="231">
        <v>29.333333333333332</v>
      </c>
      <c r="I71" s="231">
        <v>29.766666666666662</v>
      </c>
      <c r="J71" s="231">
        <v>30.033333333333331</v>
      </c>
      <c r="K71" s="230">
        <v>29.5</v>
      </c>
      <c r="L71" s="230">
        <v>28.8</v>
      </c>
      <c r="M71" s="230">
        <v>82.472260000000006</v>
      </c>
      <c r="N71" s="1"/>
      <c r="O71" s="1"/>
    </row>
    <row r="72" spans="1:15" ht="12.75" customHeight="1">
      <c r="A72" s="30">
        <v>62</v>
      </c>
      <c r="B72" s="216" t="s">
        <v>69</v>
      </c>
      <c r="C72" s="230">
        <v>1560.8</v>
      </c>
      <c r="D72" s="231">
        <v>1556</v>
      </c>
      <c r="E72" s="231">
        <v>1539.8</v>
      </c>
      <c r="F72" s="231">
        <v>1518.8</v>
      </c>
      <c r="G72" s="231">
        <v>1502.6</v>
      </c>
      <c r="H72" s="231">
        <v>1577</v>
      </c>
      <c r="I72" s="231">
        <v>1593.1999999999998</v>
      </c>
      <c r="J72" s="231">
        <v>1614.2</v>
      </c>
      <c r="K72" s="230">
        <v>1572.2</v>
      </c>
      <c r="L72" s="230">
        <v>1535</v>
      </c>
      <c r="M72" s="230">
        <v>5.2696899999999998</v>
      </c>
      <c r="N72" s="1"/>
      <c r="O72" s="1"/>
    </row>
    <row r="73" spans="1:15" ht="12.75" customHeight="1">
      <c r="A73" s="30">
        <v>63</v>
      </c>
      <c r="B73" s="216" t="s">
        <v>306</v>
      </c>
      <c r="C73" s="230">
        <v>4119.25</v>
      </c>
      <c r="D73" s="231">
        <v>4151.4333333333334</v>
      </c>
      <c r="E73" s="231">
        <v>4072.8666666666668</v>
      </c>
      <c r="F73" s="231">
        <v>4026.4833333333336</v>
      </c>
      <c r="G73" s="231">
        <v>3947.916666666667</v>
      </c>
      <c r="H73" s="231">
        <v>4197.8166666666666</v>
      </c>
      <c r="I73" s="231">
        <v>4276.3833333333341</v>
      </c>
      <c r="J73" s="231">
        <v>4322.7666666666664</v>
      </c>
      <c r="K73" s="230">
        <v>4230</v>
      </c>
      <c r="L73" s="230">
        <v>4105.05</v>
      </c>
      <c r="M73" s="230">
        <v>0.27904000000000001</v>
      </c>
      <c r="N73" s="1"/>
      <c r="O73" s="1"/>
    </row>
    <row r="74" spans="1:15" ht="12.75" customHeight="1">
      <c r="A74" s="30">
        <v>64</v>
      </c>
      <c r="B74" s="216" t="s">
        <v>72</v>
      </c>
      <c r="C74" s="230">
        <v>641.6</v>
      </c>
      <c r="D74" s="231">
        <v>638.43333333333328</v>
      </c>
      <c r="E74" s="231">
        <v>633.36666666666656</v>
      </c>
      <c r="F74" s="231">
        <v>625.13333333333333</v>
      </c>
      <c r="G74" s="231">
        <v>620.06666666666661</v>
      </c>
      <c r="H74" s="231">
        <v>646.66666666666652</v>
      </c>
      <c r="I74" s="231">
        <v>651.73333333333335</v>
      </c>
      <c r="J74" s="231">
        <v>659.96666666666647</v>
      </c>
      <c r="K74" s="230">
        <v>643.5</v>
      </c>
      <c r="L74" s="230">
        <v>630.20000000000005</v>
      </c>
      <c r="M74" s="230">
        <v>6.7833399999999999</v>
      </c>
      <c r="N74" s="1"/>
      <c r="O74" s="1"/>
    </row>
    <row r="75" spans="1:15" ht="12.75" customHeight="1">
      <c r="A75" s="30">
        <v>65</v>
      </c>
      <c r="B75" s="216" t="s">
        <v>307</v>
      </c>
      <c r="C75" s="230">
        <v>1007.2</v>
      </c>
      <c r="D75" s="231">
        <v>1024.1499999999999</v>
      </c>
      <c r="E75" s="231">
        <v>958.34999999999968</v>
      </c>
      <c r="F75" s="231">
        <v>909.49999999999977</v>
      </c>
      <c r="G75" s="231">
        <v>843.69999999999959</v>
      </c>
      <c r="H75" s="231">
        <v>1072.9999999999998</v>
      </c>
      <c r="I75" s="231">
        <v>1138.8</v>
      </c>
      <c r="J75" s="231">
        <v>1187.6499999999999</v>
      </c>
      <c r="K75" s="230">
        <v>1089.95</v>
      </c>
      <c r="L75" s="230">
        <v>975.3</v>
      </c>
      <c r="M75" s="230">
        <v>10.38062</v>
      </c>
      <c r="N75" s="1"/>
      <c r="O75" s="1"/>
    </row>
    <row r="76" spans="1:15" ht="12.75" customHeight="1">
      <c r="A76" s="30">
        <v>66</v>
      </c>
      <c r="B76" s="216" t="s">
        <v>71</v>
      </c>
      <c r="C76" s="230">
        <v>109.6</v>
      </c>
      <c r="D76" s="231">
        <v>109.45</v>
      </c>
      <c r="E76" s="231">
        <v>108.15</v>
      </c>
      <c r="F76" s="231">
        <v>106.7</v>
      </c>
      <c r="G76" s="231">
        <v>105.4</v>
      </c>
      <c r="H76" s="231">
        <v>110.9</v>
      </c>
      <c r="I76" s="231">
        <v>112.19999999999999</v>
      </c>
      <c r="J76" s="231">
        <v>113.65</v>
      </c>
      <c r="K76" s="230">
        <v>110.75</v>
      </c>
      <c r="L76" s="230">
        <v>108</v>
      </c>
      <c r="M76" s="230">
        <v>111.58044</v>
      </c>
      <c r="N76" s="1"/>
      <c r="O76" s="1"/>
    </row>
    <row r="77" spans="1:15" ht="12.75" customHeight="1">
      <c r="A77" s="30">
        <v>67</v>
      </c>
      <c r="B77" s="216" t="s">
        <v>73</v>
      </c>
      <c r="C77" s="230">
        <v>757.45</v>
      </c>
      <c r="D77" s="231">
        <v>758.83333333333337</v>
      </c>
      <c r="E77" s="231">
        <v>752.66666666666674</v>
      </c>
      <c r="F77" s="231">
        <v>747.88333333333333</v>
      </c>
      <c r="G77" s="231">
        <v>741.7166666666667</v>
      </c>
      <c r="H77" s="231">
        <v>763.61666666666679</v>
      </c>
      <c r="I77" s="231">
        <v>769.78333333333353</v>
      </c>
      <c r="J77" s="231">
        <v>774.56666666666683</v>
      </c>
      <c r="K77" s="230">
        <v>765</v>
      </c>
      <c r="L77" s="230">
        <v>754.05</v>
      </c>
      <c r="M77" s="230">
        <v>8.6099300000000003</v>
      </c>
      <c r="N77" s="1"/>
      <c r="O77" s="1"/>
    </row>
    <row r="78" spans="1:15" ht="12.75" customHeight="1">
      <c r="A78" s="30">
        <v>68</v>
      </c>
      <c r="B78" s="216" t="s">
        <v>76</v>
      </c>
      <c r="C78" s="230">
        <v>81.900000000000006</v>
      </c>
      <c r="D78" s="231">
        <v>81.333333333333343</v>
      </c>
      <c r="E78" s="231">
        <v>80.466666666666683</v>
      </c>
      <c r="F78" s="231">
        <v>79.033333333333346</v>
      </c>
      <c r="G78" s="231">
        <v>78.166666666666686</v>
      </c>
      <c r="H78" s="231">
        <v>82.76666666666668</v>
      </c>
      <c r="I78" s="231">
        <v>83.633333333333354</v>
      </c>
      <c r="J78" s="231">
        <v>85.066666666666677</v>
      </c>
      <c r="K78" s="230">
        <v>82.2</v>
      </c>
      <c r="L78" s="230">
        <v>79.900000000000006</v>
      </c>
      <c r="M78" s="230">
        <v>157.27153000000001</v>
      </c>
      <c r="N78" s="1"/>
      <c r="O78" s="1"/>
    </row>
    <row r="79" spans="1:15" ht="12.75" customHeight="1">
      <c r="A79" s="30">
        <v>69</v>
      </c>
      <c r="B79" s="216" t="s">
        <v>80</v>
      </c>
      <c r="C79" s="230">
        <v>363.3</v>
      </c>
      <c r="D79" s="231">
        <v>362.61666666666662</v>
      </c>
      <c r="E79" s="231">
        <v>361.03333333333325</v>
      </c>
      <c r="F79" s="231">
        <v>358.76666666666665</v>
      </c>
      <c r="G79" s="231">
        <v>357.18333333333328</v>
      </c>
      <c r="H79" s="231">
        <v>364.88333333333321</v>
      </c>
      <c r="I79" s="231">
        <v>366.46666666666658</v>
      </c>
      <c r="J79" s="231">
        <v>368.73333333333318</v>
      </c>
      <c r="K79" s="230">
        <v>364.2</v>
      </c>
      <c r="L79" s="230">
        <v>360.35</v>
      </c>
      <c r="M79" s="230">
        <v>16.76285</v>
      </c>
      <c r="N79" s="1"/>
      <c r="O79" s="1"/>
    </row>
    <row r="80" spans="1:15" ht="12.75" customHeight="1">
      <c r="A80" s="30">
        <v>70</v>
      </c>
      <c r="B80" s="216" t="s">
        <v>847</v>
      </c>
      <c r="C80" s="230">
        <v>10094.85</v>
      </c>
      <c r="D80" s="231">
        <v>10073.300000000001</v>
      </c>
      <c r="E80" s="231">
        <v>9976.6500000000015</v>
      </c>
      <c r="F80" s="231">
        <v>9858.4500000000007</v>
      </c>
      <c r="G80" s="231">
        <v>9761.8000000000011</v>
      </c>
      <c r="H80" s="231">
        <v>10191.500000000002</v>
      </c>
      <c r="I80" s="231">
        <v>10288.15</v>
      </c>
      <c r="J80" s="231">
        <v>10406.350000000002</v>
      </c>
      <c r="K80" s="230">
        <v>10169.950000000001</v>
      </c>
      <c r="L80" s="230">
        <v>9955.1</v>
      </c>
      <c r="M80" s="230">
        <v>1.277E-2</v>
      </c>
      <c r="N80" s="1"/>
      <c r="O80" s="1"/>
    </row>
    <row r="81" spans="1:15" ht="12.75" customHeight="1">
      <c r="A81" s="30">
        <v>71</v>
      </c>
      <c r="B81" s="216" t="s">
        <v>75</v>
      </c>
      <c r="C81" s="230">
        <v>822.7</v>
      </c>
      <c r="D81" s="231">
        <v>815.35</v>
      </c>
      <c r="E81" s="231">
        <v>805.2</v>
      </c>
      <c r="F81" s="231">
        <v>787.7</v>
      </c>
      <c r="G81" s="231">
        <v>777.55000000000007</v>
      </c>
      <c r="H81" s="231">
        <v>832.85</v>
      </c>
      <c r="I81" s="231">
        <v>842.99999999999989</v>
      </c>
      <c r="J81" s="231">
        <v>860.5</v>
      </c>
      <c r="K81" s="230">
        <v>825.5</v>
      </c>
      <c r="L81" s="230">
        <v>797.85</v>
      </c>
      <c r="M81" s="230">
        <v>95.703959999999995</v>
      </c>
      <c r="N81" s="1"/>
      <c r="O81" s="1"/>
    </row>
    <row r="82" spans="1:15" ht="12.75" customHeight="1">
      <c r="A82" s="30">
        <v>72</v>
      </c>
      <c r="B82" s="216" t="s">
        <v>77</v>
      </c>
      <c r="C82" s="230">
        <v>239.85</v>
      </c>
      <c r="D82" s="231">
        <v>242.63333333333333</v>
      </c>
      <c r="E82" s="231">
        <v>236.06666666666666</v>
      </c>
      <c r="F82" s="231">
        <v>232.28333333333333</v>
      </c>
      <c r="G82" s="231">
        <v>225.71666666666667</v>
      </c>
      <c r="H82" s="231">
        <v>246.41666666666666</v>
      </c>
      <c r="I82" s="231">
        <v>252.98333333333332</v>
      </c>
      <c r="J82" s="231">
        <v>256.76666666666665</v>
      </c>
      <c r="K82" s="230">
        <v>249.2</v>
      </c>
      <c r="L82" s="230">
        <v>238.85</v>
      </c>
      <c r="M82" s="230">
        <v>66.978480000000005</v>
      </c>
      <c r="N82" s="1"/>
      <c r="O82" s="1"/>
    </row>
    <row r="83" spans="1:15" ht="12.75" customHeight="1">
      <c r="A83" s="30">
        <v>73</v>
      </c>
      <c r="B83" s="216" t="s">
        <v>308</v>
      </c>
      <c r="C83" s="230">
        <v>995</v>
      </c>
      <c r="D83" s="231">
        <v>993.9</v>
      </c>
      <c r="E83" s="231">
        <v>985</v>
      </c>
      <c r="F83" s="231">
        <v>975</v>
      </c>
      <c r="G83" s="231">
        <v>966.1</v>
      </c>
      <c r="H83" s="231">
        <v>1003.9</v>
      </c>
      <c r="I83" s="231">
        <v>1012.7999999999998</v>
      </c>
      <c r="J83" s="231">
        <v>1022.8</v>
      </c>
      <c r="K83" s="230">
        <v>1002.8</v>
      </c>
      <c r="L83" s="230">
        <v>983.9</v>
      </c>
      <c r="M83" s="230">
        <v>0.85226000000000002</v>
      </c>
      <c r="N83" s="1"/>
      <c r="O83" s="1"/>
    </row>
    <row r="84" spans="1:15" ht="12.75" customHeight="1">
      <c r="A84" s="30">
        <v>74</v>
      </c>
      <c r="B84" s="216" t="s">
        <v>309</v>
      </c>
      <c r="C84" s="230">
        <v>335.4</v>
      </c>
      <c r="D84" s="231">
        <v>334.05</v>
      </c>
      <c r="E84" s="231">
        <v>328.70000000000005</v>
      </c>
      <c r="F84" s="231">
        <v>322.00000000000006</v>
      </c>
      <c r="G84" s="231">
        <v>316.65000000000009</v>
      </c>
      <c r="H84" s="231">
        <v>340.75</v>
      </c>
      <c r="I84" s="231">
        <v>346.1</v>
      </c>
      <c r="J84" s="231">
        <v>352.79999999999995</v>
      </c>
      <c r="K84" s="230">
        <v>339.4</v>
      </c>
      <c r="L84" s="230">
        <v>327.35000000000002</v>
      </c>
      <c r="M84" s="230">
        <v>29.171610000000001</v>
      </c>
      <c r="N84" s="1"/>
      <c r="O84" s="1"/>
    </row>
    <row r="85" spans="1:15" ht="12.75" customHeight="1">
      <c r="A85" s="30">
        <v>75</v>
      </c>
      <c r="B85" s="216" t="s">
        <v>310</v>
      </c>
      <c r="C85" s="230">
        <v>6088.15</v>
      </c>
      <c r="D85" s="231">
        <v>6073.6833333333343</v>
      </c>
      <c r="E85" s="231">
        <v>6039.5666666666684</v>
      </c>
      <c r="F85" s="231">
        <v>5990.9833333333345</v>
      </c>
      <c r="G85" s="231">
        <v>5956.8666666666686</v>
      </c>
      <c r="H85" s="231">
        <v>6122.2666666666682</v>
      </c>
      <c r="I85" s="231">
        <v>6156.3833333333332</v>
      </c>
      <c r="J85" s="231">
        <v>6204.9666666666681</v>
      </c>
      <c r="K85" s="230">
        <v>6107.8</v>
      </c>
      <c r="L85" s="230">
        <v>6025.1</v>
      </c>
      <c r="M85" s="230">
        <v>9.3280000000000002E-2</v>
      </c>
      <c r="N85" s="1"/>
      <c r="O85" s="1"/>
    </row>
    <row r="86" spans="1:15" ht="12.75" customHeight="1">
      <c r="A86" s="30">
        <v>76</v>
      </c>
      <c r="B86" s="216" t="s">
        <v>311</v>
      </c>
      <c r="C86" s="230">
        <v>1456.15</v>
      </c>
      <c r="D86" s="231">
        <v>1446.3166666666666</v>
      </c>
      <c r="E86" s="231">
        <v>1434.6333333333332</v>
      </c>
      <c r="F86" s="231">
        <v>1413.1166666666666</v>
      </c>
      <c r="G86" s="231">
        <v>1401.4333333333332</v>
      </c>
      <c r="H86" s="231">
        <v>1467.8333333333333</v>
      </c>
      <c r="I86" s="231">
        <v>1479.5166666666667</v>
      </c>
      <c r="J86" s="231">
        <v>1501.0333333333333</v>
      </c>
      <c r="K86" s="230">
        <v>1458</v>
      </c>
      <c r="L86" s="230">
        <v>1424.8</v>
      </c>
      <c r="M86" s="230">
        <v>1.7668999999999999</v>
      </c>
      <c r="N86" s="1"/>
      <c r="O86" s="1"/>
    </row>
    <row r="87" spans="1:15" ht="12.75" customHeight="1">
      <c r="A87" s="30">
        <v>77</v>
      </c>
      <c r="B87" s="216" t="s">
        <v>242</v>
      </c>
      <c r="C87" s="230">
        <v>947.2</v>
      </c>
      <c r="D87" s="231">
        <v>952.06666666666661</v>
      </c>
      <c r="E87" s="231">
        <v>935.18333333333317</v>
      </c>
      <c r="F87" s="231">
        <v>923.16666666666652</v>
      </c>
      <c r="G87" s="231">
        <v>906.28333333333308</v>
      </c>
      <c r="H87" s="231">
        <v>964.08333333333326</v>
      </c>
      <c r="I87" s="231">
        <v>980.9666666666667</v>
      </c>
      <c r="J87" s="231">
        <v>992.98333333333335</v>
      </c>
      <c r="K87" s="230">
        <v>968.95</v>
      </c>
      <c r="L87" s="230">
        <v>940.05</v>
      </c>
      <c r="M87" s="230">
        <v>0.53519000000000005</v>
      </c>
      <c r="N87" s="1"/>
      <c r="O87" s="1"/>
    </row>
    <row r="88" spans="1:15" ht="12.75" customHeight="1">
      <c r="A88" s="30">
        <v>78</v>
      </c>
      <c r="B88" s="216" t="s">
        <v>808</v>
      </c>
      <c r="C88" s="230">
        <v>483.6</v>
      </c>
      <c r="D88" s="231">
        <v>480.91666666666669</v>
      </c>
      <c r="E88" s="231">
        <v>472.68333333333339</v>
      </c>
      <c r="F88" s="231">
        <v>461.76666666666671</v>
      </c>
      <c r="G88" s="231">
        <v>453.53333333333342</v>
      </c>
      <c r="H88" s="231">
        <v>491.83333333333337</v>
      </c>
      <c r="I88" s="231">
        <v>500.06666666666661</v>
      </c>
      <c r="J88" s="231">
        <v>510.98333333333335</v>
      </c>
      <c r="K88" s="230">
        <v>489.15</v>
      </c>
      <c r="L88" s="230">
        <v>470</v>
      </c>
      <c r="M88" s="230">
        <v>7.3900199999999998</v>
      </c>
      <c r="N88" s="1"/>
      <c r="O88" s="1"/>
    </row>
    <row r="89" spans="1:15" ht="12.75" customHeight="1">
      <c r="A89" s="30">
        <v>79</v>
      </c>
      <c r="B89" s="216" t="s">
        <v>78</v>
      </c>
      <c r="C89" s="230">
        <v>18781.150000000001</v>
      </c>
      <c r="D89" s="231">
        <v>18774.183333333331</v>
      </c>
      <c r="E89" s="231">
        <v>18687.316666666662</v>
      </c>
      <c r="F89" s="231">
        <v>18593.48333333333</v>
      </c>
      <c r="G89" s="231">
        <v>18506.616666666661</v>
      </c>
      <c r="H89" s="231">
        <v>18868.016666666663</v>
      </c>
      <c r="I89" s="231">
        <v>18954.883333333331</v>
      </c>
      <c r="J89" s="231">
        <v>19048.716666666664</v>
      </c>
      <c r="K89" s="230">
        <v>18861.05</v>
      </c>
      <c r="L89" s="230">
        <v>18680.349999999999</v>
      </c>
      <c r="M89" s="230">
        <v>0.10507</v>
      </c>
      <c r="N89" s="1"/>
      <c r="O89" s="1"/>
    </row>
    <row r="90" spans="1:15" ht="12.75" customHeight="1">
      <c r="A90" s="30">
        <v>80</v>
      </c>
      <c r="B90" s="216" t="s">
        <v>312</v>
      </c>
      <c r="C90" s="230">
        <v>539.29999999999995</v>
      </c>
      <c r="D90" s="231">
        <v>536.51666666666654</v>
      </c>
      <c r="E90" s="231">
        <v>528.1333333333331</v>
      </c>
      <c r="F90" s="231">
        <v>516.96666666666658</v>
      </c>
      <c r="G90" s="231">
        <v>508.58333333333314</v>
      </c>
      <c r="H90" s="231">
        <v>547.68333333333305</v>
      </c>
      <c r="I90" s="231">
        <v>556.06666666666649</v>
      </c>
      <c r="J90" s="231">
        <v>567.23333333333301</v>
      </c>
      <c r="K90" s="230">
        <v>544.9</v>
      </c>
      <c r="L90" s="230">
        <v>525.35</v>
      </c>
      <c r="M90" s="230">
        <v>6.9688699999999999</v>
      </c>
      <c r="N90" s="1"/>
      <c r="O90" s="1"/>
    </row>
    <row r="91" spans="1:15" ht="12.75" customHeight="1">
      <c r="A91" s="30">
        <v>81</v>
      </c>
      <c r="B91" s="216" t="s">
        <v>809</v>
      </c>
      <c r="C91" s="230">
        <v>16.3</v>
      </c>
      <c r="D91" s="231">
        <v>16.216666666666665</v>
      </c>
      <c r="E91" s="231">
        <v>15.983333333333331</v>
      </c>
      <c r="F91" s="231">
        <v>15.666666666666666</v>
      </c>
      <c r="G91" s="231">
        <v>15.433333333333332</v>
      </c>
      <c r="H91" s="231">
        <v>16.533333333333331</v>
      </c>
      <c r="I91" s="231">
        <v>16.766666666666666</v>
      </c>
      <c r="J91" s="231">
        <v>17.083333333333329</v>
      </c>
      <c r="K91" s="230">
        <v>16.45</v>
      </c>
      <c r="L91" s="230">
        <v>15.9</v>
      </c>
      <c r="M91" s="230">
        <v>136.89144999999999</v>
      </c>
      <c r="N91" s="1"/>
      <c r="O91" s="1"/>
    </row>
    <row r="92" spans="1:15" ht="12.75" customHeight="1">
      <c r="A92" s="30">
        <v>82</v>
      </c>
      <c r="B92" s="216" t="s">
        <v>81</v>
      </c>
      <c r="C92" s="230">
        <v>4563.3</v>
      </c>
      <c r="D92" s="231">
        <v>4600.666666666667</v>
      </c>
      <c r="E92" s="231">
        <v>4495.8833333333341</v>
      </c>
      <c r="F92" s="231">
        <v>4428.4666666666672</v>
      </c>
      <c r="G92" s="231">
        <v>4323.6833333333343</v>
      </c>
      <c r="H92" s="231">
        <v>4668.0833333333339</v>
      </c>
      <c r="I92" s="231">
        <v>4772.8666666666668</v>
      </c>
      <c r="J92" s="231">
        <v>4840.2833333333338</v>
      </c>
      <c r="K92" s="230">
        <v>4705.45</v>
      </c>
      <c r="L92" s="230">
        <v>4533.25</v>
      </c>
      <c r="M92" s="230">
        <v>8.6198899999999998</v>
      </c>
      <c r="N92" s="1"/>
      <c r="O92" s="1"/>
    </row>
    <row r="93" spans="1:15" ht="12.75" customHeight="1">
      <c r="A93" s="30">
        <v>83</v>
      </c>
      <c r="B93" s="216" t="s">
        <v>810</v>
      </c>
      <c r="C93" s="230">
        <v>1064.8</v>
      </c>
      <c r="D93" s="231">
        <v>1066.3999999999999</v>
      </c>
      <c r="E93" s="231">
        <v>1058.3999999999996</v>
      </c>
      <c r="F93" s="231">
        <v>1051.9999999999998</v>
      </c>
      <c r="G93" s="231">
        <v>1043.9999999999995</v>
      </c>
      <c r="H93" s="231">
        <v>1072.7999999999997</v>
      </c>
      <c r="I93" s="231">
        <v>1080.8000000000002</v>
      </c>
      <c r="J93" s="231">
        <v>1087.1999999999998</v>
      </c>
      <c r="K93" s="230">
        <v>1074.4000000000001</v>
      </c>
      <c r="L93" s="230">
        <v>1060</v>
      </c>
      <c r="M93" s="230">
        <v>0.38422000000000001</v>
      </c>
      <c r="N93" s="1"/>
      <c r="O93" s="1"/>
    </row>
    <row r="94" spans="1:15" ht="12.75" customHeight="1">
      <c r="A94" s="30">
        <v>84</v>
      </c>
      <c r="B94" s="216" t="s">
        <v>313</v>
      </c>
      <c r="C94" s="230">
        <v>614.1</v>
      </c>
      <c r="D94" s="231">
        <v>612.38333333333333</v>
      </c>
      <c r="E94" s="231">
        <v>605.76666666666665</v>
      </c>
      <c r="F94" s="231">
        <v>597.43333333333328</v>
      </c>
      <c r="G94" s="231">
        <v>590.81666666666661</v>
      </c>
      <c r="H94" s="231">
        <v>620.7166666666667</v>
      </c>
      <c r="I94" s="231">
        <v>627.33333333333326</v>
      </c>
      <c r="J94" s="231">
        <v>635.66666666666674</v>
      </c>
      <c r="K94" s="230">
        <v>619</v>
      </c>
      <c r="L94" s="230">
        <v>604.04999999999995</v>
      </c>
      <c r="M94" s="230">
        <v>1.22441</v>
      </c>
      <c r="N94" s="1"/>
      <c r="O94" s="1"/>
    </row>
    <row r="95" spans="1:15" ht="12.75" customHeight="1">
      <c r="A95" s="30">
        <v>85</v>
      </c>
      <c r="B95" s="216" t="s">
        <v>243</v>
      </c>
      <c r="C95" s="230">
        <v>69.8</v>
      </c>
      <c r="D95" s="231">
        <v>69.86666666666666</v>
      </c>
      <c r="E95" s="231">
        <v>69.433333333333323</v>
      </c>
      <c r="F95" s="231">
        <v>69.066666666666663</v>
      </c>
      <c r="G95" s="231">
        <v>68.633333333333326</v>
      </c>
      <c r="H95" s="231">
        <v>70.23333333333332</v>
      </c>
      <c r="I95" s="231">
        <v>70.666666666666657</v>
      </c>
      <c r="J95" s="231">
        <v>71.033333333333317</v>
      </c>
      <c r="K95" s="230">
        <v>70.3</v>
      </c>
      <c r="L95" s="230">
        <v>69.5</v>
      </c>
      <c r="M95" s="230">
        <v>14.129630000000001</v>
      </c>
      <c r="N95" s="1"/>
      <c r="O95" s="1"/>
    </row>
    <row r="96" spans="1:15" ht="12.75" customHeight="1">
      <c r="A96" s="30">
        <v>86</v>
      </c>
      <c r="B96" s="216" t="s">
        <v>768</v>
      </c>
      <c r="C96" s="230">
        <v>373.25</v>
      </c>
      <c r="D96" s="231">
        <v>368.90000000000003</v>
      </c>
      <c r="E96" s="231">
        <v>362.80000000000007</v>
      </c>
      <c r="F96" s="231">
        <v>352.35</v>
      </c>
      <c r="G96" s="231">
        <v>346.25000000000006</v>
      </c>
      <c r="H96" s="231">
        <v>379.35000000000008</v>
      </c>
      <c r="I96" s="231">
        <v>385.4500000000001</v>
      </c>
      <c r="J96" s="231">
        <v>395.90000000000009</v>
      </c>
      <c r="K96" s="230">
        <v>375</v>
      </c>
      <c r="L96" s="230">
        <v>358.45</v>
      </c>
      <c r="M96" s="230">
        <v>38.762920000000001</v>
      </c>
      <c r="N96" s="1"/>
      <c r="O96" s="1"/>
    </row>
    <row r="97" spans="1:15" ht="12.75" customHeight="1">
      <c r="A97" s="30">
        <v>87</v>
      </c>
      <c r="B97" s="216" t="s">
        <v>314</v>
      </c>
      <c r="C97" s="230">
        <v>3583.75</v>
      </c>
      <c r="D97" s="231">
        <v>3580.9</v>
      </c>
      <c r="E97" s="231">
        <v>3561.8500000000004</v>
      </c>
      <c r="F97" s="231">
        <v>3539.9500000000003</v>
      </c>
      <c r="G97" s="231">
        <v>3520.9000000000005</v>
      </c>
      <c r="H97" s="231">
        <v>3602.8</v>
      </c>
      <c r="I97" s="231">
        <v>3621.8500000000004</v>
      </c>
      <c r="J97" s="231">
        <v>3643.75</v>
      </c>
      <c r="K97" s="230">
        <v>3599.95</v>
      </c>
      <c r="L97" s="230">
        <v>3559</v>
      </c>
      <c r="M97" s="230">
        <v>7.2279999999999997E-2</v>
      </c>
      <c r="N97" s="1"/>
      <c r="O97" s="1"/>
    </row>
    <row r="98" spans="1:15" ht="12.75" customHeight="1">
      <c r="A98" s="30">
        <v>88</v>
      </c>
      <c r="B98" s="216" t="s">
        <v>315</v>
      </c>
      <c r="C98" s="230">
        <v>282.7</v>
      </c>
      <c r="D98" s="231">
        <v>281.84999999999997</v>
      </c>
      <c r="E98" s="231">
        <v>278.99999999999994</v>
      </c>
      <c r="F98" s="231">
        <v>275.29999999999995</v>
      </c>
      <c r="G98" s="231">
        <v>272.44999999999993</v>
      </c>
      <c r="H98" s="231">
        <v>285.54999999999995</v>
      </c>
      <c r="I98" s="231">
        <v>288.39999999999998</v>
      </c>
      <c r="J98" s="231">
        <v>292.09999999999997</v>
      </c>
      <c r="K98" s="230">
        <v>284.7</v>
      </c>
      <c r="L98" s="230">
        <v>278.14999999999998</v>
      </c>
      <c r="M98" s="230">
        <v>1.45635</v>
      </c>
      <c r="N98" s="1"/>
      <c r="O98" s="1"/>
    </row>
    <row r="99" spans="1:15" ht="12.75" customHeight="1">
      <c r="A99" s="30">
        <v>89</v>
      </c>
      <c r="B99" s="216" t="s">
        <v>848</v>
      </c>
      <c r="C99" s="230">
        <v>355.15</v>
      </c>
      <c r="D99" s="231">
        <v>355.36666666666662</v>
      </c>
      <c r="E99" s="231">
        <v>352.83333333333326</v>
      </c>
      <c r="F99" s="231">
        <v>350.51666666666665</v>
      </c>
      <c r="G99" s="231">
        <v>347.98333333333329</v>
      </c>
      <c r="H99" s="231">
        <v>357.68333333333322</v>
      </c>
      <c r="I99" s="231">
        <v>360.21666666666664</v>
      </c>
      <c r="J99" s="231">
        <v>362.53333333333319</v>
      </c>
      <c r="K99" s="230">
        <v>357.9</v>
      </c>
      <c r="L99" s="230">
        <v>353.05</v>
      </c>
      <c r="M99" s="230">
        <v>2.5138199999999999</v>
      </c>
      <c r="N99" s="1"/>
      <c r="O99" s="1"/>
    </row>
    <row r="100" spans="1:15" ht="12.75" customHeight="1">
      <c r="A100" s="30">
        <v>90</v>
      </c>
      <c r="B100" s="216" t="s">
        <v>316</v>
      </c>
      <c r="C100" s="230">
        <v>677.25</v>
      </c>
      <c r="D100" s="231">
        <v>677.81666666666672</v>
      </c>
      <c r="E100" s="231">
        <v>672.43333333333339</v>
      </c>
      <c r="F100" s="231">
        <v>667.61666666666667</v>
      </c>
      <c r="G100" s="231">
        <v>662.23333333333335</v>
      </c>
      <c r="H100" s="231">
        <v>682.63333333333344</v>
      </c>
      <c r="I100" s="231">
        <v>688.01666666666688</v>
      </c>
      <c r="J100" s="231">
        <v>692.83333333333348</v>
      </c>
      <c r="K100" s="230">
        <v>683.2</v>
      </c>
      <c r="L100" s="230">
        <v>673</v>
      </c>
      <c r="M100" s="230">
        <v>2.4967000000000001</v>
      </c>
      <c r="N100" s="1"/>
      <c r="O100" s="1"/>
    </row>
    <row r="101" spans="1:15" ht="12.75" customHeight="1">
      <c r="A101" s="30">
        <v>91</v>
      </c>
      <c r="B101" s="216" t="s">
        <v>82</v>
      </c>
      <c r="C101" s="230">
        <v>299.64999999999998</v>
      </c>
      <c r="D101" s="231">
        <v>298.7</v>
      </c>
      <c r="E101" s="231">
        <v>297.09999999999997</v>
      </c>
      <c r="F101" s="231">
        <v>294.54999999999995</v>
      </c>
      <c r="G101" s="231">
        <v>292.94999999999993</v>
      </c>
      <c r="H101" s="231">
        <v>301.25</v>
      </c>
      <c r="I101" s="231">
        <v>302.85000000000002</v>
      </c>
      <c r="J101" s="231">
        <v>305.40000000000003</v>
      </c>
      <c r="K101" s="230">
        <v>300.3</v>
      </c>
      <c r="L101" s="230">
        <v>296.14999999999998</v>
      </c>
      <c r="M101" s="230">
        <v>41.699669999999998</v>
      </c>
      <c r="N101" s="1"/>
      <c r="O101" s="1"/>
    </row>
    <row r="102" spans="1:15" ht="12.75" customHeight="1">
      <c r="A102" s="30">
        <v>92</v>
      </c>
      <c r="B102" s="216" t="s">
        <v>317</v>
      </c>
      <c r="C102" s="230">
        <v>737.25</v>
      </c>
      <c r="D102" s="231">
        <v>743.41666666666663</v>
      </c>
      <c r="E102" s="231">
        <v>726.83333333333326</v>
      </c>
      <c r="F102" s="231">
        <v>716.41666666666663</v>
      </c>
      <c r="G102" s="231">
        <v>699.83333333333326</v>
      </c>
      <c r="H102" s="231">
        <v>753.83333333333326</v>
      </c>
      <c r="I102" s="231">
        <v>770.41666666666652</v>
      </c>
      <c r="J102" s="231">
        <v>780.83333333333326</v>
      </c>
      <c r="K102" s="230">
        <v>760</v>
      </c>
      <c r="L102" s="230">
        <v>733</v>
      </c>
      <c r="M102" s="230">
        <v>1.31338</v>
      </c>
      <c r="N102" s="1"/>
      <c r="O102" s="1"/>
    </row>
    <row r="103" spans="1:15" ht="12.75" customHeight="1">
      <c r="A103" s="30">
        <v>93</v>
      </c>
      <c r="B103" s="216" t="s">
        <v>318</v>
      </c>
      <c r="C103" s="230">
        <v>708.4</v>
      </c>
      <c r="D103" s="231">
        <v>709.68333333333339</v>
      </c>
      <c r="E103" s="231">
        <v>703.76666666666677</v>
      </c>
      <c r="F103" s="231">
        <v>699.13333333333333</v>
      </c>
      <c r="G103" s="231">
        <v>693.2166666666667</v>
      </c>
      <c r="H103" s="231">
        <v>714.31666666666683</v>
      </c>
      <c r="I103" s="231">
        <v>720.23333333333335</v>
      </c>
      <c r="J103" s="231">
        <v>724.8666666666669</v>
      </c>
      <c r="K103" s="230">
        <v>715.6</v>
      </c>
      <c r="L103" s="230">
        <v>705.05</v>
      </c>
      <c r="M103" s="230">
        <v>0.63815999999999995</v>
      </c>
      <c r="N103" s="1"/>
      <c r="O103" s="1"/>
    </row>
    <row r="104" spans="1:15" ht="12.75" customHeight="1">
      <c r="A104" s="30">
        <v>94</v>
      </c>
      <c r="B104" s="216" t="s">
        <v>319</v>
      </c>
      <c r="C104" s="230">
        <v>1153.3499999999999</v>
      </c>
      <c r="D104" s="231">
        <v>1160.7666666666667</v>
      </c>
      <c r="E104" s="231">
        <v>1136.5833333333333</v>
      </c>
      <c r="F104" s="231">
        <v>1119.8166666666666</v>
      </c>
      <c r="G104" s="231">
        <v>1095.6333333333332</v>
      </c>
      <c r="H104" s="231">
        <v>1177.5333333333333</v>
      </c>
      <c r="I104" s="231">
        <v>1201.7166666666667</v>
      </c>
      <c r="J104" s="231">
        <v>1218.4833333333333</v>
      </c>
      <c r="K104" s="230">
        <v>1184.95</v>
      </c>
      <c r="L104" s="230">
        <v>1144</v>
      </c>
      <c r="M104" s="230">
        <v>0.83750000000000002</v>
      </c>
      <c r="N104" s="1"/>
      <c r="O104" s="1"/>
    </row>
    <row r="105" spans="1:15" ht="12.75" customHeight="1">
      <c r="A105" s="30">
        <v>95</v>
      </c>
      <c r="B105" s="216" t="s">
        <v>244</v>
      </c>
      <c r="C105" s="230">
        <v>112.9</v>
      </c>
      <c r="D105" s="231">
        <v>113.01666666666667</v>
      </c>
      <c r="E105" s="231">
        <v>112.38333333333333</v>
      </c>
      <c r="F105" s="231">
        <v>111.86666666666666</v>
      </c>
      <c r="G105" s="231">
        <v>111.23333333333332</v>
      </c>
      <c r="H105" s="231">
        <v>113.53333333333333</v>
      </c>
      <c r="I105" s="231">
        <v>114.16666666666669</v>
      </c>
      <c r="J105" s="231">
        <v>114.68333333333334</v>
      </c>
      <c r="K105" s="230">
        <v>113.65</v>
      </c>
      <c r="L105" s="230">
        <v>112.5</v>
      </c>
      <c r="M105" s="230">
        <v>4.5404099999999996</v>
      </c>
      <c r="N105" s="1"/>
      <c r="O105" s="1"/>
    </row>
    <row r="106" spans="1:15" ht="12.75" customHeight="1">
      <c r="A106" s="30">
        <v>96</v>
      </c>
      <c r="B106" s="216" t="s">
        <v>320</v>
      </c>
      <c r="C106" s="230">
        <v>2160.65</v>
      </c>
      <c r="D106" s="231">
        <v>2128.5666666666666</v>
      </c>
      <c r="E106" s="231">
        <v>2072.1333333333332</v>
      </c>
      <c r="F106" s="231">
        <v>1983.6166666666666</v>
      </c>
      <c r="G106" s="231">
        <v>1927.1833333333332</v>
      </c>
      <c r="H106" s="231">
        <v>2217.083333333333</v>
      </c>
      <c r="I106" s="231">
        <v>2273.5166666666664</v>
      </c>
      <c r="J106" s="231">
        <v>2362.0333333333333</v>
      </c>
      <c r="K106" s="230">
        <v>2185</v>
      </c>
      <c r="L106" s="230">
        <v>2040.05</v>
      </c>
      <c r="M106" s="230">
        <v>11.210900000000001</v>
      </c>
      <c r="N106" s="1"/>
      <c r="O106" s="1"/>
    </row>
    <row r="107" spans="1:15" ht="12.75" customHeight="1">
      <c r="A107" s="30">
        <v>97</v>
      </c>
      <c r="B107" s="216" t="s">
        <v>321</v>
      </c>
      <c r="C107" s="230">
        <v>26.45</v>
      </c>
      <c r="D107" s="231">
        <v>26.333333333333332</v>
      </c>
      <c r="E107" s="231">
        <v>26.066666666666663</v>
      </c>
      <c r="F107" s="231">
        <v>25.68333333333333</v>
      </c>
      <c r="G107" s="231">
        <v>25.416666666666661</v>
      </c>
      <c r="H107" s="231">
        <v>26.716666666666665</v>
      </c>
      <c r="I107" s="231">
        <v>26.983333333333338</v>
      </c>
      <c r="J107" s="231">
        <v>27.366666666666667</v>
      </c>
      <c r="K107" s="230">
        <v>26.6</v>
      </c>
      <c r="L107" s="230">
        <v>25.95</v>
      </c>
      <c r="M107" s="230">
        <v>34.327809999999999</v>
      </c>
      <c r="N107" s="1"/>
      <c r="O107" s="1"/>
    </row>
    <row r="108" spans="1:15" ht="12.75" customHeight="1">
      <c r="A108" s="30">
        <v>98</v>
      </c>
      <c r="B108" s="216" t="s">
        <v>322</v>
      </c>
      <c r="C108" s="230">
        <v>987.45</v>
      </c>
      <c r="D108" s="231">
        <v>988.63333333333321</v>
      </c>
      <c r="E108" s="231">
        <v>984.61666666666645</v>
      </c>
      <c r="F108" s="231">
        <v>981.78333333333319</v>
      </c>
      <c r="G108" s="231">
        <v>977.76666666666642</v>
      </c>
      <c r="H108" s="231">
        <v>991.46666666666647</v>
      </c>
      <c r="I108" s="231">
        <v>995.48333333333335</v>
      </c>
      <c r="J108" s="231">
        <v>998.31666666666649</v>
      </c>
      <c r="K108" s="230">
        <v>992.65</v>
      </c>
      <c r="L108" s="230">
        <v>985.8</v>
      </c>
      <c r="M108" s="230">
        <v>1.1161300000000001</v>
      </c>
      <c r="N108" s="1"/>
      <c r="O108" s="1"/>
    </row>
    <row r="109" spans="1:15" ht="12.75" customHeight="1">
      <c r="A109" s="30">
        <v>99</v>
      </c>
      <c r="B109" s="216" t="s">
        <v>323</v>
      </c>
      <c r="C109" s="230">
        <v>577.45000000000005</v>
      </c>
      <c r="D109" s="231">
        <v>573.81666666666672</v>
      </c>
      <c r="E109" s="231">
        <v>568.63333333333344</v>
      </c>
      <c r="F109" s="231">
        <v>559.81666666666672</v>
      </c>
      <c r="G109" s="231">
        <v>554.63333333333344</v>
      </c>
      <c r="H109" s="231">
        <v>582.63333333333344</v>
      </c>
      <c r="I109" s="231">
        <v>587.81666666666661</v>
      </c>
      <c r="J109" s="231">
        <v>596.63333333333344</v>
      </c>
      <c r="K109" s="230">
        <v>579</v>
      </c>
      <c r="L109" s="230">
        <v>565</v>
      </c>
      <c r="M109" s="230">
        <v>1.01864</v>
      </c>
      <c r="N109" s="1"/>
      <c r="O109" s="1"/>
    </row>
    <row r="110" spans="1:15" ht="12.75" customHeight="1">
      <c r="A110" s="30">
        <v>100</v>
      </c>
      <c r="B110" s="216" t="s">
        <v>324</v>
      </c>
      <c r="C110" s="230">
        <v>796.4</v>
      </c>
      <c r="D110" s="231">
        <v>797.4666666666667</v>
      </c>
      <c r="E110" s="231">
        <v>790.93333333333339</v>
      </c>
      <c r="F110" s="231">
        <v>785.4666666666667</v>
      </c>
      <c r="G110" s="231">
        <v>778.93333333333339</v>
      </c>
      <c r="H110" s="231">
        <v>802.93333333333339</v>
      </c>
      <c r="I110" s="231">
        <v>809.4666666666667</v>
      </c>
      <c r="J110" s="231">
        <v>814.93333333333339</v>
      </c>
      <c r="K110" s="230">
        <v>804</v>
      </c>
      <c r="L110" s="230">
        <v>792</v>
      </c>
      <c r="M110" s="230">
        <v>0.72328999999999999</v>
      </c>
      <c r="N110" s="1"/>
      <c r="O110" s="1"/>
    </row>
    <row r="111" spans="1:15" ht="12.75" customHeight="1">
      <c r="A111" s="30">
        <v>101</v>
      </c>
      <c r="B111" s="216" t="s">
        <v>325</v>
      </c>
      <c r="C111" s="230">
        <v>7687.6</v>
      </c>
      <c r="D111" s="231">
        <v>7663.583333333333</v>
      </c>
      <c r="E111" s="231">
        <v>7624.0166666666664</v>
      </c>
      <c r="F111" s="231">
        <v>7560.4333333333334</v>
      </c>
      <c r="G111" s="231">
        <v>7520.8666666666668</v>
      </c>
      <c r="H111" s="231">
        <v>7727.1666666666661</v>
      </c>
      <c r="I111" s="231">
        <v>7766.7333333333336</v>
      </c>
      <c r="J111" s="231">
        <v>7830.3166666666657</v>
      </c>
      <c r="K111" s="230">
        <v>7703.15</v>
      </c>
      <c r="L111" s="230">
        <v>7600</v>
      </c>
      <c r="M111" s="230">
        <v>0.20225000000000001</v>
      </c>
      <c r="N111" s="1"/>
      <c r="O111" s="1"/>
    </row>
    <row r="112" spans="1:15" ht="12.75" customHeight="1">
      <c r="A112" s="30">
        <v>102</v>
      </c>
      <c r="B112" s="216" t="s">
        <v>326</v>
      </c>
      <c r="C112" s="230">
        <v>432.55</v>
      </c>
      <c r="D112" s="231">
        <v>434.18333333333334</v>
      </c>
      <c r="E112" s="231">
        <v>418.36666666666667</v>
      </c>
      <c r="F112" s="231">
        <v>404.18333333333334</v>
      </c>
      <c r="G112" s="231">
        <v>388.36666666666667</v>
      </c>
      <c r="H112" s="231">
        <v>448.36666666666667</v>
      </c>
      <c r="I112" s="231">
        <v>464.18333333333339</v>
      </c>
      <c r="J112" s="231">
        <v>478.36666666666667</v>
      </c>
      <c r="K112" s="230">
        <v>450</v>
      </c>
      <c r="L112" s="230">
        <v>420</v>
      </c>
      <c r="M112" s="230">
        <v>15.85965</v>
      </c>
      <c r="N112" s="1"/>
      <c r="O112" s="1"/>
    </row>
    <row r="113" spans="1:15" ht="12.75" customHeight="1">
      <c r="A113" s="30">
        <v>103</v>
      </c>
      <c r="B113" s="216" t="s">
        <v>327</v>
      </c>
      <c r="C113" s="230">
        <v>285</v>
      </c>
      <c r="D113" s="231">
        <v>285.76666666666671</v>
      </c>
      <c r="E113" s="231">
        <v>282.83333333333343</v>
      </c>
      <c r="F113" s="231">
        <v>280.66666666666674</v>
      </c>
      <c r="G113" s="231">
        <v>277.73333333333346</v>
      </c>
      <c r="H113" s="231">
        <v>287.93333333333339</v>
      </c>
      <c r="I113" s="231">
        <v>290.86666666666667</v>
      </c>
      <c r="J113" s="231">
        <v>293.03333333333336</v>
      </c>
      <c r="K113" s="230">
        <v>288.7</v>
      </c>
      <c r="L113" s="230">
        <v>283.60000000000002</v>
      </c>
      <c r="M113" s="230">
        <v>12.742710000000001</v>
      </c>
      <c r="N113" s="1"/>
      <c r="O113" s="1"/>
    </row>
    <row r="114" spans="1:15" ht="12.75" customHeight="1">
      <c r="A114" s="30">
        <v>104</v>
      </c>
      <c r="B114" s="216" t="s">
        <v>811</v>
      </c>
      <c r="C114" s="230">
        <v>432.9</v>
      </c>
      <c r="D114" s="231">
        <v>432.01666666666665</v>
      </c>
      <c r="E114" s="231">
        <v>427.08333333333331</v>
      </c>
      <c r="F114" s="231">
        <v>421.26666666666665</v>
      </c>
      <c r="G114" s="231">
        <v>416.33333333333331</v>
      </c>
      <c r="H114" s="231">
        <v>437.83333333333331</v>
      </c>
      <c r="I114" s="231">
        <v>442.76666666666671</v>
      </c>
      <c r="J114" s="231">
        <v>448.58333333333331</v>
      </c>
      <c r="K114" s="230">
        <v>436.95</v>
      </c>
      <c r="L114" s="230">
        <v>426.2</v>
      </c>
      <c r="M114" s="230">
        <v>0.97094000000000003</v>
      </c>
      <c r="N114" s="1"/>
      <c r="O114" s="1"/>
    </row>
    <row r="115" spans="1:15" ht="12.75" customHeight="1">
      <c r="A115" s="30">
        <v>105</v>
      </c>
      <c r="B115" s="216" t="s">
        <v>328</v>
      </c>
      <c r="C115" s="230">
        <v>837.7</v>
      </c>
      <c r="D115" s="231">
        <v>840.41666666666663</v>
      </c>
      <c r="E115" s="231">
        <v>823.88333333333321</v>
      </c>
      <c r="F115" s="231">
        <v>810.06666666666661</v>
      </c>
      <c r="G115" s="231">
        <v>793.53333333333319</v>
      </c>
      <c r="H115" s="231">
        <v>854.23333333333323</v>
      </c>
      <c r="I115" s="231">
        <v>870.76666666666677</v>
      </c>
      <c r="J115" s="231">
        <v>884.58333333333326</v>
      </c>
      <c r="K115" s="230">
        <v>856.95</v>
      </c>
      <c r="L115" s="230">
        <v>826.6</v>
      </c>
      <c r="M115" s="230">
        <v>1.0357700000000001</v>
      </c>
      <c r="N115" s="1"/>
      <c r="O115" s="1"/>
    </row>
    <row r="116" spans="1:15" ht="12.75" customHeight="1">
      <c r="A116" s="30">
        <v>106</v>
      </c>
      <c r="B116" s="216" t="s">
        <v>83</v>
      </c>
      <c r="C116" s="230">
        <v>1059.45</v>
      </c>
      <c r="D116" s="231">
        <v>1057.1333333333332</v>
      </c>
      <c r="E116" s="231">
        <v>1050.2666666666664</v>
      </c>
      <c r="F116" s="231">
        <v>1041.0833333333333</v>
      </c>
      <c r="G116" s="231">
        <v>1034.2166666666665</v>
      </c>
      <c r="H116" s="231">
        <v>1066.3166666666664</v>
      </c>
      <c r="I116" s="231">
        <v>1073.1833333333332</v>
      </c>
      <c r="J116" s="231">
        <v>1082.3666666666663</v>
      </c>
      <c r="K116" s="230">
        <v>1064</v>
      </c>
      <c r="L116" s="230">
        <v>1047.95</v>
      </c>
      <c r="M116" s="230">
        <v>11.80607</v>
      </c>
      <c r="N116" s="1"/>
      <c r="O116" s="1"/>
    </row>
    <row r="117" spans="1:15" ht="12.75" customHeight="1">
      <c r="A117" s="30">
        <v>107</v>
      </c>
      <c r="B117" s="216" t="s">
        <v>84</v>
      </c>
      <c r="C117" s="230">
        <v>945.45</v>
      </c>
      <c r="D117" s="231">
        <v>942.48333333333323</v>
      </c>
      <c r="E117" s="231">
        <v>937.96666666666647</v>
      </c>
      <c r="F117" s="231">
        <v>930.48333333333323</v>
      </c>
      <c r="G117" s="231">
        <v>925.96666666666647</v>
      </c>
      <c r="H117" s="231">
        <v>949.96666666666647</v>
      </c>
      <c r="I117" s="231">
        <v>954.48333333333312</v>
      </c>
      <c r="J117" s="231">
        <v>961.96666666666647</v>
      </c>
      <c r="K117" s="230">
        <v>947</v>
      </c>
      <c r="L117" s="230">
        <v>935</v>
      </c>
      <c r="M117" s="230">
        <v>21.782109999999999</v>
      </c>
      <c r="N117" s="1"/>
      <c r="O117" s="1"/>
    </row>
    <row r="118" spans="1:15" ht="12.75" customHeight="1">
      <c r="A118" s="30">
        <v>108</v>
      </c>
      <c r="B118" s="216" t="s">
        <v>91</v>
      </c>
      <c r="C118" s="230">
        <v>137.44999999999999</v>
      </c>
      <c r="D118" s="231">
        <v>137.86666666666667</v>
      </c>
      <c r="E118" s="231">
        <v>135.73333333333335</v>
      </c>
      <c r="F118" s="231">
        <v>134.01666666666668</v>
      </c>
      <c r="G118" s="231">
        <v>131.88333333333335</v>
      </c>
      <c r="H118" s="231">
        <v>139.58333333333334</v>
      </c>
      <c r="I118" s="231">
        <v>141.71666666666667</v>
      </c>
      <c r="J118" s="231">
        <v>143.43333333333334</v>
      </c>
      <c r="K118" s="230">
        <v>140</v>
      </c>
      <c r="L118" s="230">
        <v>136.15</v>
      </c>
      <c r="M118" s="230">
        <v>19.850449999999999</v>
      </c>
      <c r="N118" s="1"/>
      <c r="O118" s="1"/>
    </row>
    <row r="119" spans="1:15" ht="12.75" customHeight="1">
      <c r="A119" s="30">
        <v>109</v>
      </c>
      <c r="B119" s="216" t="s">
        <v>801</v>
      </c>
      <c r="C119" s="230">
        <v>1447.6</v>
      </c>
      <c r="D119" s="231">
        <v>1451.1666666666667</v>
      </c>
      <c r="E119" s="231">
        <v>1432.4333333333334</v>
      </c>
      <c r="F119" s="231">
        <v>1417.2666666666667</v>
      </c>
      <c r="G119" s="231">
        <v>1398.5333333333333</v>
      </c>
      <c r="H119" s="231">
        <v>1466.3333333333335</v>
      </c>
      <c r="I119" s="231">
        <v>1485.0666666666666</v>
      </c>
      <c r="J119" s="231">
        <v>1500.2333333333336</v>
      </c>
      <c r="K119" s="230">
        <v>1469.9</v>
      </c>
      <c r="L119" s="230">
        <v>1436</v>
      </c>
      <c r="M119" s="230">
        <v>0.45193</v>
      </c>
      <c r="N119" s="1"/>
      <c r="O119" s="1"/>
    </row>
    <row r="120" spans="1:15" ht="12.75" customHeight="1">
      <c r="A120" s="30">
        <v>110</v>
      </c>
      <c r="B120" s="216" t="s">
        <v>85</v>
      </c>
      <c r="C120" s="230">
        <v>240.05</v>
      </c>
      <c r="D120" s="231">
        <v>240.04999999999998</v>
      </c>
      <c r="E120" s="231">
        <v>237.89999999999998</v>
      </c>
      <c r="F120" s="231">
        <v>235.75</v>
      </c>
      <c r="G120" s="231">
        <v>233.6</v>
      </c>
      <c r="H120" s="231">
        <v>242.19999999999996</v>
      </c>
      <c r="I120" s="231">
        <v>244.35</v>
      </c>
      <c r="J120" s="231">
        <v>246.49999999999994</v>
      </c>
      <c r="K120" s="230">
        <v>242.2</v>
      </c>
      <c r="L120" s="230">
        <v>237.9</v>
      </c>
      <c r="M120" s="230">
        <v>38.101379999999999</v>
      </c>
      <c r="N120" s="1"/>
      <c r="O120" s="1"/>
    </row>
    <row r="121" spans="1:15" ht="12.75" customHeight="1">
      <c r="A121" s="30">
        <v>111</v>
      </c>
      <c r="B121" s="216" t="s">
        <v>329</v>
      </c>
      <c r="C121" s="230">
        <v>472.95</v>
      </c>
      <c r="D121" s="231">
        <v>477.4666666666667</v>
      </c>
      <c r="E121" s="231">
        <v>464.43333333333339</v>
      </c>
      <c r="F121" s="231">
        <v>455.91666666666669</v>
      </c>
      <c r="G121" s="231">
        <v>442.88333333333338</v>
      </c>
      <c r="H121" s="231">
        <v>485.98333333333341</v>
      </c>
      <c r="I121" s="231">
        <v>499.01666666666671</v>
      </c>
      <c r="J121" s="231">
        <v>507.53333333333342</v>
      </c>
      <c r="K121" s="230">
        <v>490.5</v>
      </c>
      <c r="L121" s="230">
        <v>468.95</v>
      </c>
      <c r="M121" s="230">
        <v>5.5616199999999996</v>
      </c>
      <c r="N121" s="1"/>
      <c r="O121" s="1"/>
    </row>
    <row r="122" spans="1:15" ht="12.75" customHeight="1">
      <c r="A122" s="30">
        <v>112</v>
      </c>
      <c r="B122" s="216" t="s">
        <v>87</v>
      </c>
      <c r="C122" s="230">
        <v>4297.25</v>
      </c>
      <c r="D122" s="231">
        <v>4275.95</v>
      </c>
      <c r="E122" s="231">
        <v>4232.8999999999996</v>
      </c>
      <c r="F122" s="231">
        <v>4168.55</v>
      </c>
      <c r="G122" s="231">
        <v>4125.5</v>
      </c>
      <c r="H122" s="231">
        <v>4340.2999999999993</v>
      </c>
      <c r="I122" s="231">
        <v>4383.3500000000004</v>
      </c>
      <c r="J122" s="231">
        <v>4447.6999999999989</v>
      </c>
      <c r="K122" s="230">
        <v>4319</v>
      </c>
      <c r="L122" s="230">
        <v>4211.6000000000004</v>
      </c>
      <c r="M122" s="230">
        <v>2.80375</v>
      </c>
      <c r="N122" s="1"/>
      <c r="O122" s="1"/>
    </row>
    <row r="123" spans="1:15" ht="12.75" customHeight="1">
      <c r="A123" s="30">
        <v>113</v>
      </c>
      <c r="B123" s="216" t="s">
        <v>88</v>
      </c>
      <c r="C123" s="230">
        <v>1581.2</v>
      </c>
      <c r="D123" s="231">
        <v>1582.6499999999999</v>
      </c>
      <c r="E123" s="231">
        <v>1566.5499999999997</v>
      </c>
      <c r="F123" s="231">
        <v>1551.8999999999999</v>
      </c>
      <c r="G123" s="231">
        <v>1535.7999999999997</v>
      </c>
      <c r="H123" s="231">
        <v>1597.2999999999997</v>
      </c>
      <c r="I123" s="231">
        <v>1613.3999999999996</v>
      </c>
      <c r="J123" s="231">
        <v>1628.0499999999997</v>
      </c>
      <c r="K123" s="230">
        <v>1598.75</v>
      </c>
      <c r="L123" s="230">
        <v>1568</v>
      </c>
      <c r="M123" s="230">
        <v>3.6038100000000002</v>
      </c>
      <c r="N123" s="1"/>
      <c r="O123" s="1"/>
    </row>
    <row r="124" spans="1:15" ht="12.75" customHeight="1">
      <c r="A124" s="30">
        <v>114</v>
      </c>
      <c r="B124" s="216" t="s">
        <v>330</v>
      </c>
      <c r="C124" s="230">
        <v>2144.9499999999998</v>
      </c>
      <c r="D124" s="231">
        <v>2151.7333333333331</v>
      </c>
      <c r="E124" s="231">
        <v>2130.7666666666664</v>
      </c>
      <c r="F124" s="231">
        <v>2116.5833333333335</v>
      </c>
      <c r="G124" s="231">
        <v>2095.6166666666668</v>
      </c>
      <c r="H124" s="231">
        <v>2165.9166666666661</v>
      </c>
      <c r="I124" s="231">
        <v>2186.8833333333323</v>
      </c>
      <c r="J124" s="231">
        <v>2201.0666666666657</v>
      </c>
      <c r="K124" s="230">
        <v>2172.6999999999998</v>
      </c>
      <c r="L124" s="230">
        <v>2137.5500000000002</v>
      </c>
      <c r="M124" s="230">
        <v>0.43351000000000001</v>
      </c>
      <c r="N124" s="1"/>
      <c r="O124" s="1"/>
    </row>
    <row r="125" spans="1:15" ht="12.75" customHeight="1">
      <c r="A125" s="30">
        <v>115</v>
      </c>
      <c r="B125" s="216" t="s">
        <v>89</v>
      </c>
      <c r="C125" s="230">
        <v>668.45</v>
      </c>
      <c r="D125" s="231">
        <v>666.08333333333337</v>
      </c>
      <c r="E125" s="231">
        <v>662.16666666666674</v>
      </c>
      <c r="F125" s="231">
        <v>655.88333333333333</v>
      </c>
      <c r="G125" s="231">
        <v>651.9666666666667</v>
      </c>
      <c r="H125" s="231">
        <v>672.36666666666679</v>
      </c>
      <c r="I125" s="231">
        <v>676.28333333333353</v>
      </c>
      <c r="J125" s="231">
        <v>682.56666666666683</v>
      </c>
      <c r="K125" s="230">
        <v>670</v>
      </c>
      <c r="L125" s="230">
        <v>659.8</v>
      </c>
      <c r="M125" s="230">
        <v>7.6954000000000002</v>
      </c>
      <c r="N125" s="1"/>
      <c r="O125" s="1"/>
    </row>
    <row r="126" spans="1:15" ht="12.75" customHeight="1">
      <c r="A126" s="30">
        <v>116</v>
      </c>
      <c r="B126" s="216" t="s">
        <v>90</v>
      </c>
      <c r="C126" s="230">
        <v>927.5</v>
      </c>
      <c r="D126" s="231">
        <v>925.2166666666667</v>
      </c>
      <c r="E126" s="231">
        <v>917.63333333333344</v>
      </c>
      <c r="F126" s="231">
        <v>907.76666666666677</v>
      </c>
      <c r="G126" s="231">
        <v>900.18333333333351</v>
      </c>
      <c r="H126" s="231">
        <v>935.08333333333337</v>
      </c>
      <c r="I126" s="231">
        <v>942.66666666666663</v>
      </c>
      <c r="J126" s="231">
        <v>952.5333333333333</v>
      </c>
      <c r="K126" s="230">
        <v>932.8</v>
      </c>
      <c r="L126" s="230">
        <v>915.35</v>
      </c>
      <c r="M126" s="230">
        <v>2.4511699999999998</v>
      </c>
      <c r="N126" s="1"/>
      <c r="O126" s="1"/>
    </row>
    <row r="127" spans="1:15" ht="12.75" customHeight="1">
      <c r="A127" s="30">
        <v>117</v>
      </c>
      <c r="B127" s="216" t="s">
        <v>331</v>
      </c>
      <c r="C127" s="230">
        <v>1225.75</v>
      </c>
      <c r="D127" s="231">
        <v>1215.5833333333333</v>
      </c>
      <c r="E127" s="231">
        <v>1196.1666666666665</v>
      </c>
      <c r="F127" s="231">
        <v>1166.5833333333333</v>
      </c>
      <c r="G127" s="231">
        <v>1147.1666666666665</v>
      </c>
      <c r="H127" s="231">
        <v>1245.1666666666665</v>
      </c>
      <c r="I127" s="231">
        <v>1264.583333333333</v>
      </c>
      <c r="J127" s="231">
        <v>1294.1666666666665</v>
      </c>
      <c r="K127" s="230">
        <v>1235</v>
      </c>
      <c r="L127" s="230">
        <v>1186</v>
      </c>
      <c r="M127" s="230">
        <v>2.14818</v>
      </c>
      <c r="N127" s="1"/>
      <c r="O127" s="1"/>
    </row>
    <row r="128" spans="1:15" ht="12.75" customHeight="1">
      <c r="A128" s="30">
        <v>118</v>
      </c>
      <c r="B128" s="216" t="s">
        <v>245</v>
      </c>
      <c r="C128" s="230">
        <v>275.05</v>
      </c>
      <c r="D128" s="231">
        <v>275.83333333333331</v>
      </c>
      <c r="E128" s="231">
        <v>272.96666666666664</v>
      </c>
      <c r="F128" s="231">
        <v>270.88333333333333</v>
      </c>
      <c r="G128" s="231">
        <v>268.01666666666665</v>
      </c>
      <c r="H128" s="231">
        <v>277.91666666666663</v>
      </c>
      <c r="I128" s="231">
        <v>280.7833333333333</v>
      </c>
      <c r="J128" s="231">
        <v>282.86666666666662</v>
      </c>
      <c r="K128" s="230">
        <v>278.7</v>
      </c>
      <c r="L128" s="230">
        <v>273.75</v>
      </c>
      <c r="M128" s="230">
        <v>55.280920000000002</v>
      </c>
      <c r="N128" s="1"/>
      <c r="O128" s="1"/>
    </row>
    <row r="129" spans="1:15" ht="12.75" customHeight="1">
      <c r="A129" s="30">
        <v>119</v>
      </c>
      <c r="B129" s="216" t="s">
        <v>92</v>
      </c>
      <c r="C129" s="230">
        <v>1650.15</v>
      </c>
      <c r="D129" s="231">
        <v>1625.8333333333333</v>
      </c>
      <c r="E129" s="231">
        <v>1589.3166666666666</v>
      </c>
      <c r="F129" s="231">
        <v>1528.4833333333333</v>
      </c>
      <c r="G129" s="231">
        <v>1491.9666666666667</v>
      </c>
      <c r="H129" s="231">
        <v>1686.6666666666665</v>
      </c>
      <c r="I129" s="231">
        <v>1723.1833333333334</v>
      </c>
      <c r="J129" s="231">
        <v>1784.0166666666664</v>
      </c>
      <c r="K129" s="230">
        <v>1662.35</v>
      </c>
      <c r="L129" s="230">
        <v>1565</v>
      </c>
      <c r="M129" s="230">
        <v>25.017050000000001</v>
      </c>
      <c r="N129" s="1"/>
      <c r="O129" s="1"/>
    </row>
    <row r="130" spans="1:15" ht="12.75" customHeight="1">
      <c r="A130" s="30">
        <v>120</v>
      </c>
      <c r="B130" s="216" t="s">
        <v>332</v>
      </c>
      <c r="C130" s="230">
        <v>1305.05</v>
      </c>
      <c r="D130" s="231">
        <v>1305.1833333333332</v>
      </c>
      <c r="E130" s="231">
        <v>1282.5166666666664</v>
      </c>
      <c r="F130" s="231">
        <v>1259.9833333333333</v>
      </c>
      <c r="G130" s="231">
        <v>1237.3166666666666</v>
      </c>
      <c r="H130" s="231">
        <v>1327.7166666666662</v>
      </c>
      <c r="I130" s="231">
        <v>1350.3833333333328</v>
      </c>
      <c r="J130" s="231">
        <v>1372.9166666666661</v>
      </c>
      <c r="K130" s="230">
        <v>1327.85</v>
      </c>
      <c r="L130" s="230">
        <v>1282.6500000000001</v>
      </c>
      <c r="M130" s="230">
        <v>8.6282300000000003</v>
      </c>
      <c r="N130" s="1"/>
      <c r="O130" s="1"/>
    </row>
    <row r="131" spans="1:15" ht="12.75" customHeight="1">
      <c r="A131" s="30">
        <v>121</v>
      </c>
      <c r="B131" s="216" t="s">
        <v>334</v>
      </c>
      <c r="C131" s="230">
        <v>860.35</v>
      </c>
      <c r="D131" s="231">
        <v>857.1</v>
      </c>
      <c r="E131" s="231">
        <v>844.2</v>
      </c>
      <c r="F131" s="231">
        <v>828.05000000000007</v>
      </c>
      <c r="G131" s="231">
        <v>815.15000000000009</v>
      </c>
      <c r="H131" s="231">
        <v>873.25</v>
      </c>
      <c r="I131" s="231">
        <v>886.14999999999986</v>
      </c>
      <c r="J131" s="231">
        <v>902.3</v>
      </c>
      <c r="K131" s="230">
        <v>870</v>
      </c>
      <c r="L131" s="230">
        <v>840.95</v>
      </c>
      <c r="M131" s="230">
        <v>0.46919</v>
      </c>
      <c r="N131" s="1"/>
      <c r="O131" s="1"/>
    </row>
    <row r="132" spans="1:15" ht="12.75" customHeight="1">
      <c r="A132" s="30">
        <v>122</v>
      </c>
      <c r="B132" s="216" t="s">
        <v>97</v>
      </c>
      <c r="C132" s="230">
        <v>477.25</v>
      </c>
      <c r="D132" s="231">
        <v>473.89999999999992</v>
      </c>
      <c r="E132" s="231">
        <v>467.99999999999983</v>
      </c>
      <c r="F132" s="231">
        <v>458.74999999999989</v>
      </c>
      <c r="G132" s="231">
        <v>452.8499999999998</v>
      </c>
      <c r="H132" s="231">
        <v>483.14999999999986</v>
      </c>
      <c r="I132" s="231">
        <v>489.04999999999995</v>
      </c>
      <c r="J132" s="231">
        <v>498.2999999999999</v>
      </c>
      <c r="K132" s="230">
        <v>479.8</v>
      </c>
      <c r="L132" s="230">
        <v>464.65</v>
      </c>
      <c r="M132" s="230">
        <v>81.32396</v>
      </c>
      <c r="N132" s="1"/>
      <c r="O132" s="1"/>
    </row>
    <row r="133" spans="1:15" ht="12.75" customHeight="1">
      <c r="A133" s="30">
        <v>123</v>
      </c>
      <c r="B133" s="216" t="s">
        <v>93</v>
      </c>
      <c r="C133" s="230">
        <v>530.15</v>
      </c>
      <c r="D133" s="231">
        <v>529.74999999999989</v>
      </c>
      <c r="E133" s="231">
        <v>525.94999999999982</v>
      </c>
      <c r="F133" s="231">
        <v>521.74999999999989</v>
      </c>
      <c r="G133" s="231">
        <v>517.94999999999982</v>
      </c>
      <c r="H133" s="231">
        <v>533.94999999999982</v>
      </c>
      <c r="I133" s="231">
        <v>537.74999999999977</v>
      </c>
      <c r="J133" s="231">
        <v>541.94999999999982</v>
      </c>
      <c r="K133" s="230">
        <v>533.54999999999995</v>
      </c>
      <c r="L133" s="230">
        <v>525.54999999999995</v>
      </c>
      <c r="M133" s="230">
        <v>22.972999999999999</v>
      </c>
      <c r="N133" s="1"/>
      <c r="O133" s="1"/>
    </row>
    <row r="134" spans="1:15" ht="12.75" customHeight="1">
      <c r="A134" s="30">
        <v>124</v>
      </c>
      <c r="B134" s="216" t="s">
        <v>246</v>
      </c>
      <c r="C134" s="230">
        <v>2041.15</v>
      </c>
      <c r="D134" s="231">
        <v>2037.75</v>
      </c>
      <c r="E134" s="231">
        <v>2020.9499999999998</v>
      </c>
      <c r="F134" s="231">
        <v>2000.7499999999998</v>
      </c>
      <c r="G134" s="231">
        <v>1983.9499999999996</v>
      </c>
      <c r="H134" s="231">
        <v>2057.9499999999998</v>
      </c>
      <c r="I134" s="231">
        <v>2074.75</v>
      </c>
      <c r="J134" s="231">
        <v>2094.9500000000003</v>
      </c>
      <c r="K134" s="230">
        <v>2054.5500000000002</v>
      </c>
      <c r="L134" s="230">
        <v>2017.55</v>
      </c>
      <c r="M134" s="230">
        <v>1.5320499999999999</v>
      </c>
      <c r="N134" s="1"/>
      <c r="O134" s="1"/>
    </row>
    <row r="135" spans="1:15" ht="12.75" customHeight="1">
      <c r="A135" s="30">
        <v>125</v>
      </c>
      <c r="B135" s="216" t="s">
        <v>849</v>
      </c>
      <c r="C135" s="230">
        <v>544.1</v>
      </c>
      <c r="D135" s="231">
        <v>545.43333333333328</v>
      </c>
      <c r="E135" s="231">
        <v>538.86666666666656</v>
      </c>
      <c r="F135" s="231">
        <v>533.63333333333333</v>
      </c>
      <c r="G135" s="231">
        <v>527.06666666666661</v>
      </c>
      <c r="H135" s="231">
        <v>550.66666666666652</v>
      </c>
      <c r="I135" s="231">
        <v>557.23333333333335</v>
      </c>
      <c r="J135" s="231">
        <v>562.46666666666647</v>
      </c>
      <c r="K135" s="230">
        <v>552</v>
      </c>
      <c r="L135" s="230">
        <v>540.20000000000005</v>
      </c>
      <c r="M135" s="230">
        <v>3.22235</v>
      </c>
      <c r="N135" s="1"/>
      <c r="O135" s="1"/>
    </row>
    <row r="136" spans="1:15" ht="12.75" customHeight="1">
      <c r="A136" s="30">
        <v>126</v>
      </c>
      <c r="B136" s="216" t="s">
        <v>94</v>
      </c>
      <c r="C136" s="230">
        <v>2078.9499999999998</v>
      </c>
      <c r="D136" s="231">
        <v>2087.9666666666667</v>
      </c>
      <c r="E136" s="231">
        <v>2048.0333333333333</v>
      </c>
      <c r="F136" s="231">
        <v>2017.1166666666668</v>
      </c>
      <c r="G136" s="231">
        <v>1977.1833333333334</v>
      </c>
      <c r="H136" s="231">
        <v>2118.8833333333332</v>
      </c>
      <c r="I136" s="231">
        <v>2158.8166666666666</v>
      </c>
      <c r="J136" s="231">
        <v>2189.7333333333331</v>
      </c>
      <c r="K136" s="230">
        <v>2127.9</v>
      </c>
      <c r="L136" s="230">
        <v>2057.0500000000002</v>
      </c>
      <c r="M136" s="230">
        <v>11.588889999999999</v>
      </c>
      <c r="N136" s="1"/>
      <c r="O136" s="1"/>
    </row>
    <row r="137" spans="1:15" ht="12.75" customHeight="1">
      <c r="A137" s="30">
        <v>127</v>
      </c>
      <c r="B137" s="216" t="s">
        <v>842</v>
      </c>
      <c r="C137" s="230">
        <v>363.55</v>
      </c>
      <c r="D137" s="231">
        <v>362.61666666666662</v>
      </c>
      <c r="E137" s="231">
        <v>360.08333333333326</v>
      </c>
      <c r="F137" s="231">
        <v>356.61666666666662</v>
      </c>
      <c r="G137" s="231">
        <v>354.08333333333326</v>
      </c>
      <c r="H137" s="231">
        <v>366.08333333333326</v>
      </c>
      <c r="I137" s="231">
        <v>368.61666666666667</v>
      </c>
      <c r="J137" s="231">
        <v>372.08333333333326</v>
      </c>
      <c r="K137" s="230">
        <v>365.15</v>
      </c>
      <c r="L137" s="230">
        <v>359.15</v>
      </c>
      <c r="M137" s="230">
        <v>7.24709</v>
      </c>
      <c r="N137" s="1"/>
      <c r="O137" s="1"/>
    </row>
    <row r="138" spans="1:15" ht="12.75" customHeight="1">
      <c r="A138" s="30">
        <v>128</v>
      </c>
      <c r="B138" s="216" t="s">
        <v>335</v>
      </c>
      <c r="C138" s="230">
        <v>236.8</v>
      </c>
      <c r="D138" s="231">
        <v>236.68333333333331</v>
      </c>
      <c r="E138" s="231">
        <v>232.91666666666663</v>
      </c>
      <c r="F138" s="231">
        <v>229.03333333333333</v>
      </c>
      <c r="G138" s="231">
        <v>225.26666666666665</v>
      </c>
      <c r="H138" s="231">
        <v>240.56666666666661</v>
      </c>
      <c r="I138" s="231">
        <v>244.33333333333331</v>
      </c>
      <c r="J138" s="231">
        <v>248.21666666666658</v>
      </c>
      <c r="K138" s="230">
        <v>240.45</v>
      </c>
      <c r="L138" s="230">
        <v>232.8</v>
      </c>
      <c r="M138" s="230">
        <v>65.138369999999995</v>
      </c>
      <c r="N138" s="1"/>
      <c r="O138" s="1"/>
    </row>
    <row r="139" spans="1:15" ht="12.75" customHeight="1">
      <c r="A139" s="30">
        <v>129</v>
      </c>
      <c r="B139" s="216" t="s">
        <v>812</v>
      </c>
      <c r="C139" s="230">
        <v>183.1</v>
      </c>
      <c r="D139" s="231">
        <v>182.30000000000004</v>
      </c>
      <c r="E139" s="231">
        <v>180.60000000000008</v>
      </c>
      <c r="F139" s="231">
        <v>178.10000000000005</v>
      </c>
      <c r="G139" s="231">
        <v>176.40000000000009</v>
      </c>
      <c r="H139" s="231">
        <v>184.80000000000007</v>
      </c>
      <c r="I139" s="231">
        <v>186.50000000000006</v>
      </c>
      <c r="J139" s="231">
        <v>189.00000000000006</v>
      </c>
      <c r="K139" s="230">
        <v>184</v>
      </c>
      <c r="L139" s="230">
        <v>179.8</v>
      </c>
      <c r="M139" s="230">
        <v>7.3446899999999999</v>
      </c>
      <c r="N139" s="1"/>
      <c r="O139" s="1"/>
    </row>
    <row r="140" spans="1:15" ht="12.75" customHeight="1">
      <c r="A140" s="30">
        <v>130</v>
      </c>
      <c r="B140" s="216" t="s">
        <v>247</v>
      </c>
      <c r="C140" s="230">
        <v>34.65</v>
      </c>
      <c r="D140" s="231">
        <v>34.616666666666667</v>
      </c>
      <c r="E140" s="231">
        <v>34.033333333333331</v>
      </c>
      <c r="F140" s="231">
        <v>33.416666666666664</v>
      </c>
      <c r="G140" s="231">
        <v>32.833333333333329</v>
      </c>
      <c r="H140" s="231">
        <v>35.233333333333334</v>
      </c>
      <c r="I140" s="231">
        <v>35.816666666666663</v>
      </c>
      <c r="J140" s="231">
        <v>36.433333333333337</v>
      </c>
      <c r="K140" s="230">
        <v>35.200000000000003</v>
      </c>
      <c r="L140" s="230">
        <v>34</v>
      </c>
      <c r="M140" s="230">
        <v>11.06448</v>
      </c>
      <c r="N140" s="1"/>
      <c r="O140" s="1"/>
    </row>
    <row r="141" spans="1:15" ht="12.75" customHeight="1">
      <c r="A141" s="30">
        <v>131</v>
      </c>
      <c r="B141" s="216" t="s">
        <v>336</v>
      </c>
      <c r="C141" s="230">
        <v>167.25</v>
      </c>
      <c r="D141" s="231">
        <v>167.76666666666668</v>
      </c>
      <c r="E141" s="231">
        <v>166.28333333333336</v>
      </c>
      <c r="F141" s="231">
        <v>165.31666666666669</v>
      </c>
      <c r="G141" s="231">
        <v>163.83333333333337</v>
      </c>
      <c r="H141" s="231">
        <v>168.73333333333335</v>
      </c>
      <c r="I141" s="231">
        <v>170.21666666666664</v>
      </c>
      <c r="J141" s="231">
        <v>171.18333333333334</v>
      </c>
      <c r="K141" s="230">
        <v>169.25</v>
      </c>
      <c r="L141" s="230">
        <v>166.8</v>
      </c>
      <c r="M141" s="230">
        <v>1.8403499999999999</v>
      </c>
      <c r="N141" s="1"/>
      <c r="O141" s="1"/>
    </row>
    <row r="142" spans="1:15" ht="12.75" customHeight="1">
      <c r="A142" s="30">
        <v>132</v>
      </c>
      <c r="B142" s="216" t="s">
        <v>95</v>
      </c>
      <c r="C142" s="230">
        <v>3435.65</v>
      </c>
      <c r="D142" s="231">
        <v>3417.8166666666671</v>
      </c>
      <c r="E142" s="231">
        <v>3382.8333333333339</v>
      </c>
      <c r="F142" s="231">
        <v>3330.0166666666669</v>
      </c>
      <c r="G142" s="231">
        <v>3295.0333333333338</v>
      </c>
      <c r="H142" s="231">
        <v>3470.6333333333341</v>
      </c>
      <c r="I142" s="231">
        <v>3505.6166666666668</v>
      </c>
      <c r="J142" s="231">
        <v>3558.4333333333343</v>
      </c>
      <c r="K142" s="230">
        <v>3452.8</v>
      </c>
      <c r="L142" s="230">
        <v>3365</v>
      </c>
      <c r="M142" s="230">
        <v>6.4166999999999996</v>
      </c>
      <c r="N142" s="1"/>
      <c r="O142" s="1"/>
    </row>
    <row r="143" spans="1:15" ht="12.75" customHeight="1">
      <c r="A143" s="30">
        <v>133</v>
      </c>
      <c r="B143" s="216" t="s">
        <v>248</v>
      </c>
      <c r="C143" s="230">
        <v>3597.85</v>
      </c>
      <c r="D143" s="231">
        <v>3567.5</v>
      </c>
      <c r="E143" s="231">
        <v>3507.25</v>
      </c>
      <c r="F143" s="231">
        <v>3416.65</v>
      </c>
      <c r="G143" s="231">
        <v>3356.4</v>
      </c>
      <c r="H143" s="231">
        <v>3658.1</v>
      </c>
      <c r="I143" s="231">
        <v>3718.35</v>
      </c>
      <c r="J143" s="231">
        <v>3808.95</v>
      </c>
      <c r="K143" s="230">
        <v>3627.75</v>
      </c>
      <c r="L143" s="230">
        <v>3476.9</v>
      </c>
      <c r="M143" s="230">
        <v>13.04189</v>
      </c>
      <c r="N143" s="1"/>
      <c r="O143" s="1"/>
    </row>
    <row r="144" spans="1:15" ht="12.75" customHeight="1">
      <c r="A144" s="30">
        <v>134</v>
      </c>
      <c r="B144" s="216" t="s">
        <v>143</v>
      </c>
      <c r="C144" s="230">
        <v>2025.55</v>
      </c>
      <c r="D144" s="231">
        <v>2033.7833333333335</v>
      </c>
      <c r="E144" s="231">
        <v>2010.5666666666671</v>
      </c>
      <c r="F144" s="231">
        <v>1995.5833333333335</v>
      </c>
      <c r="G144" s="231">
        <v>1972.366666666667</v>
      </c>
      <c r="H144" s="231">
        <v>2048.7666666666673</v>
      </c>
      <c r="I144" s="231">
        <v>2071.9833333333336</v>
      </c>
      <c r="J144" s="231">
        <v>2086.9666666666672</v>
      </c>
      <c r="K144" s="230">
        <v>2057</v>
      </c>
      <c r="L144" s="230">
        <v>2018.8</v>
      </c>
      <c r="M144" s="230">
        <v>1.0818399999999999</v>
      </c>
      <c r="N144" s="1"/>
      <c r="O144" s="1"/>
    </row>
    <row r="145" spans="1:15" ht="12.75" customHeight="1">
      <c r="A145" s="30">
        <v>135</v>
      </c>
      <c r="B145" s="216" t="s">
        <v>98</v>
      </c>
      <c r="C145" s="230">
        <v>4503.95</v>
      </c>
      <c r="D145" s="231">
        <v>4506.7499999999991</v>
      </c>
      <c r="E145" s="231">
        <v>4479.5999999999985</v>
      </c>
      <c r="F145" s="231">
        <v>4455.2499999999991</v>
      </c>
      <c r="G145" s="231">
        <v>4428.0999999999985</v>
      </c>
      <c r="H145" s="231">
        <v>4531.0999999999985</v>
      </c>
      <c r="I145" s="231">
        <v>4558.2499999999982</v>
      </c>
      <c r="J145" s="231">
        <v>4582.5999999999985</v>
      </c>
      <c r="K145" s="230">
        <v>4533.8999999999996</v>
      </c>
      <c r="L145" s="230">
        <v>4482.3999999999996</v>
      </c>
      <c r="M145" s="230">
        <v>2.0676399999999999</v>
      </c>
      <c r="N145" s="1"/>
      <c r="O145" s="1"/>
    </row>
    <row r="146" spans="1:15" ht="12.75" customHeight="1">
      <c r="A146" s="30">
        <v>136</v>
      </c>
      <c r="B146" s="216" t="s">
        <v>337</v>
      </c>
      <c r="C146" s="230">
        <v>495.8</v>
      </c>
      <c r="D146" s="231">
        <v>496.4666666666667</v>
      </c>
      <c r="E146" s="231">
        <v>493.33333333333337</v>
      </c>
      <c r="F146" s="231">
        <v>490.86666666666667</v>
      </c>
      <c r="G146" s="231">
        <v>487.73333333333335</v>
      </c>
      <c r="H146" s="231">
        <v>498.93333333333339</v>
      </c>
      <c r="I146" s="231">
        <v>502.06666666666672</v>
      </c>
      <c r="J146" s="231">
        <v>504.53333333333342</v>
      </c>
      <c r="K146" s="230">
        <v>499.6</v>
      </c>
      <c r="L146" s="230">
        <v>494</v>
      </c>
      <c r="M146" s="230">
        <v>0.51520999999999995</v>
      </c>
      <c r="N146" s="1"/>
      <c r="O146" s="1"/>
    </row>
    <row r="147" spans="1:15" ht="12.75" customHeight="1">
      <c r="A147" s="30">
        <v>137</v>
      </c>
      <c r="B147" s="216" t="s">
        <v>338</v>
      </c>
      <c r="C147" s="230">
        <v>204</v>
      </c>
      <c r="D147" s="231">
        <v>206.38333333333333</v>
      </c>
      <c r="E147" s="231">
        <v>197.01666666666665</v>
      </c>
      <c r="F147" s="231">
        <v>190.03333333333333</v>
      </c>
      <c r="G147" s="231">
        <v>180.66666666666666</v>
      </c>
      <c r="H147" s="231">
        <v>213.36666666666665</v>
      </c>
      <c r="I147" s="231">
        <v>222.73333333333332</v>
      </c>
      <c r="J147" s="231">
        <v>229.71666666666664</v>
      </c>
      <c r="K147" s="230">
        <v>215.75</v>
      </c>
      <c r="L147" s="230">
        <v>199.4</v>
      </c>
      <c r="M147" s="230">
        <v>39.714950000000002</v>
      </c>
      <c r="N147" s="1"/>
      <c r="O147" s="1"/>
    </row>
    <row r="148" spans="1:15" ht="12.75" customHeight="1">
      <c r="A148" s="30">
        <v>138</v>
      </c>
      <c r="B148" s="216" t="s">
        <v>339</v>
      </c>
      <c r="C148" s="230">
        <v>187</v>
      </c>
      <c r="D148" s="231">
        <v>188.38333333333333</v>
      </c>
      <c r="E148" s="231">
        <v>184.81666666666666</v>
      </c>
      <c r="F148" s="231">
        <v>182.63333333333333</v>
      </c>
      <c r="G148" s="231">
        <v>179.06666666666666</v>
      </c>
      <c r="H148" s="231">
        <v>190.56666666666666</v>
      </c>
      <c r="I148" s="231">
        <v>194.13333333333333</v>
      </c>
      <c r="J148" s="231">
        <v>196.31666666666666</v>
      </c>
      <c r="K148" s="230">
        <v>191.95</v>
      </c>
      <c r="L148" s="230">
        <v>186.2</v>
      </c>
      <c r="M148" s="230">
        <v>6.0198999999999998</v>
      </c>
      <c r="N148" s="1"/>
      <c r="O148" s="1"/>
    </row>
    <row r="149" spans="1:15" ht="12.75" customHeight="1">
      <c r="A149" s="30">
        <v>139</v>
      </c>
      <c r="B149" s="216" t="s">
        <v>813</v>
      </c>
      <c r="C149" s="230">
        <v>46.7</v>
      </c>
      <c r="D149" s="231">
        <v>46.983333333333327</v>
      </c>
      <c r="E149" s="231">
        <v>46.166666666666657</v>
      </c>
      <c r="F149" s="231">
        <v>45.633333333333333</v>
      </c>
      <c r="G149" s="231">
        <v>44.816666666666663</v>
      </c>
      <c r="H149" s="231">
        <v>47.516666666666652</v>
      </c>
      <c r="I149" s="231">
        <v>48.333333333333329</v>
      </c>
      <c r="J149" s="231">
        <v>48.866666666666646</v>
      </c>
      <c r="K149" s="230">
        <v>47.8</v>
      </c>
      <c r="L149" s="230">
        <v>46.45</v>
      </c>
      <c r="M149" s="230">
        <v>44.638509999999997</v>
      </c>
      <c r="N149" s="1"/>
      <c r="O149" s="1"/>
    </row>
    <row r="150" spans="1:15" ht="12.75" customHeight="1">
      <c r="A150" s="30">
        <v>140</v>
      </c>
      <c r="B150" s="216" t="s">
        <v>340</v>
      </c>
      <c r="C150" s="230">
        <v>65.900000000000006</v>
      </c>
      <c r="D150" s="231">
        <v>65.88333333333334</v>
      </c>
      <c r="E150" s="231">
        <v>64.51666666666668</v>
      </c>
      <c r="F150" s="231">
        <v>63.13333333333334</v>
      </c>
      <c r="G150" s="231">
        <v>61.76666666666668</v>
      </c>
      <c r="H150" s="231">
        <v>67.26666666666668</v>
      </c>
      <c r="I150" s="231">
        <v>68.633333333333326</v>
      </c>
      <c r="J150" s="231">
        <v>70.01666666666668</v>
      </c>
      <c r="K150" s="230">
        <v>67.25</v>
      </c>
      <c r="L150" s="230">
        <v>64.5</v>
      </c>
      <c r="M150" s="230">
        <v>53.312519999999999</v>
      </c>
      <c r="N150" s="1"/>
      <c r="O150" s="1"/>
    </row>
    <row r="151" spans="1:15" ht="12.75" customHeight="1">
      <c r="A151" s="30">
        <v>141</v>
      </c>
      <c r="B151" s="216" t="s">
        <v>99</v>
      </c>
      <c r="C151" s="230">
        <v>3651.5</v>
      </c>
      <c r="D151" s="231">
        <v>3646.8833333333332</v>
      </c>
      <c r="E151" s="231">
        <v>3611.5166666666664</v>
      </c>
      <c r="F151" s="231">
        <v>3571.5333333333333</v>
      </c>
      <c r="G151" s="231">
        <v>3536.1666666666665</v>
      </c>
      <c r="H151" s="231">
        <v>3686.8666666666663</v>
      </c>
      <c r="I151" s="231">
        <v>3722.2333333333331</v>
      </c>
      <c r="J151" s="231">
        <v>3762.2166666666662</v>
      </c>
      <c r="K151" s="230">
        <v>3682.25</v>
      </c>
      <c r="L151" s="230">
        <v>3606.9</v>
      </c>
      <c r="M151" s="230">
        <v>7.2588699999999999</v>
      </c>
      <c r="N151" s="1"/>
      <c r="O151" s="1"/>
    </row>
    <row r="152" spans="1:15" ht="12.75" customHeight="1">
      <c r="A152" s="30">
        <v>142</v>
      </c>
      <c r="B152" s="216" t="s">
        <v>341</v>
      </c>
      <c r="C152" s="230">
        <v>557</v>
      </c>
      <c r="D152" s="231">
        <v>564.44999999999993</v>
      </c>
      <c r="E152" s="231">
        <v>545.09999999999991</v>
      </c>
      <c r="F152" s="231">
        <v>533.19999999999993</v>
      </c>
      <c r="G152" s="231">
        <v>513.84999999999991</v>
      </c>
      <c r="H152" s="231">
        <v>576.34999999999991</v>
      </c>
      <c r="I152" s="231">
        <v>595.70000000000005</v>
      </c>
      <c r="J152" s="231">
        <v>607.59999999999991</v>
      </c>
      <c r="K152" s="230">
        <v>583.79999999999995</v>
      </c>
      <c r="L152" s="230">
        <v>552.54999999999995</v>
      </c>
      <c r="M152" s="230">
        <v>10.152100000000001</v>
      </c>
      <c r="N152" s="1"/>
      <c r="O152" s="1"/>
    </row>
    <row r="153" spans="1:15" ht="12.75" customHeight="1">
      <c r="A153" s="30">
        <v>143</v>
      </c>
      <c r="B153" s="216" t="s">
        <v>249</v>
      </c>
      <c r="C153" s="230">
        <v>383.55</v>
      </c>
      <c r="D153" s="231">
        <v>385.7166666666667</v>
      </c>
      <c r="E153" s="231">
        <v>380.03333333333342</v>
      </c>
      <c r="F153" s="231">
        <v>376.51666666666671</v>
      </c>
      <c r="G153" s="231">
        <v>370.83333333333343</v>
      </c>
      <c r="H153" s="231">
        <v>389.23333333333341</v>
      </c>
      <c r="I153" s="231">
        <v>394.91666666666669</v>
      </c>
      <c r="J153" s="231">
        <v>398.43333333333339</v>
      </c>
      <c r="K153" s="230">
        <v>391.4</v>
      </c>
      <c r="L153" s="230">
        <v>382.2</v>
      </c>
      <c r="M153" s="230">
        <v>1.6573500000000001</v>
      </c>
      <c r="N153" s="1"/>
      <c r="O153" s="1"/>
    </row>
    <row r="154" spans="1:15" ht="12.75" customHeight="1">
      <c r="A154" s="30">
        <v>144</v>
      </c>
      <c r="B154" s="216" t="s">
        <v>250</v>
      </c>
      <c r="C154" s="230">
        <v>1402.9</v>
      </c>
      <c r="D154" s="231">
        <v>1395.1833333333332</v>
      </c>
      <c r="E154" s="231">
        <v>1382.8166666666664</v>
      </c>
      <c r="F154" s="231">
        <v>1362.7333333333331</v>
      </c>
      <c r="G154" s="231">
        <v>1350.3666666666663</v>
      </c>
      <c r="H154" s="231">
        <v>1415.2666666666664</v>
      </c>
      <c r="I154" s="231">
        <v>1427.6333333333332</v>
      </c>
      <c r="J154" s="231">
        <v>1447.7166666666665</v>
      </c>
      <c r="K154" s="230">
        <v>1407.55</v>
      </c>
      <c r="L154" s="230">
        <v>1375.1</v>
      </c>
      <c r="M154" s="230">
        <v>0.72831000000000001</v>
      </c>
      <c r="N154" s="1"/>
      <c r="O154" s="1"/>
    </row>
    <row r="155" spans="1:15" ht="12.75" customHeight="1">
      <c r="A155" s="30">
        <v>145</v>
      </c>
      <c r="B155" s="216" t="s">
        <v>342</v>
      </c>
      <c r="C155" s="230">
        <v>110.4</v>
      </c>
      <c r="D155" s="231">
        <v>109.51666666666667</v>
      </c>
      <c r="E155" s="231">
        <v>108.03333333333333</v>
      </c>
      <c r="F155" s="231">
        <v>105.66666666666667</v>
      </c>
      <c r="G155" s="231">
        <v>104.18333333333334</v>
      </c>
      <c r="H155" s="231">
        <v>111.88333333333333</v>
      </c>
      <c r="I155" s="231">
        <v>113.36666666666665</v>
      </c>
      <c r="J155" s="231">
        <v>115.73333333333332</v>
      </c>
      <c r="K155" s="230">
        <v>111</v>
      </c>
      <c r="L155" s="230">
        <v>107.15</v>
      </c>
      <c r="M155" s="230">
        <v>145.61391</v>
      </c>
      <c r="N155" s="1"/>
      <c r="O155" s="1"/>
    </row>
    <row r="156" spans="1:15" ht="12.75" customHeight="1">
      <c r="A156" s="30">
        <v>146</v>
      </c>
      <c r="B156" s="216" t="s">
        <v>769</v>
      </c>
      <c r="C156" s="230">
        <v>83.2</v>
      </c>
      <c r="D156" s="231">
        <v>82.833333333333343</v>
      </c>
      <c r="E156" s="231">
        <v>81.26666666666668</v>
      </c>
      <c r="F156" s="231">
        <v>79.333333333333343</v>
      </c>
      <c r="G156" s="231">
        <v>77.76666666666668</v>
      </c>
      <c r="H156" s="231">
        <v>84.76666666666668</v>
      </c>
      <c r="I156" s="231">
        <v>86.333333333333343</v>
      </c>
      <c r="J156" s="231">
        <v>88.26666666666668</v>
      </c>
      <c r="K156" s="230">
        <v>84.4</v>
      </c>
      <c r="L156" s="230">
        <v>80.900000000000006</v>
      </c>
      <c r="M156" s="230">
        <v>70.777959999999993</v>
      </c>
      <c r="N156" s="1"/>
      <c r="O156" s="1"/>
    </row>
    <row r="157" spans="1:15" ht="12.75" customHeight="1">
      <c r="A157" s="30">
        <v>147</v>
      </c>
      <c r="B157" s="216" t="s">
        <v>100</v>
      </c>
      <c r="C157" s="230">
        <v>2047.6</v>
      </c>
      <c r="D157" s="231">
        <v>2048.4499999999998</v>
      </c>
      <c r="E157" s="231">
        <v>2032.1999999999998</v>
      </c>
      <c r="F157" s="231">
        <v>2016.8</v>
      </c>
      <c r="G157" s="231">
        <v>2000.55</v>
      </c>
      <c r="H157" s="231">
        <v>2063.8499999999995</v>
      </c>
      <c r="I157" s="231">
        <v>2080.0999999999995</v>
      </c>
      <c r="J157" s="231">
        <v>2095.4999999999995</v>
      </c>
      <c r="K157" s="230">
        <v>2064.6999999999998</v>
      </c>
      <c r="L157" s="230">
        <v>2033.05</v>
      </c>
      <c r="M157" s="230">
        <v>1.8724799999999999</v>
      </c>
      <c r="N157" s="1"/>
      <c r="O157" s="1"/>
    </row>
    <row r="158" spans="1:15" ht="12.75" customHeight="1">
      <c r="A158" s="30">
        <v>148</v>
      </c>
      <c r="B158" s="216" t="s">
        <v>101</v>
      </c>
      <c r="C158" s="230">
        <v>208.2</v>
      </c>
      <c r="D158" s="231">
        <v>207.56666666666669</v>
      </c>
      <c r="E158" s="231">
        <v>206.13333333333338</v>
      </c>
      <c r="F158" s="231">
        <v>204.06666666666669</v>
      </c>
      <c r="G158" s="231">
        <v>202.63333333333338</v>
      </c>
      <c r="H158" s="231">
        <v>209.63333333333338</v>
      </c>
      <c r="I158" s="231">
        <v>211.06666666666672</v>
      </c>
      <c r="J158" s="231">
        <v>213.13333333333338</v>
      </c>
      <c r="K158" s="230">
        <v>209</v>
      </c>
      <c r="L158" s="230">
        <v>205.5</v>
      </c>
      <c r="M158" s="230">
        <v>17.09355</v>
      </c>
      <c r="N158" s="1"/>
      <c r="O158" s="1"/>
    </row>
    <row r="159" spans="1:15" ht="12.75" customHeight="1">
      <c r="A159" s="30">
        <v>149</v>
      </c>
      <c r="B159" s="216" t="s">
        <v>343</v>
      </c>
      <c r="C159" s="230">
        <v>289.95</v>
      </c>
      <c r="D159" s="231">
        <v>288.16666666666669</v>
      </c>
      <c r="E159" s="231">
        <v>284.78333333333336</v>
      </c>
      <c r="F159" s="231">
        <v>279.61666666666667</v>
      </c>
      <c r="G159" s="231">
        <v>276.23333333333335</v>
      </c>
      <c r="H159" s="231">
        <v>293.33333333333337</v>
      </c>
      <c r="I159" s="231">
        <v>296.7166666666667</v>
      </c>
      <c r="J159" s="231">
        <v>301.88333333333338</v>
      </c>
      <c r="K159" s="230">
        <v>291.55</v>
      </c>
      <c r="L159" s="230">
        <v>283</v>
      </c>
      <c r="M159" s="230">
        <v>0.64297000000000004</v>
      </c>
      <c r="N159" s="1"/>
      <c r="O159" s="1"/>
    </row>
    <row r="160" spans="1:15" ht="12.75" customHeight="1">
      <c r="A160" s="30">
        <v>150</v>
      </c>
      <c r="B160" s="216" t="s">
        <v>802</v>
      </c>
      <c r="C160" s="230">
        <v>127.05</v>
      </c>
      <c r="D160" s="231">
        <v>125.8</v>
      </c>
      <c r="E160" s="231">
        <v>123.4</v>
      </c>
      <c r="F160" s="231">
        <v>119.75000000000001</v>
      </c>
      <c r="G160" s="231">
        <v>117.35000000000002</v>
      </c>
      <c r="H160" s="231">
        <v>129.44999999999999</v>
      </c>
      <c r="I160" s="231">
        <v>131.85</v>
      </c>
      <c r="J160" s="231">
        <v>135.49999999999997</v>
      </c>
      <c r="K160" s="230">
        <v>128.19999999999999</v>
      </c>
      <c r="L160" s="230">
        <v>122.15</v>
      </c>
      <c r="M160" s="230">
        <v>272.39096999999998</v>
      </c>
      <c r="N160" s="1"/>
      <c r="O160" s="1"/>
    </row>
    <row r="161" spans="1:15" ht="12.75" customHeight="1">
      <c r="A161" s="30">
        <v>151</v>
      </c>
      <c r="B161" s="216" t="s">
        <v>102</v>
      </c>
      <c r="C161" s="230">
        <v>123.25</v>
      </c>
      <c r="D161" s="231">
        <v>123.14999999999999</v>
      </c>
      <c r="E161" s="231">
        <v>122.39999999999998</v>
      </c>
      <c r="F161" s="231">
        <v>121.54999999999998</v>
      </c>
      <c r="G161" s="231">
        <v>120.79999999999997</v>
      </c>
      <c r="H161" s="231">
        <v>123.99999999999999</v>
      </c>
      <c r="I161" s="231">
        <v>124.75000000000001</v>
      </c>
      <c r="J161" s="231">
        <v>125.6</v>
      </c>
      <c r="K161" s="230">
        <v>123.9</v>
      </c>
      <c r="L161" s="230">
        <v>122.3</v>
      </c>
      <c r="M161" s="230">
        <v>156.55833999999999</v>
      </c>
      <c r="N161" s="1"/>
      <c r="O161" s="1"/>
    </row>
    <row r="162" spans="1:15" ht="12.75" customHeight="1">
      <c r="A162" s="30">
        <v>152</v>
      </c>
      <c r="B162" s="216" t="s">
        <v>770</v>
      </c>
      <c r="C162" s="230">
        <v>296.39999999999998</v>
      </c>
      <c r="D162" s="231">
        <v>298.45</v>
      </c>
      <c r="E162" s="231">
        <v>291.95</v>
      </c>
      <c r="F162" s="231">
        <v>287.5</v>
      </c>
      <c r="G162" s="231">
        <v>281</v>
      </c>
      <c r="H162" s="231">
        <v>302.89999999999998</v>
      </c>
      <c r="I162" s="231">
        <v>309.39999999999998</v>
      </c>
      <c r="J162" s="231">
        <v>313.84999999999997</v>
      </c>
      <c r="K162" s="230">
        <v>304.95</v>
      </c>
      <c r="L162" s="230">
        <v>294</v>
      </c>
      <c r="M162" s="230">
        <v>2.6241500000000002</v>
      </c>
      <c r="N162" s="1"/>
      <c r="O162" s="1"/>
    </row>
    <row r="163" spans="1:15" ht="12.75" customHeight="1">
      <c r="A163" s="30">
        <v>153</v>
      </c>
      <c r="B163" s="216" t="s">
        <v>344</v>
      </c>
      <c r="C163" s="230">
        <v>4461.95</v>
      </c>
      <c r="D163" s="231">
        <v>4568.1333333333332</v>
      </c>
      <c r="E163" s="231">
        <v>4313.8166666666666</v>
      </c>
      <c r="F163" s="231">
        <v>4165.6833333333334</v>
      </c>
      <c r="G163" s="231">
        <v>3911.3666666666668</v>
      </c>
      <c r="H163" s="231">
        <v>4716.2666666666664</v>
      </c>
      <c r="I163" s="231">
        <v>4970.5833333333321</v>
      </c>
      <c r="J163" s="231">
        <v>5118.7166666666662</v>
      </c>
      <c r="K163" s="230">
        <v>4822.45</v>
      </c>
      <c r="L163" s="230">
        <v>4420</v>
      </c>
      <c r="M163" s="230">
        <v>2.9184199999999998</v>
      </c>
      <c r="N163" s="1"/>
      <c r="O163" s="1"/>
    </row>
    <row r="164" spans="1:15" ht="12.75" customHeight="1">
      <c r="A164" s="30">
        <v>154</v>
      </c>
      <c r="B164" s="216" t="s">
        <v>345</v>
      </c>
      <c r="C164" s="230">
        <v>841.05</v>
      </c>
      <c r="D164" s="231">
        <v>850.84999999999991</v>
      </c>
      <c r="E164" s="231">
        <v>826.79999999999984</v>
      </c>
      <c r="F164" s="231">
        <v>812.55</v>
      </c>
      <c r="G164" s="231">
        <v>788.49999999999989</v>
      </c>
      <c r="H164" s="231">
        <v>865.0999999999998</v>
      </c>
      <c r="I164" s="231">
        <v>889.15</v>
      </c>
      <c r="J164" s="231">
        <v>903.39999999999975</v>
      </c>
      <c r="K164" s="230">
        <v>874.9</v>
      </c>
      <c r="L164" s="230">
        <v>836.6</v>
      </c>
      <c r="M164" s="230">
        <v>2.9839199999999999</v>
      </c>
      <c r="N164" s="1"/>
      <c r="O164" s="1"/>
    </row>
    <row r="165" spans="1:15" ht="12.75" customHeight="1">
      <c r="A165" s="30">
        <v>155</v>
      </c>
      <c r="B165" s="216" t="s">
        <v>346</v>
      </c>
      <c r="C165" s="230">
        <v>177.65</v>
      </c>
      <c r="D165" s="231">
        <v>178.03333333333333</v>
      </c>
      <c r="E165" s="231">
        <v>175.86666666666667</v>
      </c>
      <c r="F165" s="231">
        <v>174.08333333333334</v>
      </c>
      <c r="G165" s="231">
        <v>171.91666666666669</v>
      </c>
      <c r="H165" s="231">
        <v>179.81666666666666</v>
      </c>
      <c r="I165" s="231">
        <v>181.98333333333335</v>
      </c>
      <c r="J165" s="231">
        <v>183.76666666666665</v>
      </c>
      <c r="K165" s="230">
        <v>180.2</v>
      </c>
      <c r="L165" s="230">
        <v>176.25</v>
      </c>
      <c r="M165" s="230">
        <v>4.9719100000000003</v>
      </c>
      <c r="N165" s="1"/>
      <c r="O165" s="1"/>
    </row>
    <row r="166" spans="1:15" ht="12.75" customHeight="1">
      <c r="A166" s="30">
        <v>156</v>
      </c>
      <c r="B166" s="216" t="s">
        <v>347</v>
      </c>
      <c r="C166" s="230">
        <v>130.05000000000001</v>
      </c>
      <c r="D166" s="231">
        <v>129.4</v>
      </c>
      <c r="E166" s="231">
        <v>127.80000000000001</v>
      </c>
      <c r="F166" s="231">
        <v>125.55000000000001</v>
      </c>
      <c r="G166" s="231">
        <v>123.95000000000002</v>
      </c>
      <c r="H166" s="231">
        <v>131.65</v>
      </c>
      <c r="I166" s="231">
        <v>133.24999999999997</v>
      </c>
      <c r="J166" s="231">
        <v>135.5</v>
      </c>
      <c r="K166" s="230">
        <v>131</v>
      </c>
      <c r="L166" s="230">
        <v>127.15</v>
      </c>
      <c r="M166" s="230">
        <v>15.931660000000001</v>
      </c>
      <c r="N166" s="1"/>
      <c r="O166" s="1"/>
    </row>
    <row r="167" spans="1:15" ht="12.75" customHeight="1">
      <c r="A167" s="30">
        <v>157</v>
      </c>
      <c r="B167" s="216" t="s">
        <v>251</v>
      </c>
      <c r="C167" s="230">
        <v>286.25</v>
      </c>
      <c r="D167" s="231">
        <v>287.34999999999997</v>
      </c>
      <c r="E167" s="231">
        <v>284.04999999999995</v>
      </c>
      <c r="F167" s="231">
        <v>281.84999999999997</v>
      </c>
      <c r="G167" s="231">
        <v>278.54999999999995</v>
      </c>
      <c r="H167" s="231">
        <v>289.54999999999995</v>
      </c>
      <c r="I167" s="231">
        <v>292.85000000000002</v>
      </c>
      <c r="J167" s="231">
        <v>295.04999999999995</v>
      </c>
      <c r="K167" s="230">
        <v>290.64999999999998</v>
      </c>
      <c r="L167" s="230">
        <v>285.14999999999998</v>
      </c>
      <c r="M167" s="230">
        <v>9.3659499999999998</v>
      </c>
      <c r="N167" s="1"/>
      <c r="O167" s="1"/>
    </row>
    <row r="168" spans="1:15" ht="12.75" customHeight="1">
      <c r="A168" s="30">
        <v>158</v>
      </c>
      <c r="B168" s="216" t="s">
        <v>814</v>
      </c>
      <c r="C168" s="230">
        <v>1143.8</v>
      </c>
      <c r="D168" s="231">
        <v>1134.9000000000001</v>
      </c>
      <c r="E168" s="231">
        <v>1119.8000000000002</v>
      </c>
      <c r="F168" s="231">
        <v>1095.8000000000002</v>
      </c>
      <c r="G168" s="231">
        <v>1080.7000000000003</v>
      </c>
      <c r="H168" s="231">
        <v>1158.9000000000001</v>
      </c>
      <c r="I168" s="231">
        <v>1174</v>
      </c>
      <c r="J168" s="231">
        <v>1198</v>
      </c>
      <c r="K168" s="230">
        <v>1150</v>
      </c>
      <c r="L168" s="230">
        <v>1110.9000000000001</v>
      </c>
      <c r="M168" s="230">
        <v>0.41624</v>
      </c>
      <c r="N168" s="1"/>
      <c r="O168" s="1"/>
    </row>
    <row r="169" spans="1:15" ht="12.75" customHeight="1">
      <c r="A169" s="30">
        <v>159</v>
      </c>
      <c r="B169" s="216" t="s">
        <v>103</v>
      </c>
      <c r="C169" s="230">
        <v>107.8</v>
      </c>
      <c r="D169" s="231">
        <v>107.76666666666667</v>
      </c>
      <c r="E169" s="231">
        <v>107.33333333333333</v>
      </c>
      <c r="F169" s="231">
        <v>106.86666666666666</v>
      </c>
      <c r="G169" s="231">
        <v>106.43333333333332</v>
      </c>
      <c r="H169" s="231">
        <v>108.23333333333333</v>
      </c>
      <c r="I169" s="231">
        <v>108.66666666666667</v>
      </c>
      <c r="J169" s="231">
        <v>109.13333333333334</v>
      </c>
      <c r="K169" s="230">
        <v>108.2</v>
      </c>
      <c r="L169" s="230">
        <v>107.3</v>
      </c>
      <c r="M169" s="230">
        <v>47.192810000000001</v>
      </c>
      <c r="N169" s="1"/>
      <c r="O169" s="1"/>
    </row>
    <row r="170" spans="1:15" ht="12.75" customHeight="1">
      <c r="A170" s="30">
        <v>160</v>
      </c>
      <c r="B170" s="216" t="s">
        <v>349</v>
      </c>
      <c r="C170" s="230">
        <v>1473.8</v>
      </c>
      <c r="D170" s="231">
        <v>1485.4666666666665</v>
      </c>
      <c r="E170" s="231">
        <v>1458.9833333333329</v>
      </c>
      <c r="F170" s="231">
        <v>1444.1666666666665</v>
      </c>
      <c r="G170" s="231">
        <v>1417.6833333333329</v>
      </c>
      <c r="H170" s="231">
        <v>1500.2833333333328</v>
      </c>
      <c r="I170" s="231">
        <v>1526.7666666666664</v>
      </c>
      <c r="J170" s="231">
        <v>1541.5833333333328</v>
      </c>
      <c r="K170" s="230">
        <v>1511.95</v>
      </c>
      <c r="L170" s="230">
        <v>1470.65</v>
      </c>
      <c r="M170" s="230">
        <v>0.48168</v>
      </c>
      <c r="N170" s="1"/>
      <c r="O170" s="1"/>
    </row>
    <row r="171" spans="1:15" ht="12.75" customHeight="1">
      <c r="A171" s="30">
        <v>161</v>
      </c>
      <c r="B171" s="216" t="s">
        <v>106</v>
      </c>
      <c r="C171" s="230">
        <v>44.95</v>
      </c>
      <c r="D171" s="231">
        <v>45.016666666666673</v>
      </c>
      <c r="E171" s="231">
        <v>44.533333333333346</v>
      </c>
      <c r="F171" s="231">
        <v>44.116666666666674</v>
      </c>
      <c r="G171" s="231">
        <v>43.633333333333347</v>
      </c>
      <c r="H171" s="231">
        <v>45.433333333333344</v>
      </c>
      <c r="I171" s="231">
        <v>45.916666666666679</v>
      </c>
      <c r="J171" s="231">
        <v>46.333333333333343</v>
      </c>
      <c r="K171" s="230">
        <v>45.5</v>
      </c>
      <c r="L171" s="230">
        <v>44.6</v>
      </c>
      <c r="M171" s="230">
        <v>49.230870000000003</v>
      </c>
      <c r="N171" s="1"/>
      <c r="O171" s="1"/>
    </row>
    <row r="172" spans="1:15" ht="12.75" customHeight="1">
      <c r="A172" s="30">
        <v>162</v>
      </c>
      <c r="B172" s="216" t="s">
        <v>350</v>
      </c>
      <c r="C172" s="230">
        <v>2517.65</v>
      </c>
      <c r="D172" s="231">
        <v>2528.25</v>
      </c>
      <c r="E172" s="231">
        <v>2489.5</v>
      </c>
      <c r="F172" s="231">
        <v>2461.35</v>
      </c>
      <c r="G172" s="231">
        <v>2422.6</v>
      </c>
      <c r="H172" s="231">
        <v>2556.4</v>
      </c>
      <c r="I172" s="231">
        <v>2595.15</v>
      </c>
      <c r="J172" s="231">
        <v>2623.3</v>
      </c>
      <c r="K172" s="230">
        <v>2567</v>
      </c>
      <c r="L172" s="230">
        <v>2500.1</v>
      </c>
      <c r="M172" s="230">
        <v>0.10607</v>
      </c>
      <c r="N172" s="1"/>
      <c r="O172" s="1"/>
    </row>
    <row r="173" spans="1:15" ht="12.75" customHeight="1">
      <c r="A173" s="30">
        <v>163</v>
      </c>
      <c r="B173" s="216" t="s">
        <v>351</v>
      </c>
      <c r="C173" s="230">
        <v>2990.7</v>
      </c>
      <c r="D173" s="231">
        <v>2997.9833333333336</v>
      </c>
      <c r="E173" s="231">
        <v>2974.7166666666672</v>
      </c>
      <c r="F173" s="231">
        <v>2958.7333333333336</v>
      </c>
      <c r="G173" s="231">
        <v>2935.4666666666672</v>
      </c>
      <c r="H173" s="231">
        <v>3013.9666666666672</v>
      </c>
      <c r="I173" s="231">
        <v>3037.2333333333336</v>
      </c>
      <c r="J173" s="231">
        <v>3053.2166666666672</v>
      </c>
      <c r="K173" s="230">
        <v>3021.25</v>
      </c>
      <c r="L173" s="230">
        <v>2982</v>
      </c>
      <c r="M173" s="230">
        <v>5.6849999999999998E-2</v>
      </c>
      <c r="N173" s="1"/>
      <c r="O173" s="1"/>
    </row>
    <row r="174" spans="1:15" ht="12.75" customHeight="1">
      <c r="A174" s="30">
        <v>164</v>
      </c>
      <c r="B174" s="216" t="s">
        <v>352</v>
      </c>
      <c r="C174" s="230">
        <v>177.6</v>
      </c>
      <c r="D174" s="231">
        <v>177.81666666666669</v>
      </c>
      <c r="E174" s="231">
        <v>173.53333333333339</v>
      </c>
      <c r="F174" s="231">
        <v>169.4666666666667</v>
      </c>
      <c r="G174" s="231">
        <v>165.18333333333339</v>
      </c>
      <c r="H174" s="231">
        <v>181.88333333333338</v>
      </c>
      <c r="I174" s="231">
        <v>186.16666666666669</v>
      </c>
      <c r="J174" s="231">
        <v>190.23333333333338</v>
      </c>
      <c r="K174" s="230">
        <v>182.1</v>
      </c>
      <c r="L174" s="230">
        <v>173.75</v>
      </c>
      <c r="M174" s="230">
        <v>18.283480000000001</v>
      </c>
      <c r="N174" s="1"/>
      <c r="O174" s="1"/>
    </row>
    <row r="175" spans="1:15" ht="12.75" customHeight="1">
      <c r="A175" s="30">
        <v>165</v>
      </c>
      <c r="B175" s="216" t="s">
        <v>252</v>
      </c>
      <c r="C175" s="230">
        <v>924.15</v>
      </c>
      <c r="D175" s="231">
        <v>932.68333333333339</v>
      </c>
      <c r="E175" s="231">
        <v>910.46666666666681</v>
      </c>
      <c r="F175" s="231">
        <v>896.78333333333342</v>
      </c>
      <c r="G175" s="231">
        <v>874.56666666666683</v>
      </c>
      <c r="H175" s="231">
        <v>946.36666666666679</v>
      </c>
      <c r="I175" s="231">
        <v>968.58333333333348</v>
      </c>
      <c r="J175" s="231">
        <v>982.26666666666677</v>
      </c>
      <c r="K175" s="230">
        <v>954.9</v>
      </c>
      <c r="L175" s="230">
        <v>919</v>
      </c>
      <c r="M175" s="230">
        <v>5.0585599999999999</v>
      </c>
      <c r="N175" s="1"/>
      <c r="O175" s="1"/>
    </row>
    <row r="176" spans="1:15" ht="12.75" customHeight="1">
      <c r="A176" s="30">
        <v>166</v>
      </c>
      <c r="B176" s="216" t="s">
        <v>353</v>
      </c>
      <c r="C176" s="230">
        <v>1304.45</v>
      </c>
      <c r="D176" s="231">
        <v>1305.3166666666666</v>
      </c>
      <c r="E176" s="231">
        <v>1294.1333333333332</v>
      </c>
      <c r="F176" s="231">
        <v>1283.8166666666666</v>
      </c>
      <c r="G176" s="231">
        <v>1272.6333333333332</v>
      </c>
      <c r="H176" s="231">
        <v>1315.6333333333332</v>
      </c>
      <c r="I176" s="231">
        <v>1326.8166666666666</v>
      </c>
      <c r="J176" s="231">
        <v>1337.1333333333332</v>
      </c>
      <c r="K176" s="230">
        <v>1316.5</v>
      </c>
      <c r="L176" s="230">
        <v>1295</v>
      </c>
      <c r="M176" s="230">
        <v>0.70809</v>
      </c>
      <c r="N176" s="1"/>
      <c r="O176" s="1"/>
    </row>
    <row r="177" spans="1:15" ht="12.75" customHeight="1">
      <c r="A177" s="30">
        <v>167</v>
      </c>
      <c r="B177" s="216" t="s">
        <v>104</v>
      </c>
      <c r="C177" s="230">
        <v>607.4</v>
      </c>
      <c r="D177" s="231">
        <v>608.08333333333337</v>
      </c>
      <c r="E177" s="231">
        <v>602.76666666666677</v>
      </c>
      <c r="F177" s="231">
        <v>598.13333333333344</v>
      </c>
      <c r="G177" s="231">
        <v>592.81666666666683</v>
      </c>
      <c r="H177" s="231">
        <v>612.7166666666667</v>
      </c>
      <c r="I177" s="231">
        <v>618.0333333333333</v>
      </c>
      <c r="J177" s="231">
        <v>622.66666666666663</v>
      </c>
      <c r="K177" s="230">
        <v>613.4</v>
      </c>
      <c r="L177" s="230">
        <v>603.45000000000005</v>
      </c>
      <c r="M177" s="230">
        <v>15.57737</v>
      </c>
      <c r="N177" s="1"/>
      <c r="O177" s="1"/>
    </row>
    <row r="178" spans="1:15" ht="12.75" customHeight="1">
      <c r="A178" s="30">
        <v>168</v>
      </c>
      <c r="B178" s="216" t="s">
        <v>815</v>
      </c>
      <c r="C178" s="230">
        <v>1104.4000000000001</v>
      </c>
      <c r="D178" s="231">
        <v>1105.2333333333333</v>
      </c>
      <c r="E178" s="231">
        <v>1093.4666666666667</v>
      </c>
      <c r="F178" s="231">
        <v>1082.5333333333333</v>
      </c>
      <c r="G178" s="231">
        <v>1070.7666666666667</v>
      </c>
      <c r="H178" s="231">
        <v>1116.1666666666667</v>
      </c>
      <c r="I178" s="231">
        <v>1127.9333333333336</v>
      </c>
      <c r="J178" s="231">
        <v>1138.8666666666668</v>
      </c>
      <c r="K178" s="230">
        <v>1117</v>
      </c>
      <c r="L178" s="230">
        <v>1094.3</v>
      </c>
      <c r="M178" s="230">
        <v>0.11831</v>
      </c>
      <c r="N178" s="1"/>
      <c r="O178" s="1"/>
    </row>
    <row r="179" spans="1:15" ht="12.75" customHeight="1">
      <c r="A179" s="30">
        <v>169</v>
      </c>
      <c r="B179" s="216" t="s">
        <v>354</v>
      </c>
      <c r="C179" s="230">
        <v>1777.55</v>
      </c>
      <c r="D179" s="231">
        <v>1768.3333333333333</v>
      </c>
      <c r="E179" s="231">
        <v>1741.3666666666666</v>
      </c>
      <c r="F179" s="231">
        <v>1705.1833333333334</v>
      </c>
      <c r="G179" s="231">
        <v>1678.2166666666667</v>
      </c>
      <c r="H179" s="231">
        <v>1804.5166666666664</v>
      </c>
      <c r="I179" s="231">
        <v>1831.4833333333331</v>
      </c>
      <c r="J179" s="231">
        <v>1867.6666666666663</v>
      </c>
      <c r="K179" s="230">
        <v>1795.3</v>
      </c>
      <c r="L179" s="230">
        <v>1732.15</v>
      </c>
      <c r="M179" s="230">
        <v>0.79359000000000002</v>
      </c>
      <c r="N179" s="1"/>
      <c r="O179" s="1"/>
    </row>
    <row r="180" spans="1:15" ht="12.75" customHeight="1">
      <c r="A180" s="30">
        <v>170</v>
      </c>
      <c r="B180" s="216" t="s">
        <v>253</v>
      </c>
      <c r="C180" s="230">
        <v>426.9</v>
      </c>
      <c r="D180" s="231">
        <v>426.81666666666666</v>
      </c>
      <c r="E180" s="231">
        <v>425.08333333333331</v>
      </c>
      <c r="F180" s="231">
        <v>423.26666666666665</v>
      </c>
      <c r="G180" s="231">
        <v>421.5333333333333</v>
      </c>
      <c r="H180" s="231">
        <v>428.63333333333333</v>
      </c>
      <c r="I180" s="231">
        <v>430.36666666666667</v>
      </c>
      <c r="J180" s="231">
        <v>432.18333333333334</v>
      </c>
      <c r="K180" s="230">
        <v>428.55</v>
      </c>
      <c r="L180" s="230">
        <v>425</v>
      </c>
      <c r="M180" s="230">
        <v>0.26782</v>
      </c>
      <c r="N180" s="1"/>
      <c r="O180" s="1"/>
    </row>
    <row r="181" spans="1:15" ht="12.75" customHeight="1">
      <c r="A181" s="30">
        <v>171</v>
      </c>
      <c r="B181" s="216" t="s">
        <v>107</v>
      </c>
      <c r="C181" s="230">
        <v>1029.4000000000001</v>
      </c>
      <c r="D181" s="231">
        <v>1028.1333333333334</v>
      </c>
      <c r="E181" s="231">
        <v>1021.2666666666669</v>
      </c>
      <c r="F181" s="231">
        <v>1013.1333333333334</v>
      </c>
      <c r="G181" s="231">
        <v>1006.2666666666669</v>
      </c>
      <c r="H181" s="231">
        <v>1036.2666666666669</v>
      </c>
      <c r="I181" s="231">
        <v>1043.1333333333332</v>
      </c>
      <c r="J181" s="231">
        <v>1051.2666666666669</v>
      </c>
      <c r="K181" s="230">
        <v>1035</v>
      </c>
      <c r="L181" s="230">
        <v>1020</v>
      </c>
      <c r="M181" s="230">
        <v>5.3618800000000002</v>
      </c>
      <c r="N181" s="1"/>
      <c r="O181" s="1"/>
    </row>
    <row r="182" spans="1:15" ht="12.75" customHeight="1">
      <c r="A182" s="30">
        <v>172</v>
      </c>
      <c r="B182" s="216" t="s">
        <v>254</v>
      </c>
      <c r="C182" s="230">
        <v>467.55</v>
      </c>
      <c r="D182" s="231">
        <v>466.84999999999997</v>
      </c>
      <c r="E182" s="231">
        <v>462.69999999999993</v>
      </c>
      <c r="F182" s="231">
        <v>457.84999999999997</v>
      </c>
      <c r="G182" s="231">
        <v>453.69999999999993</v>
      </c>
      <c r="H182" s="231">
        <v>471.69999999999993</v>
      </c>
      <c r="I182" s="231">
        <v>475.84999999999991</v>
      </c>
      <c r="J182" s="231">
        <v>480.69999999999993</v>
      </c>
      <c r="K182" s="230">
        <v>471</v>
      </c>
      <c r="L182" s="230">
        <v>462</v>
      </c>
      <c r="M182" s="230">
        <v>0.59031</v>
      </c>
      <c r="N182" s="1"/>
      <c r="O182" s="1"/>
    </row>
    <row r="183" spans="1:15" ht="12.75" customHeight="1">
      <c r="A183" s="30">
        <v>173</v>
      </c>
      <c r="B183" s="216" t="s">
        <v>108</v>
      </c>
      <c r="C183" s="230">
        <v>1365.6</v>
      </c>
      <c r="D183" s="231">
        <v>1356.2</v>
      </c>
      <c r="E183" s="231">
        <v>1342.5</v>
      </c>
      <c r="F183" s="231">
        <v>1319.3999999999999</v>
      </c>
      <c r="G183" s="231">
        <v>1305.6999999999998</v>
      </c>
      <c r="H183" s="231">
        <v>1379.3000000000002</v>
      </c>
      <c r="I183" s="231">
        <v>1393.0000000000005</v>
      </c>
      <c r="J183" s="231">
        <v>1416.1000000000004</v>
      </c>
      <c r="K183" s="230">
        <v>1369.9</v>
      </c>
      <c r="L183" s="230">
        <v>1333.1</v>
      </c>
      <c r="M183" s="230">
        <v>5.79244</v>
      </c>
      <c r="N183" s="1"/>
      <c r="O183" s="1"/>
    </row>
    <row r="184" spans="1:15" ht="12.75" customHeight="1">
      <c r="A184" s="30">
        <v>174</v>
      </c>
      <c r="B184" s="216" t="s">
        <v>109</v>
      </c>
      <c r="C184" s="230">
        <v>273.05</v>
      </c>
      <c r="D184" s="231">
        <v>275.13333333333333</v>
      </c>
      <c r="E184" s="231">
        <v>270.26666666666665</v>
      </c>
      <c r="F184" s="231">
        <v>267.48333333333335</v>
      </c>
      <c r="G184" s="231">
        <v>262.61666666666667</v>
      </c>
      <c r="H184" s="231">
        <v>277.91666666666663</v>
      </c>
      <c r="I184" s="231">
        <v>282.7833333333333</v>
      </c>
      <c r="J184" s="231">
        <v>285.56666666666661</v>
      </c>
      <c r="K184" s="230">
        <v>280</v>
      </c>
      <c r="L184" s="230">
        <v>272.35000000000002</v>
      </c>
      <c r="M184" s="230">
        <v>16.593689999999999</v>
      </c>
      <c r="N184" s="1"/>
      <c r="O184" s="1"/>
    </row>
    <row r="185" spans="1:15" ht="12.75" customHeight="1">
      <c r="A185" s="30">
        <v>175</v>
      </c>
      <c r="B185" s="216" t="s">
        <v>355</v>
      </c>
      <c r="C185" s="230">
        <v>326.64999999999998</v>
      </c>
      <c r="D185" s="231">
        <v>326.01666666666665</v>
      </c>
      <c r="E185" s="231">
        <v>322.5333333333333</v>
      </c>
      <c r="F185" s="231">
        <v>318.41666666666663</v>
      </c>
      <c r="G185" s="231">
        <v>314.93333333333328</v>
      </c>
      <c r="H185" s="231">
        <v>330.13333333333333</v>
      </c>
      <c r="I185" s="231">
        <v>333.61666666666667</v>
      </c>
      <c r="J185" s="231">
        <v>337.73333333333335</v>
      </c>
      <c r="K185" s="230">
        <v>329.5</v>
      </c>
      <c r="L185" s="230">
        <v>321.89999999999998</v>
      </c>
      <c r="M185" s="230">
        <v>3.8127200000000001</v>
      </c>
      <c r="N185" s="1"/>
      <c r="O185" s="1"/>
    </row>
    <row r="186" spans="1:15" ht="12.75" customHeight="1">
      <c r="A186" s="30">
        <v>176</v>
      </c>
      <c r="B186" s="216" t="s">
        <v>110</v>
      </c>
      <c r="C186" s="230">
        <v>1701.35</v>
      </c>
      <c r="D186" s="231">
        <v>1701.4333333333334</v>
      </c>
      <c r="E186" s="231">
        <v>1690.9166666666667</v>
      </c>
      <c r="F186" s="231">
        <v>1680.4833333333333</v>
      </c>
      <c r="G186" s="231">
        <v>1669.9666666666667</v>
      </c>
      <c r="H186" s="231">
        <v>1711.8666666666668</v>
      </c>
      <c r="I186" s="231">
        <v>1722.3833333333332</v>
      </c>
      <c r="J186" s="231">
        <v>1732.8166666666668</v>
      </c>
      <c r="K186" s="230">
        <v>1711.95</v>
      </c>
      <c r="L186" s="230">
        <v>1691</v>
      </c>
      <c r="M186" s="230">
        <v>6.8892600000000002</v>
      </c>
      <c r="N186" s="1"/>
      <c r="O186" s="1"/>
    </row>
    <row r="187" spans="1:15" ht="12.75" customHeight="1">
      <c r="A187" s="30">
        <v>177</v>
      </c>
      <c r="B187" s="216" t="s">
        <v>356</v>
      </c>
      <c r="C187" s="230">
        <v>676.5</v>
      </c>
      <c r="D187" s="231">
        <v>673.16666666666663</v>
      </c>
      <c r="E187" s="231">
        <v>663.33333333333326</v>
      </c>
      <c r="F187" s="231">
        <v>650.16666666666663</v>
      </c>
      <c r="G187" s="231">
        <v>640.33333333333326</v>
      </c>
      <c r="H187" s="231">
        <v>686.33333333333326</v>
      </c>
      <c r="I187" s="231">
        <v>696.16666666666652</v>
      </c>
      <c r="J187" s="231">
        <v>709.33333333333326</v>
      </c>
      <c r="K187" s="230">
        <v>683</v>
      </c>
      <c r="L187" s="230">
        <v>660</v>
      </c>
      <c r="M187" s="230">
        <v>2.0698300000000001</v>
      </c>
      <c r="N187" s="1"/>
      <c r="O187" s="1"/>
    </row>
    <row r="188" spans="1:15" ht="12.75" customHeight="1">
      <c r="A188" s="30">
        <v>178</v>
      </c>
      <c r="B188" s="216" t="s">
        <v>850</v>
      </c>
      <c r="C188" s="230">
        <v>324.39999999999998</v>
      </c>
      <c r="D188" s="231">
        <v>322.91666666666669</v>
      </c>
      <c r="E188" s="231">
        <v>320.18333333333339</v>
      </c>
      <c r="F188" s="231">
        <v>315.9666666666667</v>
      </c>
      <c r="G188" s="231">
        <v>313.23333333333341</v>
      </c>
      <c r="H188" s="231">
        <v>327.13333333333338</v>
      </c>
      <c r="I188" s="231">
        <v>329.86666666666662</v>
      </c>
      <c r="J188" s="231">
        <v>334.08333333333337</v>
      </c>
      <c r="K188" s="230">
        <v>325.64999999999998</v>
      </c>
      <c r="L188" s="230">
        <v>318.7</v>
      </c>
      <c r="M188" s="230">
        <v>1.6109599999999999</v>
      </c>
      <c r="N188" s="1"/>
      <c r="O188" s="1"/>
    </row>
    <row r="189" spans="1:15" ht="12.75" customHeight="1">
      <c r="A189" s="30">
        <v>179</v>
      </c>
      <c r="B189" s="216" t="s">
        <v>358</v>
      </c>
      <c r="C189" s="230">
        <v>2040.5</v>
      </c>
      <c r="D189" s="231">
        <v>2034.6166666666668</v>
      </c>
      <c r="E189" s="231">
        <v>2019.2333333333336</v>
      </c>
      <c r="F189" s="231">
        <v>1997.9666666666667</v>
      </c>
      <c r="G189" s="231">
        <v>1982.5833333333335</v>
      </c>
      <c r="H189" s="231">
        <v>2055.8833333333337</v>
      </c>
      <c r="I189" s="231">
        <v>2071.2666666666669</v>
      </c>
      <c r="J189" s="231">
        <v>2092.5333333333338</v>
      </c>
      <c r="K189" s="230">
        <v>2050</v>
      </c>
      <c r="L189" s="230">
        <v>2013.35</v>
      </c>
      <c r="M189" s="230">
        <v>0.41542000000000001</v>
      </c>
      <c r="N189" s="1"/>
      <c r="O189" s="1"/>
    </row>
    <row r="190" spans="1:15" ht="12.75" customHeight="1">
      <c r="A190" s="30">
        <v>180</v>
      </c>
      <c r="B190" s="216" t="s">
        <v>359</v>
      </c>
      <c r="C190" s="230">
        <v>655.04999999999995</v>
      </c>
      <c r="D190" s="231">
        <v>657.13333333333333</v>
      </c>
      <c r="E190" s="231">
        <v>648.66666666666663</v>
      </c>
      <c r="F190" s="231">
        <v>642.2833333333333</v>
      </c>
      <c r="G190" s="231">
        <v>633.81666666666661</v>
      </c>
      <c r="H190" s="231">
        <v>663.51666666666665</v>
      </c>
      <c r="I190" s="231">
        <v>671.98333333333335</v>
      </c>
      <c r="J190" s="231">
        <v>678.36666666666667</v>
      </c>
      <c r="K190" s="230">
        <v>665.6</v>
      </c>
      <c r="L190" s="230">
        <v>650.75</v>
      </c>
      <c r="M190" s="230">
        <v>0.66557999999999995</v>
      </c>
      <c r="N190" s="1"/>
      <c r="O190" s="1"/>
    </row>
    <row r="191" spans="1:15" ht="12.75" customHeight="1">
      <c r="A191" s="30">
        <v>181</v>
      </c>
      <c r="B191" s="216" t="s">
        <v>360</v>
      </c>
      <c r="C191" s="230">
        <v>244.85</v>
      </c>
      <c r="D191" s="231">
        <v>243.86666666666665</v>
      </c>
      <c r="E191" s="231">
        <v>241.0333333333333</v>
      </c>
      <c r="F191" s="231">
        <v>237.21666666666667</v>
      </c>
      <c r="G191" s="231">
        <v>234.38333333333333</v>
      </c>
      <c r="H191" s="231">
        <v>247.68333333333328</v>
      </c>
      <c r="I191" s="231">
        <v>250.51666666666659</v>
      </c>
      <c r="J191" s="231">
        <v>254.33333333333326</v>
      </c>
      <c r="K191" s="230">
        <v>246.7</v>
      </c>
      <c r="L191" s="230">
        <v>240.05</v>
      </c>
      <c r="M191" s="230">
        <v>1.88584</v>
      </c>
      <c r="N191" s="1"/>
      <c r="O191" s="1"/>
    </row>
    <row r="192" spans="1:15" ht="12.75" customHeight="1">
      <c r="A192" s="30">
        <v>182</v>
      </c>
      <c r="B192" s="216" t="s">
        <v>361</v>
      </c>
      <c r="C192" s="230">
        <v>3305.8</v>
      </c>
      <c r="D192" s="231">
        <v>3303.2666666666664</v>
      </c>
      <c r="E192" s="231">
        <v>3282.5333333333328</v>
      </c>
      <c r="F192" s="231">
        <v>3259.2666666666664</v>
      </c>
      <c r="G192" s="231">
        <v>3238.5333333333328</v>
      </c>
      <c r="H192" s="231">
        <v>3326.5333333333328</v>
      </c>
      <c r="I192" s="231">
        <v>3347.2666666666664</v>
      </c>
      <c r="J192" s="231">
        <v>3370.5333333333328</v>
      </c>
      <c r="K192" s="230">
        <v>3324</v>
      </c>
      <c r="L192" s="230">
        <v>3280</v>
      </c>
      <c r="M192" s="230">
        <v>0.65044000000000002</v>
      </c>
      <c r="N192" s="1"/>
      <c r="O192" s="1"/>
    </row>
    <row r="193" spans="1:15" ht="12.75" customHeight="1">
      <c r="A193" s="30">
        <v>183</v>
      </c>
      <c r="B193" s="216" t="s">
        <v>111</v>
      </c>
      <c r="C193" s="230">
        <v>488.75</v>
      </c>
      <c r="D193" s="231">
        <v>487.33333333333331</v>
      </c>
      <c r="E193" s="231">
        <v>484.36666666666662</v>
      </c>
      <c r="F193" s="231">
        <v>479.98333333333329</v>
      </c>
      <c r="G193" s="231">
        <v>477.01666666666659</v>
      </c>
      <c r="H193" s="231">
        <v>491.71666666666664</v>
      </c>
      <c r="I193" s="231">
        <v>494.68333333333334</v>
      </c>
      <c r="J193" s="231">
        <v>499.06666666666666</v>
      </c>
      <c r="K193" s="230">
        <v>490.3</v>
      </c>
      <c r="L193" s="230">
        <v>482.95</v>
      </c>
      <c r="M193" s="230">
        <v>8.1342400000000001</v>
      </c>
      <c r="N193" s="1"/>
      <c r="O193" s="1"/>
    </row>
    <row r="194" spans="1:15" ht="12.75" customHeight="1">
      <c r="A194" s="30">
        <v>184</v>
      </c>
      <c r="B194" s="216" t="s">
        <v>362</v>
      </c>
      <c r="C194" s="230">
        <v>603.70000000000005</v>
      </c>
      <c r="D194" s="231">
        <v>604.0333333333333</v>
      </c>
      <c r="E194" s="231">
        <v>584.06666666666661</v>
      </c>
      <c r="F194" s="231">
        <v>564.43333333333328</v>
      </c>
      <c r="G194" s="231">
        <v>544.46666666666658</v>
      </c>
      <c r="H194" s="231">
        <v>623.66666666666663</v>
      </c>
      <c r="I194" s="231">
        <v>643.63333333333333</v>
      </c>
      <c r="J194" s="231">
        <v>663.26666666666665</v>
      </c>
      <c r="K194" s="230">
        <v>624</v>
      </c>
      <c r="L194" s="230">
        <v>584.4</v>
      </c>
      <c r="M194" s="230">
        <v>14.145849999999999</v>
      </c>
      <c r="N194" s="1"/>
      <c r="O194" s="1"/>
    </row>
    <row r="195" spans="1:15" ht="12.75" customHeight="1">
      <c r="A195" s="30">
        <v>185</v>
      </c>
      <c r="B195" s="216" t="s">
        <v>363</v>
      </c>
      <c r="C195" s="230">
        <v>111.3</v>
      </c>
      <c r="D195" s="231">
        <v>111.18333333333334</v>
      </c>
      <c r="E195" s="231">
        <v>108.36666666666667</v>
      </c>
      <c r="F195" s="231">
        <v>105.43333333333334</v>
      </c>
      <c r="G195" s="231">
        <v>102.61666666666667</v>
      </c>
      <c r="H195" s="231">
        <v>114.11666666666667</v>
      </c>
      <c r="I195" s="231">
        <v>116.93333333333334</v>
      </c>
      <c r="J195" s="231">
        <v>119.86666666666667</v>
      </c>
      <c r="K195" s="230">
        <v>114</v>
      </c>
      <c r="L195" s="230">
        <v>108.25</v>
      </c>
      <c r="M195" s="230">
        <v>32.517479999999999</v>
      </c>
      <c r="N195" s="1"/>
      <c r="O195" s="1"/>
    </row>
    <row r="196" spans="1:15" ht="12.75" customHeight="1">
      <c r="A196" s="30">
        <v>186</v>
      </c>
      <c r="B196" s="216" t="s">
        <v>364</v>
      </c>
      <c r="C196" s="230">
        <v>163.85</v>
      </c>
      <c r="D196" s="231">
        <v>164.81666666666669</v>
      </c>
      <c r="E196" s="231">
        <v>160.13333333333338</v>
      </c>
      <c r="F196" s="231">
        <v>156.41666666666669</v>
      </c>
      <c r="G196" s="231">
        <v>151.73333333333338</v>
      </c>
      <c r="H196" s="231">
        <v>168.53333333333339</v>
      </c>
      <c r="I196" s="231">
        <v>173.21666666666673</v>
      </c>
      <c r="J196" s="231">
        <v>176.93333333333339</v>
      </c>
      <c r="K196" s="230">
        <v>169.5</v>
      </c>
      <c r="L196" s="230">
        <v>161.1</v>
      </c>
      <c r="M196" s="230">
        <v>48.156329999999997</v>
      </c>
      <c r="N196" s="1"/>
      <c r="O196" s="1"/>
    </row>
    <row r="197" spans="1:15" ht="12.75" customHeight="1">
      <c r="A197" s="30">
        <v>187</v>
      </c>
      <c r="B197" s="216" t="s">
        <v>255</v>
      </c>
      <c r="C197" s="230">
        <v>293.75</v>
      </c>
      <c r="D197" s="231">
        <v>294.31666666666666</v>
      </c>
      <c r="E197" s="231">
        <v>285.63333333333333</v>
      </c>
      <c r="F197" s="231">
        <v>277.51666666666665</v>
      </c>
      <c r="G197" s="231">
        <v>268.83333333333331</v>
      </c>
      <c r="H197" s="231">
        <v>302.43333333333334</v>
      </c>
      <c r="I197" s="231">
        <v>311.11666666666662</v>
      </c>
      <c r="J197" s="231">
        <v>319.23333333333335</v>
      </c>
      <c r="K197" s="230">
        <v>303</v>
      </c>
      <c r="L197" s="230">
        <v>286.2</v>
      </c>
      <c r="M197" s="230">
        <v>20.815550000000002</v>
      </c>
      <c r="N197" s="1"/>
      <c r="O197" s="1"/>
    </row>
    <row r="198" spans="1:15" ht="12.75" customHeight="1">
      <c r="A198" s="30">
        <v>188</v>
      </c>
      <c r="B198" s="216" t="s">
        <v>366</v>
      </c>
      <c r="C198" s="230">
        <v>1153.25</v>
      </c>
      <c r="D198" s="231">
        <v>1152.0166666666667</v>
      </c>
      <c r="E198" s="231">
        <v>1139.2333333333333</v>
      </c>
      <c r="F198" s="231">
        <v>1125.2166666666667</v>
      </c>
      <c r="G198" s="231">
        <v>1112.4333333333334</v>
      </c>
      <c r="H198" s="231">
        <v>1166.0333333333333</v>
      </c>
      <c r="I198" s="231">
        <v>1178.8166666666666</v>
      </c>
      <c r="J198" s="231">
        <v>1192.8333333333333</v>
      </c>
      <c r="K198" s="230">
        <v>1164.8</v>
      </c>
      <c r="L198" s="230">
        <v>1138</v>
      </c>
      <c r="M198" s="230">
        <v>1.2009000000000001</v>
      </c>
      <c r="N198" s="1"/>
      <c r="O198" s="1"/>
    </row>
    <row r="199" spans="1:15" ht="12.75" customHeight="1">
      <c r="A199" s="30">
        <v>189</v>
      </c>
      <c r="B199" s="216" t="s">
        <v>113</v>
      </c>
      <c r="C199" s="230">
        <v>1116</v>
      </c>
      <c r="D199" s="231">
        <v>1112.4333333333334</v>
      </c>
      <c r="E199" s="231">
        <v>1106.6166666666668</v>
      </c>
      <c r="F199" s="231">
        <v>1097.2333333333333</v>
      </c>
      <c r="G199" s="231">
        <v>1091.4166666666667</v>
      </c>
      <c r="H199" s="231">
        <v>1121.8166666666668</v>
      </c>
      <c r="I199" s="231">
        <v>1127.6333333333334</v>
      </c>
      <c r="J199" s="231">
        <v>1137.0166666666669</v>
      </c>
      <c r="K199" s="230">
        <v>1118.25</v>
      </c>
      <c r="L199" s="230">
        <v>1103.05</v>
      </c>
      <c r="M199" s="230">
        <v>11.24803</v>
      </c>
      <c r="N199" s="1"/>
      <c r="O199" s="1"/>
    </row>
    <row r="200" spans="1:15" ht="12.75" customHeight="1">
      <c r="A200" s="30">
        <v>190</v>
      </c>
      <c r="B200" s="216" t="s">
        <v>115</v>
      </c>
      <c r="C200" s="230">
        <v>1764.05</v>
      </c>
      <c r="D200" s="231">
        <v>1758.7166666666665</v>
      </c>
      <c r="E200" s="231">
        <v>1745.333333333333</v>
      </c>
      <c r="F200" s="231">
        <v>1726.6166666666666</v>
      </c>
      <c r="G200" s="231">
        <v>1713.2333333333331</v>
      </c>
      <c r="H200" s="231">
        <v>1777.4333333333329</v>
      </c>
      <c r="I200" s="231">
        <v>1790.8166666666666</v>
      </c>
      <c r="J200" s="231">
        <v>1809.5333333333328</v>
      </c>
      <c r="K200" s="230">
        <v>1772.1</v>
      </c>
      <c r="L200" s="230">
        <v>1740</v>
      </c>
      <c r="M200" s="230">
        <v>2.3698800000000002</v>
      </c>
      <c r="N200" s="1"/>
      <c r="O200" s="1"/>
    </row>
    <row r="201" spans="1:15" ht="12.75" customHeight="1">
      <c r="A201" s="30">
        <v>191</v>
      </c>
      <c r="B201" s="216" t="s">
        <v>116</v>
      </c>
      <c r="C201" s="230">
        <v>1609.6</v>
      </c>
      <c r="D201" s="231">
        <v>1609</v>
      </c>
      <c r="E201" s="231">
        <v>1597.95</v>
      </c>
      <c r="F201" s="231">
        <v>1586.3</v>
      </c>
      <c r="G201" s="231">
        <v>1575.25</v>
      </c>
      <c r="H201" s="231">
        <v>1620.65</v>
      </c>
      <c r="I201" s="231">
        <v>1631.7000000000003</v>
      </c>
      <c r="J201" s="231">
        <v>1643.3500000000001</v>
      </c>
      <c r="K201" s="230">
        <v>1620.05</v>
      </c>
      <c r="L201" s="230">
        <v>1597.35</v>
      </c>
      <c r="M201" s="230">
        <v>148.88464999999999</v>
      </c>
      <c r="N201" s="1"/>
      <c r="O201" s="1"/>
    </row>
    <row r="202" spans="1:15" ht="12.75" customHeight="1">
      <c r="A202" s="30">
        <v>192</v>
      </c>
      <c r="B202" s="216" t="s">
        <v>117</v>
      </c>
      <c r="C202" s="230">
        <v>572.04999999999995</v>
      </c>
      <c r="D202" s="231">
        <v>569.6</v>
      </c>
      <c r="E202" s="231">
        <v>565.5</v>
      </c>
      <c r="F202" s="231">
        <v>558.94999999999993</v>
      </c>
      <c r="G202" s="231">
        <v>554.84999999999991</v>
      </c>
      <c r="H202" s="231">
        <v>576.15000000000009</v>
      </c>
      <c r="I202" s="231">
        <v>580.25000000000023</v>
      </c>
      <c r="J202" s="231">
        <v>586.80000000000018</v>
      </c>
      <c r="K202" s="230">
        <v>573.70000000000005</v>
      </c>
      <c r="L202" s="230">
        <v>563.04999999999995</v>
      </c>
      <c r="M202" s="230">
        <v>13.077970000000001</v>
      </c>
      <c r="N202" s="1"/>
      <c r="O202" s="1"/>
    </row>
    <row r="203" spans="1:15" ht="12.75" customHeight="1">
      <c r="A203" s="30">
        <v>193</v>
      </c>
      <c r="B203" s="216" t="s">
        <v>367</v>
      </c>
      <c r="C203" s="230">
        <v>63.4</v>
      </c>
      <c r="D203" s="231">
        <v>63.699999999999996</v>
      </c>
      <c r="E203" s="231">
        <v>62.949999999999989</v>
      </c>
      <c r="F203" s="231">
        <v>62.499999999999993</v>
      </c>
      <c r="G203" s="231">
        <v>61.749999999999986</v>
      </c>
      <c r="H203" s="231">
        <v>64.149999999999991</v>
      </c>
      <c r="I203" s="231">
        <v>64.900000000000006</v>
      </c>
      <c r="J203" s="231">
        <v>65.349999999999994</v>
      </c>
      <c r="K203" s="230">
        <v>64.45</v>
      </c>
      <c r="L203" s="230">
        <v>63.25</v>
      </c>
      <c r="M203" s="230">
        <v>22.35848</v>
      </c>
      <c r="N203" s="1"/>
      <c r="O203" s="1"/>
    </row>
    <row r="204" spans="1:15" ht="12.75" customHeight="1">
      <c r="A204" s="30">
        <v>194</v>
      </c>
      <c r="B204" s="216" t="s">
        <v>816</v>
      </c>
      <c r="C204" s="230">
        <v>600.5</v>
      </c>
      <c r="D204" s="231">
        <v>603</v>
      </c>
      <c r="E204" s="231">
        <v>596.25</v>
      </c>
      <c r="F204" s="231">
        <v>592</v>
      </c>
      <c r="G204" s="231">
        <v>585.25</v>
      </c>
      <c r="H204" s="231">
        <v>607.25</v>
      </c>
      <c r="I204" s="231">
        <v>614</v>
      </c>
      <c r="J204" s="231">
        <v>618.25</v>
      </c>
      <c r="K204" s="230">
        <v>609.75</v>
      </c>
      <c r="L204" s="230">
        <v>598.75</v>
      </c>
      <c r="M204" s="230">
        <v>0.34244999999999998</v>
      </c>
      <c r="N204" s="1"/>
      <c r="O204" s="1"/>
    </row>
    <row r="205" spans="1:15" ht="12.75" customHeight="1">
      <c r="A205" s="30">
        <v>195</v>
      </c>
      <c r="B205" s="216" t="s">
        <v>368</v>
      </c>
      <c r="C205" s="230">
        <v>881.9</v>
      </c>
      <c r="D205" s="231">
        <v>882.41666666666663</v>
      </c>
      <c r="E205" s="231">
        <v>877.13333333333321</v>
      </c>
      <c r="F205" s="231">
        <v>872.36666666666656</v>
      </c>
      <c r="G205" s="231">
        <v>867.08333333333314</v>
      </c>
      <c r="H205" s="231">
        <v>887.18333333333328</v>
      </c>
      <c r="I205" s="231">
        <v>892.46666666666681</v>
      </c>
      <c r="J205" s="231">
        <v>897.23333333333335</v>
      </c>
      <c r="K205" s="230">
        <v>887.7</v>
      </c>
      <c r="L205" s="230">
        <v>877.65</v>
      </c>
      <c r="M205" s="230">
        <v>1.0689900000000001</v>
      </c>
      <c r="N205" s="1"/>
      <c r="O205" s="1"/>
    </row>
    <row r="206" spans="1:15" ht="12.75" customHeight="1">
      <c r="A206" s="30">
        <v>196</v>
      </c>
      <c r="B206" s="216" t="s">
        <v>369</v>
      </c>
      <c r="C206" s="230">
        <v>885.5</v>
      </c>
      <c r="D206" s="231">
        <v>885.9666666666667</v>
      </c>
      <c r="E206" s="231">
        <v>877.68333333333339</v>
      </c>
      <c r="F206" s="231">
        <v>869.86666666666667</v>
      </c>
      <c r="G206" s="231">
        <v>861.58333333333337</v>
      </c>
      <c r="H206" s="231">
        <v>893.78333333333342</v>
      </c>
      <c r="I206" s="231">
        <v>902.06666666666672</v>
      </c>
      <c r="J206" s="231">
        <v>909.88333333333344</v>
      </c>
      <c r="K206" s="230">
        <v>894.25</v>
      </c>
      <c r="L206" s="230">
        <v>878.15</v>
      </c>
      <c r="M206" s="230">
        <v>5.4679999999999999E-2</v>
      </c>
      <c r="N206" s="1"/>
      <c r="O206" s="1"/>
    </row>
    <row r="207" spans="1:15" ht="12.75" customHeight="1">
      <c r="A207" s="30">
        <v>197</v>
      </c>
      <c r="B207" s="216" t="s">
        <v>112</v>
      </c>
      <c r="C207" s="230">
        <v>1278.4000000000001</v>
      </c>
      <c r="D207" s="231">
        <v>1276.1333333333334</v>
      </c>
      <c r="E207" s="231">
        <v>1269.2666666666669</v>
      </c>
      <c r="F207" s="231">
        <v>1260.1333333333334</v>
      </c>
      <c r="G207" s="231">
        <v>1253.2666666666669</v>
      </c>
      <c r="H207" s="231">
        <v>1285.2666666666669</v>
      </c>
      <c r="I207" s="231">
        <v>1292.1333333333332</v>
      </c>
      <c r="J207" s="231">
        <v>1301.2666666666669</v>
      </c>
      <c r="K207" s="230">
        <v>1283</v>
      </c>
      <c r="L207" s="230">
        <v>1267</v>
      </c>
      <c r="M207" s="230">
        <v>4.3461100000000004</v>
      </c>
      <c r="N207" s="1"/>
      <c r="O207" s="1"/>
    </row>
    <row r="208" spans="1:15" ht="12.75" customHeight="1">
      <c r="A208" s="30">
        <v>198</v>
      </c>
      <c r="B208" s="216" t="s">
        <v>118</v>
      </c>
      <c r="C208" s="230">
        <v>2732.8</v>
      </c>
      <c r="D208" s="231">
        <v>2733.6166666666668</v>
      </c>
      <c r="E208" s="231">
        <v>2708.2333333333336</v>
      </c>
      <c r="F208" s="231">
        <v>2683.666666666667</v>
      </c>
      <c r="G208" s="231">
        <v>2658.2833333333338</v>
      </c>
      <c r="H208" s="231">
        <v>2758.1833333333334</v>
      </c>
      <c r="I208" s="231">
        <v>2783.5666666666666</v>
      </c>
      <c r="J208" s="231">
        <v>2808.1333333333332</v>
      </c>
      <c r="K208" s="230">
        <v>2759</v>
      </c>
      <c r="L208" s="230">
        <v>2709.05</v>
      </c>
      <c r="M208" s="230">
        <v>2.08718</v>
      </c>
      <c r="N208" s="1"/>
      <c r="O208" s="1"/>
    </row>
    <row r="209" spans="1:15" ht="12.75" customHeight="1">
      <c r="A209" s="30">
        <v>199</v>
      </c>
      <c r="B209" s="216" t="s">
        <v>764</v>
      </c>
      <c r="C209" s="230">
        <v>287.45</v>
      </c>
      <c r="D209" s="231">
        <v>288.03333333333336</v>
      </c>
      <c r="E209" s="231">
        <v>285.56666666666672</v>
      </c>
      <c r="F209" s="231">
        <v>283.68333333333334</v>
      </c>
      <c r="G209" s="231">
        <v>281.2166666666667</v>
      </c>
      <c r="H209" s="231">
        <v>289.91666666666674</v>
      </c>
      <c r="I209" s="231">
        <v>292.38333333333333</v>
      </c>
      <c r="J209" s="231">
        <v>294.26666666666677</v>
      </c>
      <c r="K209" s="230">
        <v>290.5</v>
      </c>
      <c r="L209" s="230">
        <v>286.14999999999998</v>
      </c>
      <c r="M209" s="230">
        <v>2.2888999999999999</v>
      </c>
      <c r="N209" s="1"/>
      <c r="O209" s="1"/>
    </row>
    <row r="210" spans="1:15" ht="12.75" customHeight="1">
      <c r="A210" s="30">
        <v>200</v>
      </c>
      <c r="B210" s="216" t="s">
        <v>120</v>
      </c>
      <c r="C210" s="230">
        <v>404.25</v>
      </c>
      <c r="D210" s="231">
        <v>402.59999999999997</v>
      </c>
      <c r="E210" s="231">
        <v>399.44999999999993</v>
      </c>
      <c r="F210" s="231">
        <v>394.65</v>
      </c>
      <c r="G210" s="231">
        <v>391.49999999999994</v>
      </c>
      <c r="H210" s="231">
        <v>407.39999999999992</v>
      </c>
      <c r="I210" s="231">
        <v>410.5499999999999</v>
      </c>
      <c r="J210" s="231">
        <v>415.34999999999991</v>
      </c>
      <c r="K210" s="230">
        <v>405.75</v>
      </c>
      <c r="L210" s="230">
        <v>397.8</v>
      </c>
      <c r="M210" s="230">
        <v>80.182419999999993</v>
      </c>
      <c r="N210" s="1"/>
      <c r="O210" s="1"/>
    </row>
    <row r="211" spans="1:15" ht="12.75" customHeight="1">
      <c r="A211" s="30">
        <v>201</v>
      </c>
      <c r="B211" s="216" t="s">
        <v>771</v>
      </c>
      <c r="C211" s="230">
        <v>1160.0999999999999</v>
      </c>
      <c r="D211" s="231">
        <v>1159.5166666666667</v>
      </c>
      <c r="E211" s="231">
        <v>1155.0333333333333</v>
      </c>
      <c r="F211" s="231">
        <v>1149.9666666666667</v>
      </c>
      <c r="G211" s="231">
        <v>1145.4833333333333</v>
      </c>
      <c r="H211" s="231">
        <v>1164.5833333333333</v>
      </c>
      <c r="I211" s="231">
        <v>1169.0666666666664</v>
      </c>
      <c r="J211" s="231">
        <v>1174.1333333333332</v>
      </c>
      <c r="K211" s="230">
        <v>1164</v>
      </c>
      <c r="L211" s="230">
        <v>1154.45</v>
      </c>
      <c r="M211" s="230">
        <v>0.17427000000000001</v>
      </c>
      <c r="N211" s="1"/>
      <c r="O211" s="1"/>
    </row>
    <row r="212" spans="1:15" ht="12.75" customHeight="1">
      <c r="A212" s="30">
        <v>202</v>
      </c>
      <c r="B212" s="216" t="s">
        <v>256</v>
      </c>
      <c r="C212" s="230">
        <v>3014.7</v>
      </c>
      <c r="D212" s="231">
        <v>3008.4333333333329</v>
      </c>
      <c r="E212" s="231">
        <v>2985.9666666666658</v>
      </c>
      <c r="F212" s="231">
        <v>2957.2333333333327</v>
      </c>
      <c r="G212" s="231">
        <v>2934.7666666666655</v>
      </c>
      <c r="H212" s="231">
        <v>3037.1666666666661</v>
      </c>
      <c r="I212" s="231">
        <v>3059.6333333333332</v>
      </c>
      <c r="J212" s="231">
        <v>3088.3666666666663</v>
      </c>
      <c r="K212" s="230">
        <v>3030.9</v>
      </c>
      <c r="L212" s="230">
        <v>2979.7</v>
      </c>
      <c r="M212" s="230">
        <v>9.6777099999999994</v>
      </c>
      <c r="N212" s="1"/>
      <c r="O212" s="1"/>
    </row>
    <row r="213" spans="1:15" ht="12.75" customHeight="1">
      <c r="A213" s="30">
        <v>203</v>
      </c>
      <c r="B213" s="216" t="s">
        <v>371</v>
      </c>
      <c r="C213" s="230">
        <v>102.85</v>
      </c>
      <c r="D213" s="231">
        <v>102.3</v>
      </c>
      <c r="E213" s="231">
        <v>101.6</v>
      </c>
      <c r="F213" s="231">
        <v>100.35</v>
      </c>
      <c r="G213" s="231">
        <v>99.649999999999991</v>
      </c>
      <c r="H213" s="231">
        <v>103.55</v>
      </c>
      <c r="I213" s="231">
        <v>104.25000000000001</v>
      </c>
      <c r="J213" s="231">
        <v>105.5</v>
      </c>
      <c r="K213" s="230">
        <v>103</v>
      </c>
      <c r="L213" s="230">
        <v>101.05</v>
      </c>
      <c r="M213" s="230">
        <v>23.099489999999999</v>
      </c>
      <c r="N213" s="1"/>
      <c r="O213" s="1"/>
    </row>
    <row r="214" spans="1:15" ht="12.75" customHeight="1">
      <c r="A214" s="30">
        <v>204</v>
      </c>
      <c r="B214" s="216" t="s">
        <v>121</v>
      </c>
      <c r="C214" s="230">
        <v>258.10000000000002</v>
      </c>
      <c r="D214" s="231">
        <v>257.40000000000003</v>
      </c>
      <c r="E214" s="231">
        <v>255.45000000000005</v>
      </c>
      <c r="F214" s="231">
        <v>252.8</v>
      </c>
      <c r="G214" s="231">
        <v>250.85000000000002</v>
      </c>
      <c r="H214" s="231">
        <v>260.05000000000007</v>
      </c>
      <c r="I214" s="231">
        <v>262</v>
      </c>
      <c r="J214" s="231">
        <v>264.65000000000009</v>
      </c>
      <c r="K214" s="230">
        <v>259.35000000000002</v>
      </c>
      <c r="L214" s="230">
        <v>254.75</v>
      </c>
      <c r="M214" s="230">
        <v>20.880469999999999</v>
      </c>
      <c r="N214" s="1"/>
      <c r="O214" s="1"/>
    </row>
    <row r="215" spans="1:15" ht="12.75" customHeight="1">
      <c r="A215" s="30">
        <v>205</v>
      </c>
      <c r="B215" s="216" t="s">
        <v>122</v>
      </c>
      <c r="C215" s="230">
        <v>2597.25</v>
      </c>
      <c r="D215" s="231">
        <v>2601.3166666666666</v>
      </c>
      <c r="E215" s="231">
        <v>2576.4833333333331</v>
      </c>
      <c r="F215" s="231">
        <v>2555.7166666666667</v>
      </c>
      <c r="G215" s="231">
        <v>2530.8833333333332</v>
      </c>
      <c r="H215" s="231">
        <v>2622.083333333333</v>
      </c>
      <c r="I215" s="231">
        <v>2646.916666666667</v>
      </c>
      <c r="J215" s="231">
        <v>2667.6833333333329</v>
      </c>
      <c r="K215" s="230">
        <v>2626.15</v>
      </c>
      <c r="L215" s="230">
        <v>2580.5500000000002</v>
      </c>
      <c r="M215" s="230">
        <v>10.72231</v>
      </c>
      <c r="N215" s="1"/>
      <c r="O215" s="1"/>
    </row>
    <row r="216" spans="1:15" ht="12.75" customHeight="1">
      <c r="A216" s="30">
        <v>206</v>
      </c>
      <c r="B216" s="216" t="s">
        <v>257</v>
      </c>
      <c r="C216" s="230">
        <v>304.89999999999998</v>
      </c>
      <c r="D216" s="231">
        <v>305.56666666666666</v>
      </c>
      <c r="E216" s="231">
        <v>303.73333333333335</v>
      </c>
      <c r="F216" s="231">
        <v>302.56666666666666</v>
      </c>
      <c r="G216" s="231">
        <v>300.73333333333335</v>
      </c>
      <c r="H216" s="231">
        <v>306.73333333333335</v>
      </c>
      <c r="I216" s="231">
        <v>308.56666666666672</v>
      </c>
      <c r="J216" s="231">
        <v>309.73333333333335</v>
      </c>
      <c r="K216" s="230">
        <v>307.39999999999998</v>
      </c>
      <c r="L216" s="230">
        <v>304.39999999999998</v>
      </c>
      <c r="M216" s="230">
        <v>3.6383000000000001</v>
      </c>
      <c r="N216" s="1"/>
      <c r="O216" s="1"/>
    </row>
    <row r="217" spans="1:15" ht="12.75" customHeight="1">
      <c r="A217" s="30">
        <v>207</v>
      </c>
      <c r="B217" s="216" t="s">
        <v>285</v>
      </c>
      <c r="C217" s="230">
        <v>3796.15</v>
      </c>
      <c r="D217" s="231">
        <v>3794.6</v>
      </c>
      <c r="E217" s="231">
        <v>3740.2</v>
      </c>
      <c r="F217" s="231">
        <v>3684.25</v>
      </c>
      <c r="G217" s="231">
        <v>3629.85</v>
      </c>
      <c r="H217" s="231">
        <v>3850.5499999999997</v>
      </c>
      <c r="I217" s="231">
        <v>3904.9500000000003</v>
      </c>
      <c r="J217" s="231">
        <v>3960.8999999999996</v>
      </c>
      <c r="K217" s="230">
        <v>3849</v>
      </c>
      <c r="L217" s="230">
        <v>3738.65</v>
      </c>
      <c r="M217" s="230">
        <v>0.39574999999999999</v>
      </c>
      <c r="N217" s="1"/>
      <c r="O217" s="1"/>
    </row>
    <row r="218" spans="1:15" ht="12.75" customHeight="1">
      <c r="A218" s="30">
        <v>208</v>
      </c>
      <c r="B218" s="216" t="s">
        <v>772</v>
      </c>
      <c r="C218" s="230">
        <v>692.4</v>
      </c>
      <c r="D218" s="231">
        <v>692.86666666666679</v>
      </c>
      <c r="E218" s="231">
        <v>688.73333333333358</v>
      </c>
      <c r="F218" s="231">
        <v>685.06666666666683</v>
      </c>
      <c r="G218" s="231">
        <v>680.93333333333362</v>
      </c>
      <c r="H218" s="231">
        <v>696.53333333333353</v>
      </c>
      <c r="I218" s="231">
        <v>700.66666666666674</v>
      </c>
      <c r="J218" s="231">
        <v>704.33333333333348</v>
      </c>
      <c r="K218" s="230">
        <v>697</v>
      </c>
      <c r="L218" s="230">
        <v>689.2</v>
      </c>
      <c r="M218" s="230">
        <v>0.51307999999999998</v>
      </c>
      <c r="N218" s="1"/>
      <c r="O218" s="1"/>
    </row>
    <row r="219" spans="1:15" ht="12.75" customHeight="1">
      <c r="A219" s="30">
        <v>209</v>
      </c>
      <c r="B219" s="216" t="s">
        <v>372</v>
      </c>
      <c r="C219" s="230">
        <v>39971.949999999997</v>
      </c>
      <c r="D219" s="231">
        <v>39932.700000000004</v>
      </c>
      <c r="E219" s="231">
        <v>39567.250000000007</v>
      </c>
      <c r="F219" s="231">
        <v>39162.550000000003</v>
      </c>
      <c r="G219" s="231">
        <v>38797.100000000006</v>
      </c>
      <c r="H219" s="231">
        <v>40337.400000000009</v>
      </c>
      <c r="I219" s="231">
        <v>40702.850000000006</v>
      </c>
      <c r="J219" s="231">
        <v>41107.55000000001</v>
      </c>
      <c r="K219" s="230">
        <v>40298.15</v>
      </c>
      <c r="L219" s="230">
        <v>39528</v>
      </c>
      <c r="M219" s="230">
        <v>2.1440000000000001E-2</v>
      </c>
      <c r="N219" s="1"/>
      <c r="O219" s="1"/>
    </row>
    <row r="220" spans="1:15" ht="12.75" customHeight="1">
      <c r="A220" s="30">
        <v>210</v>
      </c>
      <c r="B220" s="216" t="s">
        <v>373</v>
      </c>
      <c r="C220" s="230">
        <v>56.8</v>
      </c>
      <c r="D220" s="231">
        <v>56.733333333333327</v>
      </c>
      <c r="E220" s="231">
        <v>56.166666666666657</v>
      </c>
      <c r="F220" s="231">
        <v>55.533333333333331</v>
      </c>
      <c r="G220" s="231">
        <v>54.966666666666661</v>
      </c>
      <c r="H220" s="231">
        <v>57.366666666666653</v>
      </c>
      <c r="I220" s="231">
        <v>57.93333333333333</v>
      </c>
      <c r="J220" s="231">
        <v>58.566666666666649</v>
      </c>
      <c r="K220" s="230">
        <v>57.3</v>
      </c>
      <c r="L220" s="230">
        <v>56.1</v>
      </c>
      <c r="M220" s="230">
        <v>48.767659999999999</v>
      </c>
      <c r="N220" s="1"/>
      <c r="O220" s="1"/>
    </row>
    <row r="221" spans="1:15" ht="12.75" customHeight="1">
      <c r="A221" s="30">
        <v>211</v>
      </c>
      <c r="B221" s="216" t="s">
        <v>114</v>
      </c>
      <c r="C221" s="230">
        <v>2647.4</v>
      </c>
      <c r="D221" s="231">
        <v>2650.3166666666671</v>
      </c>
      <c r="E221" s="231">
        <v>2630.6833333333343</v>
      </c>
      <c r="F221" s="231">
        <v>2613.9666666666672</v>
      </c>
      <c r="G221" s="231">
        <v>2594.3333333333344</v>
      </c>
      <c r="H221" s="231">
        <v>2667.0333333333342</v>
      </c>
      <c r="I221" s="231">
        <v>2686.6666666666665</v>
      </c>
      <c r="J221" s="231">
        <v>2703.3833333333341</v>
      </c>
      <c r="K221" s="230">
        <v>2669.95</v>
      </c>
      <c r="L221" s="230">
        <v>2633.6</v>
      </c>
      <c r="M221" s="230">
        <v>46.931220000000003</v>
      </c>
      <c r="N221" s="1"/>
      <c r="O221" s="1"/>
    </row>
    <row r="222" spans="1:15" ht="12.75" customHeight="1">
      <c r="A222" s="30">
        <v>212</v>
      </c>
      <c r="B222" s="216" t="s">
        <v>124</v>
      </c>
      <c r="C222" s="230">
        <v>939.85</v>
      </c>
      <c r="D222" s="231">
        <v>938.13333333333333</v>
      </c>
      <c r="E222" s="231">
        <v>934.66666666666663</v>
      </c>
      <c r="F222" s="231">
        <v>929.48333333333335</v>
      </c>
      <c r="G222" s="231">
        <v>926.01666666666665</v>
      </c>
      <c r="H222" s="231">
        <v>943.31666666666661</v>
      </c>
      <c r="I222" s="231">
        <v>946.7833333333333</v>
      </c>
      <c r="J222" s="231">
        <v>951.96666666666658</v>
      </c>
      <c r="K222" s="230">
        <v>941.6</v>
      </c>
      <c r="L222" s="230">
        <v>932.95</v>
      </c>
      <c r="M222" s="230">
        <v>193.28582</v>
      </c>
      <c r="N222" s="1"/>
      <c r="O222" s="1"/>
    </row>
    <row r="223" spans="1:15" ht="12.75" customHeight="1">
      <c r="A223" s="30">
        <v>213</v>
      </c>
      <c r="B223" s="216" t="s">
        <v>125</v>
      </c>
      <c r="C223" s="230">
        <v>1080.3</v>
      </c>
      <c r="D223" s="231">
        <v>1077.5833333333333</v>
      </c>
      <c r="E223" s="231">
        <v>1072.2166666666665</v>
      </c>
      <c r="F223" s="231">
        <v>1064.1333333333332</v>
      </c>
      <c r="G223" s="231">
        <v>1058.7666666666664</v>
      </c>
      <c r="H223" s="231">
        <v>1085.6666666666665</v>
      </c>
      <c r="I223" s="231">
        <v>1091.0333333333333</v>
      </c>
      <c r="J223" s="231">
        <v>1099.1166666666666</v>
      </c>
      <c r="K223" s="230">
        <v>1082.95</v>
      </c>
      <c r="L223" s="230">
        <v>1069.5</v>
      </c>
      <c r="M223" s="230">
        <v>5.7457599999999998</v>
      </c>
      <c r="N223" s="1"/>
      <c r="O223" s="1"/>
    </row>
    <row r="224" spans="1:15" ht="12.75" customHeight="1">
      <c r="A224" s="30">
        <v>214</v>
      </c>
      <c r="B224" s="216" t="s">
        <v>126</v>
      </c>
      <c r="C224" s="230">
        <v>438.25</v>
      </c>
      <c r="D224" s="231">
        <v>436.95</v>
      </c>
      <c r="E224" s="231">
        <v>434.5</v>
      </c>
      <c r="F224" s="231">
        <v>430.75</v>
      </c>
      <c r="G224" s="231">
        <v>428.3</v>
      </c>
      <c r="H224" s="231">
        <v>440.7</v>
      </c>
      <c r="I224" s="231">
        <v>443.14999999999992</v>
      </c>
      <c r="J224" s="231">
        <v>446.9</v>
      </c>
      <c r="K224" s="230">
        <v>439.4</v>
      </c>
      <c r="L224" s="230">
        <v>433.2</v>
      </c>
      <c r="M224" s="230">
        <v>9.4246599999999994</v>
      </c>
      <c r="N224" s="1"/>
      <c r="O224" s="1"/>
    </row>
    <row r="225" spans="1:15" ht="12.75" customHeight="1">
      <c r="A225" s="30">
        <v>215</v>
      </c>
      <c r="B225" s="216" t="s">
        <v>258</v>
      </c>
      <c r="C225" s="230">
        <v>496.75</v>
      </c>
      <c r="D225" s="231">
        <v>495.38333333333338</v>
      </c>
      <c r="E225" s="231">
        <v>491.41666666666674</v>
      </c>
      <c r="F225" s="231">
        <v>486.08333333333337</v>
      </c>
      <c r="G225" s="231">
        <v>482.11666666666673</v>
      </c>
      <c r="H225" s="231">
        <v>500.71666666666675</v>
      </c>
      <c r="I225" s="231">
        <v>504.68333333333334</v>
      </c>
      <c r="J225" s="231">
        <v>510.01666666666677</v>
      </c>
      <c r="K225" s="230">
        <v>499.35</v>
      </c>
      <c r="L225" s="230">
        <v>490.05</v>
      </c>
      <c r="M225" s="230">
        <v>0.89285000000000003</v>
      </c>
      <c r="N225" s="1"/>
      <c r="O225" s="1"/>
    </row>
    <row r="226" spans="1:15" ht="12.75" customHeight="1">
      <c r="A226" s="30">
        <v>216</v>
      </c>
      <c r="B226" s="216" t="s">
        <v>375</v>
      </c>
      <c r="C226" s="230">
        <v>55.5</v>
      </c>
      <c r="D226" s="231">
        <v>55.4</v>
      </c>
      <c r="E226" s="231">
        <v>54.599999999999994</v>
      </c>
      <c r="F226" s="231">
        <v>53.699999999999996</v>
      </c>
      <c r="G226" s="231">
        <v>52.899999999999991</v>
      </c>
      <c r="H226" s="231">
        <v>56.3</v>
      </c>
      <c r="I226" s="231">
        <v>57.099999999999994</v>
      </c>
      <c r="J226" s="231">
        <v>58</v>
      </c>
      <c r="K226" s="230">
        <v>56.2</v>
      </c>
      <c r="L226" s="230">
        <v>54.5</v>
      </c>
      <c r="M226" s="230">
        <v>58.888080000000002</v>
      </c>
      <c r="N226" s="1"/>
      <c r="O226" s="1"/>
    </row>
    <row r="227" spans="1:15" ht="12.75" customHeight="1">
      <c r="A227" s="30">
        <v>217</v>
      </c>
      <c r="B227" s="216" t="s">
        <v>128</v>
      </c>
      <c r="C227" s="230">
        <v>68</v>
      </c>
      <c r="D227" s="231">
        <v>67.316666666666663</v>
      </c>
      <c r="E227" s="231">
        <v>66.533333333333331</v>
      </c>
      <c r="F227" s="231">
        <v>65.066666666666663</v>
      </c>
      <c r="G227" s="231">
        <v>64.283333333333331</v>
      </c>
      <c r="H227" s="231">
        <v>68.783333333333331</v>
      </c>
      <c r="I227" s="231">
        <v>69.566666666666663</v>
      </c>
      <c r="J227" s="231">
        <v>71.033333333333331</v>
      </c>
      <c r="K227" s="230">
        <v>68.099999999999994</v>
      </c>
      <c r="L227" s="230">
        <v>65.849999999999994</v>
      </c>
      <c r="M227" s="230">
        <v>322.70686999999998</v>
      </c>
      <c r="N227" s="1"/>
      <c r="O227" s="1"/>
    </row>
    <row r="228" spans="1:15" ht="12.75" customHeight="1">
      <c r="A228" s="30">
        <v>218</v>
      </c>
      <c r="B228" s="216" t="s">
        <v>376</v>
      </c>
      <c r="C228" s="230">
        <v>94.45</v>
      </c>
      <c r="D228" s="231">
        <v>93.416666666666671</v>
      </c>
      <c r="E228" s="231">
        <v>92.233333333333348</v>
      </c>
      <c r="F228" s="231">
        <v>90.01666666666668</v>
      </c>
      <c r="G228" s="231">
        <v>88.833333333333357</v>
      </c>
      <c r="H228" s="231">
        <v>95.63333333333334</v>
      </c>
      <c r="I228" s="231">
        <v>96.816666666666649</v>
      </c>
      <c r="J228" s="231">
        <v>99.033333333333331</v>
      </c>
      <c r="K228" s="230">
        <v>94.6</v>
      </c>
      <c r="L228" s="230">
        <v>91.2</v>
      </c>
      <c r="M228" s="230">
        <v>106.6553</v>
      </c>
      <c r="N228" s="1"/>
      <c r="O228" s="1"/>
    </row>
    <row r="229" spans="1:15" ht="12.75" customHeight="1">
      <c r="A229" s="30">
        <v>219</v>
      </c>
      <c r="B229" s="216" t="s">
        <v>377</v>
      </c>
      <c r="C229" s="230">
        <v>819</v>
      </c>
      <c r="D229" s="231">
        <v>818.51666666666677</v>
      </c>
      <c r="E229" s="231">
        <v>813.68333333333351</v>
      </c>
      <c r="F229" s="231">
        <v>808.36666666666679</v>
      </c>
      <c r="G229" s="231">
        <v>803.53333333333353</v>
      </c>
      <c r="H229" s="231">
        <v>823.83333333333348</v>
      </c>
      <c r="I229" s="231">
        <v>828.66666666666674</v>
      </c>
      <c r="J229" s="231">
        <v>833.98333333333346</v>
      </c>
      <c r="K229" s="230">
        <v>823.35</v>
      </c>
      <c r="L229" s="230">
        <v>813.2</v>
      </c>
      <c r="M229" s="230">
        <v>6.2489999999999997E-2</v>
      </c>
      <c r="N229" s="1"/>
      <c r="O229" s="1"/>
    </row>
    <row r="230" spans="1:15" ht="12.75" customHeight="1">
      <c r="A230" s="30">
        <v>220</v>
      </c>
      <c r="B230" s="216" t="s">
        <v>378</v>
      </c>
      <c r="C230" s="230">
        <v>440.25</v>
      </c>
      <c r="D230" s="231">
        <v>442.51666666666671</v>
      </c>
      <c r="E230" s="231">
        <v>436.83333333333343</v>
      </c>
      <c r="F230" s="231">
        <v>433.41666666666674</v>
      </c>
      <c r="G230" s="231">
        <v>427.73333333333346</v>
      </c>
      <c r="H230" s="231">
        <v>445.93333333333339</v>
      </c>
      <c r="I230" s="231">
        <v>451.61666666666667</v>
      </c>
      <c r="J230" s="231">
        <v>455.03333333333336</v>
      </c>
      <c r="K230" s="230">
        <v>448.2</v>
      </c>
      <c r="L230" s="230">
        <v>439.1</v>
      </c>
      <c r="M230" s="230">
        <v>6.11463</v>
      </c>
      <c r="N230" s="1"/>
      <c r="O230" s="1"/>
    </row>
    <row r="231" spans="1:15" ht="12.75" customHeight="1">
      <c r="A231" s="30">
        <v>221</v>
      </c>
      <c r="B231" s="216" t="s">
        <v>379</v>
      </c>
      <c r="C231" s="230">
        <v>27.45</v>
      </c>
      <c r="D231" s="231">
        <v>27.3</v>
      </c>
      <c r="E231" s="231">
        <v>27</v>
      </c>
      <c r="F231" s="231">
        <v>26.55</v>
      </c>
      <c r="G231" s="231">
        <v>26.25</v>
      </c>
      <c r="H231" s="231">
        <v>27.75</v>
      </c>
      <c r="I231" s="231">
        <v>28.050000000000004</v>
      </c>
      <c r="J231" s="231">
        <v>28.5</v>
      </c>
      <c r="K231" s="230">
        <v>27.6</v>
      </c>
      <c r="L231" s="230">
        <v>26.85</v>
      </c>
      <c r="M231" s="230">
        <v>50.04663</v>
      </c>
      <c r="N231" s="1"/>
      <c r="O231" s="1"/>
    </row>
    <row r="232" spans="1:15" ht="12.75" customHeight="1">
      <c r="A232" s="30">
        <v>222</v>
      </c>
      <c r="B232" s="216" t="s">
        <v>137</v>
      </c>
      <c r="C232" s="230">
        <v>441.15</v>
      </c>
      <c r="D232" s="231">
        <v>439.46666666666664</v>
      </c>
      <c r="E232" s="231">
        <v>436.48333333333329</v>
      </c>
      <c r="F232" s="231">
        <v>431.81666666666666</v>
      </c>
      <c r="G232" s="231">
        <v>428.83333333333331</v>
      </c>
      <c r="H232" s="231">
        <v>444.13333333333327</v>
      </c>
      <c r="I232" s="231">
        <v>447.11666666666662</v>
      </c>
      <c r="J232" s="231">
        <v>451.78333333333325</v>
      </c>
      <c r="K232" s="230">
        <v>442.45</v>
      </c>
      <c r="L232" s="230">
        <v>434.8</v>
      </c>
      <c r="M232" s="230">
        <v>182.04463999999999</v>
      </c>
      <c r="N232" s="1"/>
      <c r="O232" s="1"/>
    </row>
    <row r="233" spans="1:15" ht="12.75" customHeight="1">
      <c r="A233" s="30">
        <v>223</v>
      </c>
      <c r="B233" s="216" t="s">
        <v>381</v>
      </c>
      <c r="C233" s="230">
        <v>107</v>
      </c>
      <c r="D233" s="231">
        <v>107.11666666666667</v>
      </c>
      <c r="E233" s="231">
        <v>106.18333333333335</v>
      </c>
      <c r="F233" s="231">
        <v>105.36666666666667</v>
      </c>
      <c r="G233" s="231">
        <v>104.43333333333335</v>
      </c>
      <c r="H233" s="231">
        <v>107.93333333333335</v>
      </c>
      <c r="I233" s="231">
        <v>108.86666666666669</v>
      </c>
      <c r="J233" s="231">
        <v>109.68333333333335</v>
      </c>
      <c r="K233" s="230">
        <v>108.05</v>
      </c>
      <c r="L233" s="230">
        <v>106.3</v>
      </c>
      <c r="M233" s="230">
        <v>3.6167600000000002</v>
      </c>
      <c r="N233" s="1"/>
      <c r="O233" s="1"/>
    </row>
    <row r="234" spans="1:15" ht="12.75" customHeight="1">
      <c r="A234" s="30">
        <v>224</v>
      </c>
      <c r="B234" s="216" t="s">
        <v>382</v>
      </c>
      <c r="C234" s="230">
        <v>185</v>
      </c>
      <c r="D234" s="231">
        <v>186</v>
      </c>
      <c r="E234" s="231">
        <v>182.55</v>
      </c>
      <c r="F234" s="231">
        <v>180.10000000000002</v>
      </c>
      <c r="G234" s="231">
        <v>176.65000000000003</v>
      </c>
      <c r="H234" s="231">
        <v>188.45</v>
      </c>
      <c r="I234" s="231">
        <v>191.89999999999998</v>
      </c>
      <c r="J234" s="231">
        <v>194.34999999999997</v>
      </c>
      <c r="K234" s="230">
        <v>189.45</v>
      </c>
      <c r="L234" s="230">
        <v>183.55</v>
      </c>
      <c r="M234" s="230">
        <v>38.292230000000004</v>
      </c>
      <c r="N234" s="1"/>
      <c r="O234" s="1"/>
    </row>
    <row r="235" spans="1:15" ht="12.75" customHeight="1">
      <c r="A235" s="30">
        <v>225</v>
      </c>
      <c r="B235" s="216" t="s">
        <v>123</v>
      </c>
      <c r="C235" s="230">
        <v>111.55</v>
      </c>
      <c r="D235" s="231">
        <v>112.01666666666667</v>
      </c>
      <c r="E235" s="231">
        <v>110.53333333333333</v>
      </c>
      <c r="F235" s="231">
        <v>109.51666666666667</v>
      </c>
      <c r="G235" s="231">
        <v>108.03333333333333</v>
      </c>
      <c r="H235" s="231">
        <v>113.03333333333333</v>
      </c>
      <c r="I235" s="231">
        <v>114.51666666666665</v>
      </c>
      <c r="J235" s="231">
        <v>115.53333333333333</v>
      </c>
      <c r="K235" s="230">
        <v>113.5</v>
      </c>
      <c r="L235" s="230">
        <v>111</v>
      </c>
      <c r="M235" s="230">
        <v>100.43813</v>
      </c>
      <c r="N235" s="1"/>
      <c r="O235" s="1"/>
    </row>
    <row r="236" spans="1:15" ht="12.75" customHeight="1">
      <c r="A236" s="30">
        <v>226</v>
      </c>
      <c r="B236" s="216" t="s">
        <v>383</v>
      </c>
      <c r="C236" s="230">
        <v>64.849999999999994</v>
      </c>
      <c r="D236" s="231">
        <v>64.183333333333337</v>
      </c>
      <c r="E236" s="231">
        <v>62.866666666666674</v>
      </c>
      <c r="F236" s="231">
        <v>60.88333333333334</v>
      </c>
      <c r="G236" s="231">
        <v>59.566666666666677</v>
      </c>
      <c r="H236" s="231">
        <v>66.166666666666671</v>
      </c>
      <c r="I236" s="231">
        <v>67.483333333333334</v>
      </c>
      <c r="J236" s="231">
        <v>69.466666666666669</v>
      </c>
      <c r="K236" s="230">
        <v>65.5</v>
      </c>
      <c r="L236" s="230">
        <v>62.2</v>
      </c>
      <c r="M236" s="230">
        <v>144.90898000000001</v>
      </c>
      <c r="N236" s="1"/>
      <c r="O236" s="1"/>
    </row>
    <row r="237" spans="1:15" ht="12.75" customHeight="1">
      <c r="A237" s="30">
        <v>227</v>
      </c>
      <c r="B237" s="216" t="s">
        <v>259</v>
      </c>
      <c r="C237" s="230">
        <v>5498.55</v>
      </c>
      <c r="D237" s="231">
        <v>5503.8499999999995</v>
      </c>
      <c r="E237" s="231">
        <v>5427.6999999999989</v>
      </c>
      <c r="F237" s="231">
        <v>5356.8499999999995</v>
      </c>
      <c r="G237" s="231">
        <v>5280.6999999999989</v>
      </c>
      <c r="H237" s="231">
        <v>5574.6999999999989</v>
      </c>
      <c r="I237" s="231">
        <v>5650.8499999999985</v>
      </c>
      <c r="J237" s="231">
        <v>5721.6999999999989</v>
      </c>
      <c r="K237" s="230">
        <v>5580</v>
      </c>
      <c r="L237" s="230">
        <v>5433</v>
      </c>
      <c r="M237" s="230">
        <v>0.86802000000000001</v>
      </c>
      <c r="N237" s="1"/>
      <c r="O237" s="1"/>
    </row>
    <row r="238" spans="1:15" ht="12.75" customHeight="1">
      <c r="A238" s="30">
        <v>228</v>
      </c>
      <c r="B238" s="216" t="s">
        <v>384</v>
      </c>
      <c r="C238" s="230">
        <v>277.95</v>
      </c>
      <c r="D238" s="231">
        <v>280.2833333333333</v>
      </c>
      <c r="E238" s="231">
        <v>275.16666666666663</v>
      </c>
      <c r="F238" s="231">
        <v>272.38333333333333</v>
      </c>
      <c r="G238" s="231">
        <v>267.26666666666665</v>
      </c>
      <c r="H238" s="231">
        <v>283.06666666666661</v>
      </c>
      <c r="I238" s="231">
        <v>288.18333333333328</v>
      </c>
      <c r="J238" s="231">
        <v>290.96666666666658</v>
      </c>
      <c r="K238" s="230">
        <v>285.39999999999998</v>
      </c>
      <c r="L238" s="230">
        <v>277.5</v>
      </c>
      <c r="M238" s="230">
        <v>22.68749</v>
      </c>
      <c r="N238" s="1"/>
      <c r="O238" s="1"/>
    </row>
    <row r="239" spans="1:15" ht="12.75" customHeight="1">
      <c r="A239" s="30">
        <v>229</v>
      </c>
      <c r="B239" s="216" t="s">
        <v>385</v>
      </c>
      <c r="C239" s="230">
        <v>155.5</v>
      </c>
      <c r="D239" s="231">
        <v>155.48333333333332</v>
      </c>
      <c r="E239" s="231">
        <v>154.31666666666663</v>
      </c>
      <c r="F239" s="231">
        <v>153.13333333333333</v>
      </c>
      <c r="G239" s="231">
        <v>151.96666666666664</v>
      </c>
      <c r="H239" s="231">
        <v>156.66666666666663</v>
      </c>
      <c r="I239" s="231">
        <v>157.83333333333331</v>
      </c>
      <c r="J239" s="231">
        <v>159.01666666666662</v>
      </c>
      <c r="K239" s="230">
        <v>156.65</v>
      </c>
      <c r="L239" s="230">
        <v>154.30000000000001</v>
      </c>
      <c r="M239" s="230">
        <v>37.682949999999998</v>
      </c>
      <c r="N239" s="1"/>
      <c r="O239" s="1"/>
    </row>
    <row r="240" spans="1:15" ht="12.75" customHeight="1">
      <c r="A240" s="30">
        <v>230</v>
      </c>
      <c r="B240" s="216" t="s">
        <v>130</v>
      </c>
      <c r="C240" s="230">
        <v>380.6</v>
      </c>
      <c r="D240" s="231">
        <v>381.43333333333334</v>
      </c>
      <c r="E240" s="231">
        <v>373.4666666666667</v>
      </c>
      <c r="F240" s="231">
        <v>366.33333333333337</v>
      </c>
      <c r="G240" s="231">
        <v>358.36666666666673</v>
      </c>
      <c r="H240" s="231">
        <v>388.56666666666666</v>
      </c>
      <c r="I240" s="231">
        <v>396.53333333333325</v>
      </c>
      <c r="J240" s="231">
        <v>403.66666666666663</v>
      </c>
      <c r="K240" s="230">
        <v>389.4</v>
      </c>
      <c r="L240" s="230">
        <v>374.3</v>
      </c>
      <c r="M240" s="230">
        <v>92.532809999999998</v>
      </c>
      <c r="N240" s="1"/>
      <c r="O240" s="1"/>
    </row>
    <row r="241" spans="1:15" ht="12.75" customHeight="1">
      <c r="A241" s="30">
        <v>231</v>
      </c>
      <c r="B241" s="216" t="s">
        <v>135</v>
      </c>
      <c r="C241" s="230">
        <v>89.15</v>
      </c>
      <c r="D241" s="231">
        <v>89.2</v>
      </c>
      <c r="E241" s="231">
        <v>88.550000000000011</v>
      </c>
      <c r="F241" s="231">
        <v>87.95</v>
      </c>
      <c r="G241" s="231">
        <v>87.300000000000011</v>
      </c>
      <c r="H241" s="231">
        <v>89.800000000000011</v>
      </c>
      <c r="I241" s="231">
        <v>90.450000000000017</v>
      </c>
      <c r="J241" s="231">
        <v>91.050000000000011</v>
      </c>
      <c r="K241" s="230">
        <v>89.85</v>
      </c>
      <c r="L241" s="230">
        <v>88.6</v>
      </c>
      <c r="M241" s="230">
        <v>96.849400000000003</v>
      </c>
      <c r="N241" s="1"/>
      <c r="O241" s="1"/>
    </row>
    <row r="242" spans="1:15" ht="12.75" customHeight="1">
      <c r="A242" s="30">
        <v>232</v>
      </c>
      <c r="B242" s="216" t="s">
        <v>386</v>
      </c>
      <c r="C242" s="230">
        <v>23.7</v>
      </c>
      <c r="D242" s="231">
        <v>23.733333333333334</v>
      </c>
      <c r="E242" s="231">
        <v>23.516666666666669</v>
      </c>
      <c r="F242" s="231">
        <v>23.333333333333336</v>
      </c>
      <c r="G242" s="231">
        <v>23.116666666666671</v>
      </c>
      <c r="H242" s="231">
        <v>23.916666666666668</v>
      </c>
      <c r="I242" s="231">
        <v>24.133333333333336</v>
      </c>
      <c r="J242" s="231">
        <v>24.316666666666666</v>
      </c>
      <c r="K242" s="230">
        <v>23.95</v>
      </c>
      <c r="L242" s="230">
        <v>23.55</v>
      </c>
      <c r="M242" s="230">
        <v>52.019919999999999</v>
      </c>
      <c r="N242" s="1"/>
      <c r="O242" s="1"/>
    </row>
    <row r="243" spans="1:15" ht="12.75" customHeight="1">
      <c r="A243" s="30">
        <v>233</v>
      </c>
      <c r="B243" s="216" t="s">
        <v>136</v>
      </c>
      <c r="C243" s="230">
        <v>618.54999999999995</v>
      </c>
      <c r="D243" s="231">
        <v>618.68333333333328</v>
      </c>
      <c r="E243" s="231">
        <v>615.86666666666656</v>
      </c>
      <c r="F243" s="231">
        <v>613.18333333333328</v>
      </c>
      <c r="G243" s="231">
        <v>610.36666666666656</v>
      </c>
      <c r="H243" s="231">
        <v>621.36666666666656</v>
      </c>
      <c r="I243" s="231">
        <v>624.18333333333339</v>
      </c>
      <c r="J243" s="231">
        <v>626.86666666666656</v>
      </c>
      <c r="K243" s="230">
        <v>621.5</v>
      </c>
      <c r="L243" s="230">
        <v>616</v>
      </c>
      <c r="M243" s="230">
        <v>5.9550400000000003</v>
      </c>
      <c r="N243" s="1"/>
      <c r="O243" s="1"/>
    </row>
    <row r="244" spans="1:15" ht="12.75" customHeight="1">
      <c r="A244" s="30">
        <v>234</v>
      </c>
      <c r="B244" s="216" t="s">
        <v>767</v>
      </c>
      <c r="C244" s="230">
        <v>32</v>
      </c>
      <c r="D244" s="231">
        <v>32.6</v>
      </c>
      <c r="E244" s="231">
        <v>31.050000000000004</v>
      </c>
      <c r="F244" s="231">
        <v>30.1</v>
      </c>
      <c r="G244" s="231">
        <v>28.550000000000004</v>
      </c>
      <c r="H244" s="231">
        <v>33.550000000000004</v>
      </c>
      <c r="I244" s="231">
        <v>35.1</v>
      </c>
      <c r="J244" s="231">
        <v>36.050000000000004</v>
      </c>
      <c r="K244" s="230">
        <v>34.15</v>
      </c>
      <c r="L244" s="230">
        <v>31.65</v>
      </c>
      <c r="M244" s="230">
        <v>789.18845999999996</v>
      </c>
      <c r="N244" s="1"/>
      <c r="O244" s="1"/>
    </row>
    <row r="245" spans="1:15" ht="12.75" customHeight="1">
      <c r="A245" s="30">
        <v>235</v>
      </c>
      <c r="B245" s="216" t="s">
        <v>773</v>
      </c>
      <c r="C245" s="230">
        <v>1458.95</v>
      </c>
      <c r="D245" s="231">
        <v>1459.95</v>
      </c>
      <c r="E245" s="231">
        <v>1416</v>
      </c>
      <c r="F245" s="231">
        <v>1373.05</v>
      </c>
      <c r="G245" s="231">
        <v>1329.1</v>
      </c>
      <c r="H245" s="231">
        <v>1502.9</v>
      </c>
      <c r="I245" s="231">
        <v>1546.8500000000004</v>
      </c>
      <c r="J245" s="231">
        <v>1589.8000000000002</v>
      </c>
      <c r="K245" s="230">
        <v>1503.9</v>
      </c>
      <c r="L245" s="230">
        <v>1417</v>
      </c>
      <c r="M245" s="230">
        <v>1.6675899999999999</v>
      </c>
      <c r="N245" s="1"/>
      <c r="O245" s="1"/>
    </row>
    <row r="246" spans="1:15" ht="12.75" customHeight="1">
      <c r="A246" s="30">
        <v>236</v>
      </c>
      <c r="B246" s="216" t="s">
        <v>387</v>
      </c>
      <c r="C246" s="230">
        <v>336.25</v>
      </c>
      <c r="D246" s="231">
        <v>340.15000000000003</v>
      </c>
      <c r="E246" s="231">
        <v>331.15000000000009</v>
      </c>
      <c r="F246" s="231">
        <v>326.05000000000007</v>
      </c>
      <c r="G246" s="231">
        <v>317.05000000000013</v>
      </c>
      <c r="H246" s="231">
        <v>345.25000000000006</v>
      </c>
      <c r="I246" s="231">
        <v>354.24999999999994</v>
      </c>
      <c r="J246" s="231">
        <v>359.35</v>
      </c>
      <c r="K246" s="230">
        <v>349.15</v>
      </c>
      <c r="L246" s="230">
        <v>335.05</v>
      </c>
      <c r="M246" s="230">
        <v>0.38295000000000001</v>
      </c>
      <c r="N246" s="1"/>
      <c r="O246" s="1"/>
    </row>
    <row r="247" spans="1:15" ht="12.75" customHeight="1">
      <c r="A247" s="30">
        <v>237</v>
      </c>
      <c r="B247" s="216" t="s">
        <v>129</v>
      </c>
      <c r="C247" s="230">
        <v>480.25</v>
      </c>
      <c r="D247" s="231">
        <v>482.08333333333331</v>
      </c>
      <c r="E247" s="231">
        <v>475.21666666666664</v>
      </c>
      <c r="F247" s="231">
        <v>470.18333333333334</v>
      </c>
      <c r="G247" s="231">
        <v>463.31666666666666</v>
      </c>
      <c r="H247" s="231">
        <v>487.11666666666662</v>
      </c>
      <c r="I247" s="231">
        <v>493.98333333333329</v>
      </c>
      <c r="J247" s="231">
        <v>499.01666666666659</v>
      </c>
      <c r="K247" s="230">
        <v>488.95</v>
      </c>
      <c r="L247" s="230">
        <v>477.05</v>
      </c>
      <c r="M247" s="230">
        <v>19.984660000000002</v>
      </c>
      <c r="N247" s="1"/>
      <c r="O247" s="1"/>
    </row>
    <row r="248" spans="1:15" ht="12.75" customHeight="1">
      <c r="A248" s="30">
        <v>238</v>
      </c>
      <c r="B248" s="216" t="s">
        <v>133</v>
      </c>
      <c r="C248" s="230">
        <v>147.65</v>
      </c>
      <c r="D248" s="231">
        <v>146.5</v>
      </c>
      <c r="E248" s="231">
        <v>143.30000000000001</v>
      </c>
      <c r="F248" s="231">
        <v>138.95000000000002</v>
      </c>
      <c r="G248" s="231">
        <v>135.75000000000003</v>
      </c>
      <c r="H248" s="231">
        <v>150.85</v>
      </c>
      <c r="I248" s="231">
        <v>154.04999999999998</v>
      </c>
      <c r="J248" s="231">
        <v>158.39999999999998</v>
      </c>
      <c r="K248" s="230">
        <v>149.69999999999999</v>
      </c>
      <c r="L248" s="230">
        <v>142.15</v>
      </c>
      <c r="M248" s="230">
        <v>157.30072000000001</v>
      </c>
      <c r="N248" s="1"/>
      <c r="O248" s="1"/>
    </row>
    <row r="249" spans="1:15" ht="12.75" customHeight="1">
      <c r="A249" s="30">
        <v>239</v>
      </c>
      <c r="B249" s="216" t="s">
        <v>132</v>
      </c>
      <c r="C249" s="230">
        <v>1263.4000000000001</v>
      </c>
      <c r="D249" s="231">
        <v>1261.6666666666667</v>
      </c>
      <c r="E249" s="231">
        <v>1251.4333333333334</v>
      </c>
      <c r="F249" s="231">
        <v>1239.4666666666667</v>
      </c>
      <c r="G249" s="231">
        <v>1229.2333333333333</v>
      </c>
      <c r="H249" s="231">
        <v>1273.6333333333334</v>
      </c>
      <c r="I249" s="231">
        <v>1283.8666666666666</v>
      </c>
      <c r="J249" s="231">
        <v>1295.8333333333335</v>
      </c>
      <c r="K249" s="230">
        <v>1271.9000000000001</v>
      </c>
      <c r="L249" s="230">
        <v>1249.7</v>
      </c>
      <c r="M249" s="230">
        <v>25.890920000000001</v>
      </c>
      <c r="N249" s="1"/>
      <c r="O249" s="1"/>
    </row>
    <row r="250" spans="1:15" ht="12.75" customHeight="1">
      <c r="A250" s="30">
        <v>240</v>
      </c>
      <c r="B250" s="216" t="s">
        <v>388</v>
      </c>
      <c r="C250" s="230">
        <v>14.65</v>
      </c>
      <c r="D250" s="231">
        <v>14.666666666666666</v>
      </c>
      <c r="E250" s="231">
        <v>14.383333333333333</v>
      </c>
      <c r="F250" s="231">
        <v>14.116666666666667</v>
      </c>
      <c r="G250" s="231">
        <v>13.833333333333334</v>
      </c>
      <c r="H250" s="231">
        <v>14.933333333333332</v>
      </c>
      <c r="I250" s="231">
        <v>15.216666666666667</v>
      </c>
      <c r="J250" s="231">
        <v>15.483333333333331</v>
      </c>
      <c r="K250" s="230">
        <v>14.95</v>
      </c>
      <c r="L250" s="230">
        <v>14.4</v>
      </c>
      <c r="M250" s="230">
        <v>87.144980000000004</v>
      </c>
      <c r="N250" s="1"/>
      <c r="O250" s="1"/>
    </row>
    <row r="251" spans="1:15" ht="12.75" customHeight="1">
      <c r="A251" s="30">
        <v>241</v>
      </c>
      <c r="B251" s="216" t="s">
        <v>162</v>
      </c>
      <c r="C251" s="230">
        <v>3900.35</v>
      </c>
      <c r="D251" s="231">
        <v>3886.0499999999997</v>
      </c>
      <c r="E251" s="231">
        <v>3844.2999999999993</v>
      </c>
      <c r="F251" s="231">
        <v>3788.2499999999995</v>
      </c>
      <c r="G251" s="231">
        <v>3746.4999999999991</v>
      </c>
      <c r="H251" s="231">
        <v>3942.0999999999995</v>
      </c>
      <c r="I251" s="231">
        <v>3983.8500000000004</v>
      </c>
      <c r="J251" s="231">
        <v>4039.8999999999996</v>
      </c>
      <c r="K251" s="230">
        <v>3927.8</v>
      </c>
      <c r="L251" s="230">
        <v>3830</v>
      </c>
      <c r="M251" s="230">
        <v>2.0015200000000002</v>
      </c>
      <c r="N251" s="1"/>
      <c r="O251" s="1"/>
    </row>
    <row r="252" spans="1:15" ht="12.75" customHeight="1">
      <c r="A252" s="30">
        <v>242</v>
      </c>
      <c r="B252" s="216" t="s">
        <v>134</v>
      </c>
      <c r="C252" s="230">
        <v>1304.3499999999999</v>
      </c>
      <c r="D252" s="231">
        <v>1300.2</v>
      </c>
      <c r="E252" s="231">
        <v>1293.4000000000001</v>
      </c>
      <c r="F252" s="231">
        <v>1282.45</v>
      </c>
      <c r="G252" s="231">
        <v>1275.6500000000001</v>
      </c>
      <c r="H252" s="231">
        <v>1311.15</v>
      </c>
      <c r="I252" s="231">
        <v>1317.9499999999998</v>
      </c>
      <c r="J252" s="231">
        <v>1328.9</v>
      </c>
      <c r="K252" s="230">
        <v>1307</v>
      </c>
      <c r="L252" s="230">
        <v>1289.25</v>
      </c>
      <c r="M252" s="230">
        <v>43.341209999999997</v>
      </c>
      <c r="N252" s="1"/>
      <c r="O252" s="1"/>
    </row>
    <row r="253" spans="1:15" ht="12.75" customHeight="1">
      <c r="A253" s="30">
        <v>243</v>
      </c>
      <c r="B253" s="216" t="s">
        <v>389</v>
      </c>
      <c r="C253" s="230">
        <v>564.95000000000005</v>
      </c>
      <c r="D253" s="231">
        <v>563.66666666666663</v>
      </c>
      <c r="E253" s="231">
        <v>559.33333333333326</v>
      </c>
      <c r="F253" s="231">
        <v>553.71666666666658</v>
      </c>
      <c r="G253" s="231">
        <v>549.38333333333321</v>
      </c>
      <c r="H253" s="231">
        <v>569.2833333333333</v>
      </c>
      <c r="I253" s="231">
        <v>573.61666666666656</v>
      </c>
      <c r="J253" s="231">
        <v>579.23333333333335</v>
      </c>
      <c r="K253" s="230">
        <v>568</v>
      </c>
      <c r="L253" s="230">
        <v>558.04999999999995</v>
      </c>
      <c r="M253" s="230">
        <v>5.1368299999999998</v>
      </c>
      <c r="N253" s="1"/>
      <c r="O253" s="1"/>
    </row>
    <row r="254" spans="1:15" ht="12.75" customHeight="1">
      <c r="A254" s="30">
        <v>244</v>
      </c>
      <c r="B254" s="216" t="s">
        <v>131</v>
      </c>
      <c r="C254" s="230">
        <v>2305.6999999999998</v>
      </c>
      <c r="D254" s="231">
        <v>2293.7833333333333</v>
      </c>
      <c r="E254" s="231">
        <v>2271.2666666666664</v>
      </c>
      <c r="F254" s="231">
        <v>2236.833333333333</v>
      </c>
      <c r="G254" s="231">
        <v>2214.3166666666662</v>
      </c>
      <c r="H254" s="231">
        <v>2328.2166666666667</v>
      </c>
      <c r="I254" s="231">
        <v>2350.733333333334</v>
      </c>
      <c r="J254" s="231">
        <v>2385.166666666667</v>
      </c>
      <c r="K254" s="230">
        <v>2316.3000000000002</v>
      </c>
      <c r="L254" s="230">
        <v>2259.35</v>
      </c>
      <c r="M254" s="230">
        <v>13.915609999999999</v>
      </c>
      <c r="N254" s="1"/>
      <c r="O254" s="1"/>
    </row>
    <row r="255" spans="1:15" ht="12.75" customHeight="1">
      <c r="A255" s="30">
        <v>245</v>
      </c>
      <c r="B255" s="216" t="s">
        <v>260</v>
      </c>
      <c r="C255" s="230">
        <v>681.7</v>
      </c>
      <c r="D255" s="231">
        <v>683.2166666666667</v>
      </c>
      <c r="E255" s="231">
        <v>678.48333333333335</v>
      </c>
      <c r="F255" s="231">
        <v>675.26666666666665</v>
      </c>
      <c r="G255" s="231">
        <v>670.5333333333333</v>
      </c>
      <c r="H255" s="231">
        <v>686.43333333333339</v>
      </c>
      <c r="I255" s="231">
        <v>691.16666666666674</v>
      </c>
      <c r="J255" s="231">
        <v>694.38333333333344</v>
      </c>
      <c r="K255" s="230">
        <v>687.95</v>
      </c>
      <c r="L255" s="230">
        <v>680</v>
      </c>
      <c r="M255" s="230">
        <v>1.69398</v>
      </c>
      <c r="N255" s="1"/>
      <c r="O255" s="1"/>
    </row>
    <row r="256" spans="1:15" ht="12.75" customHeight="1">
      <c r="A256" s="30">
        <v>246</v>
      </c>
      <c r="B256" s="216" t="s">
        <v>390</v>
      </c>
      <c r="C256" s="230">
        <v>2054.85</v>
      </c>
      <c r="D256" s="231">
        <v>2016.6833333333334</v>
      </c>
      <c r="E256" s="231">
        <v>1953.3666666666668</v>
      </c>
      <c r="F256" s="231">
        <v>1851.8833333333334</v>
      </c>
      <c r="G256" s="231">
        <v>1788.5666666666668</v>
      </c>
      <c r="H256" s="231">
        <v>2118.166666666667</v>
      </c>
      <c r="I256" s="231">
        <v>2181.4833333333336</v>
      </c>
      <c r="J256" s="231">
        <v>2282.9666666666667</v>
      </c>
      <c r="K256" s="230">
        <v>2080</v>
      </c>
      <c r="L256" s="230">
        <v>1915.2</v>
      </c>
      <c r="M256" s="230">
        <v>7.4150200000000002</v>
      </c>
      <c r="N256" s="1"/>
      <c r="O256" s="1"/>
    </row>
    <row r="257" spans="1:15" ht="12.75" customHeight="1">
      <c r="A257" s="30">
        <v>247</v>
      </c>
      <c r="B257" s="216" t="s">
        <v>391</v>
      </c>
      <c r="C257" s="230">
        <v>2973.55</v>
      </c>
      <c r="D257" s="231">
        <v>2951.8333333333335</v>
      </c>
      <c r="E257" s="231">
        <v>2921.7666666666669</v>
      </c>
      <c r="F257" s="231">
        <v>2869.9833333333336</v>
      </c>
      <c r="G257" s="231">
        <v>2839.916666666667</v>
      </c>
      <c r="H257" s="231">
        <v>3003.6166666666668</v>
      </c>
      <c r="I257" s="231">
        <v>3033.6833333333334</v>
      </c>
      <c r="J257" s="231">
        <v>3085.4666666666667</v>
      </c>
      <c r="K257" s="230">
        <v>2981.9</v>
      </c>
      <c r="L257" s="230">
        <v>2900.05</v>
      </c>
      <c r="M257" s="230">
        <v>0.93718999999999997</v>
      </c>
      <c r="N257" s="1"/>
      <c r="O257" s="1"/>
    </row>
    <row r="258" spans="1:15" ht="12.75" customHeight="1">
      <c r="A258" s="30">
        <v>248</v>
      </c>
      <c r="B258" s="216" t="s">
        <v>851</v>
      </c>
      <c r="C258" s="230">
        <v>792.65</v>
      </c>
      <c r="D258" s="231">
        <v>787.86666666666679</v>
      </c>
      <c r="E258" s="231">
        <v>772.73333333333358</v>
      </c>
      <c r="F258" s="231">
        <v>752.81666666666683</v>
      </c>
      <c r="G258" s="231">
        <v>737.68333333333362</v>
      </c>
      <c r="H258" s="231">
        <v>807.78333333333353</v>
      </c>
      <c r="I258" s="231">
        <v>822.91666666666674</v>
      </c>
      <c r="J258" s="231">
        <v>842.83333333333348</v>
      </c>
      <c r="K258" s="230">
        <v>803</v>
      </c>
      <c r="L258" s="230">
        <v>767.95</v>
      </c>
      <c r="M258" s="230">
        <v>7.0441599999999998</v>
      </c>
      <c r="N258" s="1"/>
      <c r="O258" s="1"/>
    </row>
    <row r="259" spans="1:15" ht="12.75" customHeight="1">
      <c r="A259" s="30">
        <v>249</v>
      </c>
      <c r="B259" s="216" t="s">
        <v>392</v>
      </c>
      <c r="C259" s="230">
        <v>691.3</v>
      </c>
      <c r="D259" s="231">
        <v>695.85</v>
      </c>
      <c r="E259" s="231">
        <v>681.7</v>
      </c>
      <c r="F259" s="231">
        <v>672.1</v>
      </c>
      <c r="G259" s="231">
        <v>657.95</v>
      </c>
      <c r="H259" s="231">
        <v>705.45</v>
      </c>
      <c r="I259" s="231">
        <v>719.59999999999991</v>
      </c>
      <c r="J259" s="231">
        <v>729.2</v>
      </c>
      <c r="K259" s="230">
        <v>710</v>
      </c>
      <c r="L259" s="230">
        <v>686.25</v>
      </c>
      <c r="M259" s="230">
        <v>2.53355</v>
      </c>
      <c r="N259" s="1"/>
      <c r="O259" s="1"/>
    </row>
    <row r="260" spans="1:15" ht="12.75" customHeight="1">
      <c r="A260" s="30">
        <v>250</v>
      </c>
      <c r="B260" s="216" t="s">
        <v>393</v>
      </c>
      <c r="C260" s="230">
        <v>327.39999999999998</v>
      </c>
      <c r="D260" s="231">
        <v>330.08333333333331</v>
      </c>
      <c r="E260" s="231">
        <v>324.31666666666661</v>
      </c>
      <c r="F260" s="231">
        <v>321.23333333333329</v>
      </c>
      <c r="G260" s="231">
        <v>315.46666666666658</v>
      </c>
      <c r="H260" s="231">
        <v>333.16666666666663</v>
      </c>
      <c r="I260" s="231">
        <v>338.93333333333339</v>
      </c>
      <c r="J260" s="231">
        <v>342.01666666666665</v>
      </c>
      <c r="K260" s="230">
        <v>335.85</v>
      </c>
      <c r="L260" s="230">
        <v>327</v>
      </c>
      <c r="M260" s="230">
        <v>6.3448399999999996</v>
      </c>
      <c r="N260" s="1"/>
      <c r="O260" s="1"/>
    </row>
    <row r="261" spans="1:15" ht="12.75" customHeight="1">
      <c r="A261" s="30">
        <v>251</v>
      </c>
      <c r="B261" s="216" t="s">
        <v>394</v>
      </c>
      <c r="C261" s="230">
        <v>66.849999999999994</v>
      </c>
      <c r="D261" s="231">
        <v>67.033333333333331</v>
      </c>
      <c r="E261" s="231">
        <v>66.416666666666657</v>
      </c>
      <c r="F261" s="231">
        <v>65.98333333333332</v>
      </c>
      <c r="G261" s="231">
        <v>65.366666666666646</v>
      </c>
      <c r="H261" s="231">
        <v>67.466666666666669</v>
      </c>
      <c r="I261" s="231">
        <v>68.083333333333343</v>
      </c>
      <c r="J261" s="231">
        <v>68.51666666666668</v>
      </c>
      <c r="K261" s="230">
        <v>67.650000000000006</v>
      </c>
      <c r="L261" s="230">
        <v>66.599999999999994</v>
      </c>
      <c r="M261" s="230">
        <v>6.9671500000000002</v>
      </c>
      <c r="N261" s="1"/>
      <c r="O261" s="1"/>
    </row>
    <row r="262" spans="1:15" ht="12.75" customHeight="1">
      <c r="A262" s="30">
        <v>252</v>
      </c>
      <c r="B262" s="216" t="s">
        <v>261</v>
      </c>
      <c r="C262" s="230">
        <v>258.7</v>
      </c>
      <c r="D262" s="231">
        <v>256.34999999999997</v>
      </c>
      <c r="E262" s="231">
        <v>250.39999999999992</v>
      </c>
      <c r="F262" s="231">
        <v>242.09999999999997</v>
      </c>
      <c r="G262" s="231">
        <v>236.14999999999992</v>
      </c>
      <c r="H262" s="231">
        <v>264.64999999999992</v>
      </c>
      <c r="I262" s="231">
        <v>270.59999999999997</v>
      </c>
      <c r="J262" s="231">
        <v>278.89999999999992</v>
      </c>
      <c r="K262" s="230">
        <v>262.3</v>
      </c>
      <c r="L262" s="230">
        <v>248.05</v>
      </c>
      <c r="M262" s="230">
        <v>25.248539999999998</v>
      </c>
      <c r="N262" s="1"/>
      <c r="O262" s="1"/>
    </row>
    <row r="263" spans="1:15" ht="12.75" customHeight="1">
      <c r="A263" s="30">
        <v>253</v>
      </c>
      <c r="B263" s="216" t="s">
        <v>139</v>
      </c>
      <c r="C263" s="230">
        <v>696.65</v>
      </c>
      <c r="D263" s="231">
        <v>696.43333333333339</v>
      </c>
      <c r="E263" s="231">
        <v>690.21666666666681</v>
      </c>
      <c r="F263" s="231">
        <v>683.78333333333342</v>
      </c>
      <c r="G263" s="231">
        <v>677.56666666666683</v>
      </c>
      <c r="H263" s="231">
        <v>702.86666666666679</v>
      </c>
      <c r="I263" s="231">
        <v>709.08333333333348</v>
      </c>
      <c r="J263" s="231">
        <v>715.51666666666677</v>
      </c>
      <c r="K263" s="230">
        <v>702.65</v>
      </c>
      <c r="L263" s="230">
        <v>690</v>
      </c>
      <c r="M263" s="230">
        <v>12.13068</v>
      </c>
      <c r="N263" s="1"/>
      <c r="O263" s="1"/>
    </row>
    <row r="264" spans="1:15" ht="12.75" customHeight="1">
      <c r="A264" s="30">
        <v>254</v>
      </c>
      <c r="B264" s="216" t="s">
        <v>395</v>
      </c>
      <c r="C264" s="230">
        <v>100.8</v>
      </c>
      <c r="D264" s="231">
        <v>101.03333333333335</v>
      </c>
      <c r="E264" s="231">
        <v>100.11666666666669</v>
      </c>
      <c r="F264" s="231">
        <v>99.433333333333337</v>
      </c>
      <c r="G264" s="231">
        <v>98.51666666666668</v>
      </c>
      <c r="H264" s="231">
        <v>101.7166666666667</v>
      </c>
      <c r="I264" s="231">
        <v>102.63333333333335</v>
      </c>
      <c r="J264" s="231">
        <v>103.31666666666671</v>
      </c>
      <c r="K264" s="230">
        <v>101.95</v>
      </c>
      <c r="L264" s="230">
        <v>100.35</v>
      </c>
      <c r="M264" s="230">
        <v>3.7291500000000002</v>
      </c>
      <c r="N264" s="1"/>
      <c r="O264" s="1"/>
    </row>
    <row r="265" spans="1:15" ht="12.75" customHeight="1">
      <c r="A265" s="30">
        <v>255</v>
      </c>
      <c r="B265" s="216" t="s">
        <v>396</v>
      </c>
      <c r="C265" s="230">
        <v>288.64999999999998</v>
      </c>
      <c r="D265" s="231">
        <v>289.24999999999994</v>
      </c>
      <c r="E265" s="231">
        <v>284.7999999999999</v>
      </c>
      <c r="F265" s="231">
        <v>280.94999999999993</v>
      </c>
      <c r="G265" s="231">
        <v>276.49999999999989</v>
      </c>
      <c r="H265" s="231">
        <v>293.09999999999991</v>
      </c>
      <c r="I265" s="231">
        <v>297.54999999999995</v>
      </c>
      <c r="J265" s="231">
        <v>301.39999999999992</v>
      </c>
      <c r="K265" s="230">
        <v>293.7</v>
      </c>
      <c r="L265" s="230">
        <v>285.39999999999998</v>
      </c>
      <c r="M265" s="230">
        <v>2.8310900000000001</v>
      </c>
      <c r="N265" s="1"/>
      <c r="O265" s="1"/>
    </row>
    <row r="266" spans="1:15" ht="12.75" customHeight="1">
      <c r="A266" s="30">
        <v>256</v>
      </c>
      <c r="B266" s="216" t="s">
        <v>138</v>
      </c>
      <c r="C266" s="230">
        <v>510.6</v>
      </c>
      <c r="D266" s="231">
        <v>509.2</v>
      </c>
      <c r="E266" s="231">
        <v>504.4</v>
      </c>
      <c r="F266" s="231">
        <v>498.2</v>
      </c>
      <c r="G266" s="231">
        <v>493.4</v>
      </c>
      <c r="H266" s="231">
        <v>515.4</v>
      </c>
      <c r="I266" s="231">
        <v>520.20000000000005</v>
      </c>
      <c r="J266" s="231">
        <v>526.4</v>
      </c>
      <c r="K266" s="230">
        <v>514</v>
      </c>
      <c r="L266" s="230">
        <v>503</v>
      </c>
      <c r="M266" s="230">
        <v>18.11459</v>
      </c>
      <c r="N266" s="1"/>
      <c r="O266" s="1"/>
    </row>
    <row r="267" spans="1:15" ht="12.75" customHeight="1">
      <c r="A267" s="30">
        <v>257</v>
      </c>
      <c r="B267" s="216" t="s">
        <v>140</v>
      </c>
      <c r="C267" s="230">
        <v>489.15</v>
      </c>
      <c r="D267" s="231">
        <v>484.88333333333338</v>
      </c>
      <c r="E267" s="231">
        <v>476.96666666666675</v>
      </c>
      <c r="F267" s="231">
        <v>464.78333333333336</v>
      </c>
      <c r="G267" s="231">
        <v>456.86666666666673</v>
      </c>
      <c r="H267" s="231">
        <v>497.06666666666678</v>
      </c>
      <c r="I267" s="231">
        <v>504.98333333333341</v>
      </c>
      <c r="J267" s="231">
        <v>517.16666666666674</v>
      </c>
      <c r="K267" s="230">
        <v>492.8</v>
      </c>
      <c r="L267" s="230">
        <v>472.7</v>
      </c>
      <c r="M267" s="230">
        <v>30.986419999999999</v>
      </c>
      <c r="N267" s="1"/>
      <c r="O267" s="1"/>
    </row>
    <row r="268" spans="1:15" ht="12.75" customHeight="1">
      <c r="A268" s="30">
        <v>258</v>
      </c>
      <c r="B268" s="216" t="s">
        <v>774</v>
      </c>
      <c r="C268" s="230">
        <v>385.8</v>
      </c>
      <c r="D268" s="231">
        <v>387.91666666666669</v>
      </c>
      <c r="E268" s="231">
        <v>382.08333333333337</v>
      </c>
      <c r="F268" s="231">
        <v>378.36666666666667</v>
      </c>
      <c r="G268" s="231">
        <v>372.53333333333336</v>
      </c>
      <c r="H268" s="231">
        <v>391.63333333333338</v>
      </c>
      <c r="I268" s="231">
        <v>397.46666666666675</v>
      </c>
      <c r="J268" s="231">
        <v>401.18333333333339</v>
      </c>
      <c r="K268" s="230">
        <v>393.75</v>
      </c>
      <c r="L268" s="230">
        <v>384.2</v>
      </c>
      <c r="M268" s="230">
        <v>3.4209399999999999</v>
      </c>
      <c r="N268" s="1"/>
      <c r="O268" s="1"/>
    </row>
    <row r="269" spans="1:15" ht="12.75" customHeight="1">
      <c r="A269" s="30">
        <v>259</v>
      </c>
      <c r="B269" s="216" t="s">
        <v>775</v>
      </c>
      <c r="C269" s="230">
        <v>357.65</v>
      </c>
      <c r="D269" s="231">
        <v>355.29999999999995</v>
      </c>
      <c r="E269" s="231">
        <v>351.39999999999992</v>
      </c>
      <c r="F269" s="231">
        <v>345.15</v>
      </c>
      <c r="G269" s="231">
        <v>341.24999999999994</v>
      </c>
      <c r="H269" s="231">
        <v>361.5499999999999</v>
      </c>
      <c r="I269" s="231">
        <v>365.45</v>
      </c>
      <c r="J269" s="231">
        <v>371.69999999999987</v>
      </c>
      <c r="K269" s="230">
        <v>359.2</v>
      </c>
      <c r="L269" s="230">
        <v>349.05</v>
      </c>
      <c r="M269" s="230">
        <v>0.84445000000000003</v>
      </c>
      <c r="N269" s="1"/>
      <c r="O269" s="1"/>
    </row>
    <row r="270" spans="1:15" ht="12.75" customHeight="1">
      <c r="A270" s="30">
        <v>260</v>
      </c>
      <c r="B270" s="216" t="s">
        <v>397</v>
      </c>
      <c r="C270" s="230">
        <v>691.95</v>
      </c>
      <c r="D270" s="231">
        <v>691.7166666666667</v>
      </c>
      <c r="E270" s="231">
        <v>680.23333333333335</v>
      </c>
      <c r="F270" s="231">
        <v>668.51666666666665</v>
      </c>
      <c r="G270" s="231">
        <v>657.0333333333333</v>
      </c>
      <c r="H270" s="231">
        <v>703.43333333333339</v>
      </c>
      <c r="I270" s="231">
        <v>714.91666666666674</v>
      </c>
      <c r="J270" s="231">
        <v>726.63333333333344</v>
      </c>
      <c r="K270" s="230">
        <v>703.2</v>
      </c>
      <c r="L270" s="230">
        <v>680</v>
      </c>
      <c r="M270" s="230">
        <v>1.5612600000000001</v>
      </c>
      <c r="N270" s="1"/>
      <c r="O270" s="1"/>
    </row>
    <row r="271" spans="1:15" ht="12.75" customHeight="1">
      <c r="A271" s="30">
        <v>261</v>
      </c>
      <c r="B271" s="216" t="s">
        <v>398</v>
      </c>
      <c r="C271" s="230">
        <v>209.65</v>
      </c>
      <c r="D271" s="231">
        <v>209.5333333333333</v>
      </c>
      <c r="E271" s="231">
        <v>208.56666666666661</v>
      </c>
      <c r="F271" s="231">
        <v>207.48333333333329</v>
      </c>
      <c r="G271" s="231">
        <v>206.51666666666659</v>
      </c>
      <c r="H271" s="231">
        <v>210.61666666666662</v>
      </c>
      <c r="I271" s="231">
        <v>211.58333333333331</v>
      </c>
      <c r="J271" s="231">
        <v>212.66666666666663</v>
      </c>
      <c r="K271" s="230">
        <v>210.5</v>
      </c>
      <c r="L271" s="230">
        <v>208.45</v>
      </c>
      <c r="M271" s="230">
        <v>1.5019100000000001</v>
      </c>
      <c r="N271" s="1"/>
      <c r="O271" s="1"/>
    </row>
    <row r="272" spans="1:15" ht="12.75" customHeight="1">
      <c r="A272" s="30">
        <v>262</v>
      </c>
      <c r="B272" s="216" t="s">
        <v>399</v>
      </c>
      <c r="C272" s="230">
        <v>573.04999999999995</v>
      </c>
      <c r="D272" s="231">
        <v>573.19999999999993</v>
      </c>
      <c r="E272" s="231">
        <v>568.44999999999982</v>
      </c>
      <c r="F272" s="231">
        <v>563.84999999999991</v>
      </c>
      <c r="G272" s="231">
        <v>559.0999999999998</v>
      </c>
      <c r="H272" s="231">
        <v>577.79999999999984</v>
      </c>
      <c r="I272" s="231">
        <v>582.55000000000007</v>
      </c>
      <c r="J272" s="231">
        <v>587.14999999999986</v>
      </c>
      <c r="K272" s="230">
        <v>577.95000000000005</v>
      </c>
      <c r="L272" s="230">
        <v>568.6</v>
      </c>
      <c r="M272" s="230">
        <v>1.24261</v>
      </c>
      <c r="N272" s="1"/>
      <c r="O272" s="1"/>
    </row>
    <row r="273" spans="1:15" ht="12.75" customHeight="1">
      <c r="A273" s="30">
        <v>263</v>
      </c>
      <c r="B273" s="216" t="s">
        <v>400</v>
      </c>
      <c r="C273" s="230">
        <v>1988.6</v>
      </c>
      <c r="D273" s="231">
        <v>1982.55</v>
      </c>
      <c r="E273" s="231">
        <v>1956.1</v>
      </c>
      <c r="F273" s="231">
        <v>1923.6</v>
      </c>
      <c r="G273" s="231">
        <v>1897.1499999999999</v>
      </c>
      <c r="H273" s="231">
        <v>2015.05</v>
      </c>
      <c r="I273" s="231">
        <v>2041.5000000000002</v>
      </c>
      <c r="J273" s="231">
        <v>2074</v>
      </c>
      <c r="K273" s="230">
        <v>2009</v>
      </c>
      <c r="L273" s="230">
        <v>1950.05</v>
      </c>
      <c r="M273" s="230">
        <v>1.3985300000000001</v>
      </c>
      <c r="N273" s="1"/>
      <c r="O273" s="1"/>
    </row>
    <row r="274" spans="1:15" ht="12.75" customHeight="1">
      <c r="A274" s="30">
        <v>264</v>
      </c>
      <c r="B274" s="216" t="s">
        <v>401</v>
      </c>
      <c r="C274" s="230">
        <v>238.7</v>
      </c>
      <c r="D274" s="231">
        <v>238.41666666666666</v>
      </c>
      <c r="E274" s="231">
        <v>236.88333333333333</v>
      </c>
      <c r="F274" s="231">
        <v>235.06666666666666</v>
      </c>
      <c r="G274" s="231">
        <v>233.53333333333333</v>
      </c>
      <c r="H274" s="231">
        <v>240.23333333333332</v>
      </c>
      <c r="I274" s="231">
        <v>241.76666666666668</v>
      </c>
      <c r="J274" s="231">
        <v>243.58333333333331</v>
      </c>
      <c r="K274" s="230">
        <v>239.95</v>
      </c>
      <c r="L274" s="230">
        <v>236.6</v>
      </c>
      <c r="M274" s="230">
        <v>0.99982000000000004</v>
      </c>
      <c r="N274" s="1"/>
      <c r="O274" s="1"/>
    </row>
    <row r="275" spans="1:15" ht="12.75" customHeight="1">
      <c r="A275" s="30">
        <v>265</v>
      </c>
      <c r="B275" s="216" t="s">
        <v>402</v>
      </c>
      <c r="C275" s="230">
        <v>1020.3</v>
      </c>
      <c r="D275" s="231">
        <v>1010.9833333333332</v>
      </c>
      <c r="E275" s="231">
        <v>993.31666666666638</v>
      </c>
      <c r="F275" s="231">
        <v>966.33333333333314</v>
      </c>
      <c r="G275" s="231">
        <v>948.66666666666629</v>
      </c>
      <c r="H275" s="231">
        <v>1037.9666666666665</v>
      </c>
      <c r="I275" s="231">
        <v>1055.6333333333332</v>
      </c>
      <c r="J275" s="231">
        <v>1082.6166666666666</v>
      </c>
      <c r="K275" s="230">
        <v>1028.6500000000001</v>
      </c>
      <c r="L275" s="230">
        <v>984</v>
      </c>
      <c r="M275" s="230">
        <v>41.315820000000002</v>
      </c>
      <c r="N275" s="1"/>
      <c r="O275" s="1"/>
    </row>
    <row r="276" spans="1:15" ht="12.75" customHeight="1">
      <c r="A276" s="30">
        <v>266</v>
      </c>
      <c r="B276" s="216" t="s">
        <v>403</v>
      </c>
      <c r="C276" s="230">
        <v>406.6</v>
      </c>
      <c r="D276" s="231">
        <v>410.90000000000003</v>
      </c>
      <c r="E276" s="231">
        <v>400.80000000000007</v>
      </c>
      <c r="F276" s="231">
        <v>395.00000000000006</v>
      </c>
      <c r="G276" s="231">
        <v>384.90000000000009</v>
      </c>
      <c r="H276" s="231">
        <v>416.70000000000005</v>
      </c>
      <c r="I276" s="231">
        <v>426.80000000000007</v>
      </c>
      <c r="J276" s="231">
        <v>432.6</v>
      </c>
      <c r="K276" s="230">
        <v>421</v>
      </c>
      <c r="L276" s="230">
        <v>405.1</v>
      </c>
      <c r="M276" s="230">
        <v>4.1457100000000002</v>
      </c>
      <c r="N276" s="1"/>
      <c r="O276" s="1"/>
    </row>
    <row r="277" spans="1:15" ht="12.75" customHeight="1">
      <c r="A277" s="30">
        <v>267</v>
      </c>
      <c r="B277" s="216" t="s">
        <v>404</v>
      </c>
      <c r="C277" s="230">
        <v>1251.3499999999999</v>
      </c>
      <c r="D277" s="231">
        <v>1255.6499999999999</v>
      </c>
      <c r="E277" s="231">
        <v>1231.6999999999998</v>
      </c>
      <c r="F277" s="231">
        <v>1212.05</v>
      </c>
      <c r="G277" s="231">
        <v>1188.0999999999999</v>
      </c>
      <c r="H277" s="231">
        <v>1275.2999999999997</v>
      </c>
      <c r="I277" s="231">
        <v>1299.25</v>
      </c>
      <c r="J277" s="231">
        <v>1318.8999999999996</v>
      </c>
      <c r="K277" s="230">
        <v>1279.5999999999999</v>
      </c>
      <c r="L277" s="230">
        <v>1236</v>
      </c>
      <c r="M277" s="230">
        <v>1.25867</v>
      </c>
      <c r="N277" s="1"/>
      <c r="O277" s="1"/>
    </row>
    <row r="278" spans="1:15" ht="12.75" customHeight="1">
      <c r="A278" s="30">
        <v>268</v>
      </c>
      <c r="B278" s="216" t="s">
        <v>405</v>
      </c>
      <c r="C278" s="230">
        <v>517.25</v>
      </c>
      <c r="D278" s="231">
        <v>516.4</v>
      </c>
      <c r="E278" s="231">
        <v>512.9</v>
      </c>
      <c r="F278" s="231">
        <v>508.54999999999995</v>
      </c>
      <c r="G278" s="231">
        <v>505.04999999999995</v>
      </c>
      <c r="H278" s="231">
        <v>520.75</v>
      </c>
      <c r="I278" s="231">
        <v>524.25</v>
      </c>
      <c r="J278" s="231">
        <v>528.6</v>
      </c>
      <c r="K278" s="230">
        <v>519.9</v>
      </c>
      <c r="L278" s="230">
        <v>512.04999999999995</v>
      </c>
      <c r="M278" s="230">
        <v>1.4451000000000001</v>
      </c>
      <c r="N278" s="1"/>
      <c r="O278" s="1"/>
    </row>
    <row r="279" spans="1:15" ht="12.75" customHeight="1">
      <c r="A279" s="30">
        <v>269</v>
      </c>
      <c r="B279" s="216" t="s">
        <v>776</v>
      </c>
      <c r="C279" s="230">
        <v>105.2</v>
      </c>
      <c r="D279" s="231">
        <v>105.41666666666667</v>
      </c>
      <c r="E279" s="231">
        <v>104.38333333333334</v>
      </c>
      <c r="F279" s="231">
        <v>103.56666666666666</v>
      </c>
      <c r="G279" s="231">
        <v>102.53333333333333</v>
      </c>
      <c r="H279" s="231">
        <v>106.23333333333335</v>
      </c>
      <c r="I279" s="231">
        <v>107.26666666666668</v>
      </c>
      <c r="J279" s="231">
        <v>108.08333333333336</v>
      </c>
      <c r="K279" s="230">
        <v>106.45</v>
      </c>
      <c r="L279" s="230">
        <v>104.6</v>
      </c>
      <c r="M279" s="230">
        <v>9.5675500000000007</v>
      </c>
      <c r="N279" s="1"/>
      <c r="O279" s="1"/>
    </row>
    <row r="280" spans="1:15" ht="12.75" customHeight="1">
      <c r="A280" s="30">
        <v>270</v>
      </c>
      <c r="B280" s="216" t="s">
        <v>406</v>
      </c>
      <c r="C280" s="230">
        <v>410.15</v>
      </c>
      <c r="D280" s="231">
        <v>410.0333333333333</v>
      </c>
      <c r="E280" s="231">
        <v>408.11666666666662</v>
      </c>
      <c r="F280" s="231">
        <v>406.08333333333331</v>
      </c>
      <c r="G280" s="231">
        <v>404.16666666666663</v>
      </c>
      <c r="H280" s="231">
        <v>412.06666666666661</v>
      </c>
      <c r="I280" s="231">
        <v>413.98333333333335</v>
      </c>
      <c r="J280" s="231">
        <v>416.01666666666659</v>
      </c>
      <c r="K280" s="230">
        <v>411.95</v>
      </c>
      <c r="L280" s="230">
        <v>408</v>
      </c>
      <c r="M280" s="230">
        <v>0.86341999999999997</v>
      </c>
      <c r="N280" s="1"/>
      <c r="O280" s="1"/>
    </row>
    <row r="281" spans="1:15" ht="12.75" customHeight="1">
      <c r="A281" s="30">
        <v>271</v>
      </c>
      <c r="B281" s="216" t="s">
        <v>407</v>
      </c>
      <c r="C281" s="230">
        <v>105.3</v>
      </c>
      <c r="D281" s="231">
        <v>105.55</v>
      </c>
      <c r="E281" s="231">
        <v>104.35</v>
      </c>
      <c r="F281" s="231">
        <v>103.39999999999999</v>
      </c>
      <c r="G281" s="231">
        <v>102.19999999999999</v>
      </c>
      <c r="H281" s="231">
        <v>106.5</v>
      </c>
      <c r="I281" s="231">
        <v>107.70000000000002</v>
      </c>
      <c r="J281" s="231">
        <v>108.65</v>
      </c>
      <c r="K281" s="230">
        <v>106.75</v>
      </c>
      <c r="L281" s="230">
        <v>104.6</v>
      </c>
      <c r="M281" s="230">
        <v>13.96616</v>
      </c>
      <c r="N281" s="1"/>
      <c r="O281" s="1"/>
    </row>
    <row r="282" spans="1:15" ht="12.75" customHeight="1">
      <c r="A282" s="30">
        <v>272</v>
      </c>
      <c r="B282" s="216" t="s">
        <v>408</v>
      </c>
      <c r="C282" s="230">
        <v>523.20000000000005</v>
      </c>
      <c r="D282" s="231">
        <v>526.31666666666672</v>
      </c>
      <c r="E282" s="231">
        <v>513.93333333333339</v>
      </c>
      <c r="F282" s="231">
        <v>504.66666666666663</v>
      </c>
      <c r="G282" s="231">
        <v>492.2833333333333</v>
      </c>
      <c r="H282" s="231">
        <v>535.58333333333348</v>
      </c>
      <c r="I282" s="231">
        <v>547.96666666666692</v>
      </c>
      <c r="J282" s="231">
        <v>557.23333333333358</v>
      </c>
      <c r="K282" s="230">
        <v>538.70000000000005</v>
      </c>
      <c r="L282" s="230">
        <v>517.04999999999995</v>
      </c>
      <c r="M282" s="230">
        <v>11.29706</v>
      </c>
      <c r="N282" s="1"/>
      <c r="O282" s="1"/>
    </row>
    <row r="283" spans="1:15" ht="12.75" customHeight="1">
      <c r="A283" s="30">
        <v>273</v>
      </c>
      <c r="B283" s="216" t="s">
        <v>141</v>
      </c>
      <c r="C283" s="230">
        <v>1929.95</v>
      </c>
      <c r="D283" s="231">
        <v>1923.6833333333334</v>
      </c>
      <c r="E283" s="231">
        <v>1913.8166666666668</v>
      </c>
      <c r="F283" s="231">
        <v>1897.6833333333334</v>
      </c>
      <c r="G283" s="231">
        <v>1887.8166666666668</v>
      </c>
      <c r="H283" s="231">
        <v>1939.8166666666668</v>
      </c>
      <c r="I283" s="231">
        <v>1949.6833333333336</v>
      </c>
      <c r="J283" s="231">
        <v>1965.8166666666668</v>
      </c>
      <c r="K283" s="230">
        <v>1933.55</v>
      </c>
      <c r="L283" s="230">
        <v>1907.55</v>
      </c>
      <c r="M283" s="230">
        <v>59.667569999999998</v>
      </c>
      <c r="N283" s="1"/>
      <c r="O283" s="1"/>
    </row>
    <row r="284" spans="1:15" ht="12.75" customHeight="1">
      <c r="A284" s="30">
        <v>274</v>
      </c>
      <c r="B284" s="216" t="s">
        <v>761</v>
      </c>
      <c r="C284" s="230">
        <v>1592.85</v>
      </c>
      <c r="D284" s="231">
        <v>1599.3</v>
      </c>
      <c r="E284" s="231">
        <v>1568.55</v>
      </c>
      <c r="F284" s="231">
        <v>1544.25</v>
      </c>
      <c r="G284" s="231">
        <v>1513.5</v>
      </c>
      <c r="H284" s="231">
        <v>1623.6</v>
      </c>
      <c r="I284" s="231">
        <v>1654.35</v>
      </c>
      <c r="J284" s="231">
        <v>1678.6499999999999</v>
      </c>
      <c r="K284" s="230">
        <v>1630.05</v>
      </c>
      <c r="L284" s="230">
        <v>1575</v>
      </c>
      <c r="M284" s="230">
        <v>3.722</v>
      </c>
      <c r="N284" s="1"/>
      <c r="O284" s="1"/>
    </row>
    <row r="285" spans="1:15" ht="12.75" customHeight="1">
      <c r="A285" s="30">
        <v>275</v>
      </c>
      <c r="B285" s="216" t="s">
        <v>142</v>
      </c>
      <c r="C285" s="230">
        <v>102.65</v>
      </c>
      <c r="D285" s="231">
        <v>102.10000000000001</v>
      </c>
      <c r="E285" s="231">
        <v>101.25000000000001</v>
      </c>
      <c r="F285" s="231">
        <v>99.850000000000009</v>
      </c>
      <c r="G285" s="231">
        <v>99.000000000000014</v>
      </c>
      <c r="H285" s="231">
        <v>103.50000000000001</v>
      </c>
      <c r="I285" s="231">
        <v>104.35000000000001</v>
      </c>
      <c r="J285" s="231">
        <v>105.75000000000001</v>
      </c>
      <c r="K285" s="230">
        <v>102.95</v>
      </c>
      <c r="L285" s="230">
        <v>100.7</v>
      </c>
      <c r="M285" s="230">
        <v>109.61461</v>
      </c>
      <c r="N285" s="1"/>
      <c r="O285" s="1"/>
    </row>
    <row r="286" spans="1:15" ht="12.75" customHeight="1">
      <c r="A286" s="30">
        <v>276</v>
      </c>
      <c r="B286" s="216" t="s">
        <v>146</v>
      </c>
      <c r="C286" s="230">
        <v>3801.5</v>
      </c>
      <c r="D286" s="231">
        <v>3792.5</v>
      </c>
      <c r="E286" s="231">
        <v>3753</v>
      </c>
      <c r="F286" s="231">
        <v>3704.5</v>
      </c>
      <c r="G286" s="231">
        <v>3665</v>
      </c>
      <c r="H286" s="231">
        <v>3841</v>
      </c>
      <c r="I286" s="231">
        <v>3880.5</v>
      </c>
      <c r="J286" s="231">
        <v>3929</v>
      </c>
      <c r="K286" s="230">
        <v>3832</v>
      </c>
      <c r="L286" s="230">
        <v>3744</v>
      </c>
      <c r="M286" s="230">
        <v>3.5146000000000002</v>
      </c>
      <c r="N286" s="1"/>
      <c r="O286" s="1"/>
    </row>
    <row r="287" spans="1:15" ht="12.75" customHeight="1">
      <c r="A287" s="30">
        <v>277</v>
      </c>
      <c r="B287" s="216" t="s">
        <v>144</v>
      </c>
      <c r="C287" s="230">
        <v>375.05</v>
      </c>
      <c r="D287" s="231">
        <v>374.78333333333336</v>
      </c>
      <c r="E287" s="231">
        <v>371.7166666666667</v>
      </c>
      <c r="F287" s="231">
        <v>368.38333333333333</v>
      </c>
      <c r="G287" s="231">
        <v>365.31666666666666</v>
      </c>
      <c r="H287" s="231">
        <v>378.11666666666673</v>
      </c>
      <c r="I287" s="231">
        <v>381.18333333333345</v>
      </c>
      <c r="J287" s="231">
        <v>384.51666666666677</v>
      </c>
      <c r="K287" s="230">
        <v>377.85</v>
      </c>
      <c r="L287" s="230">
        <v>371.45</v>
      </c>
      <c r="M287" s="230">
        <v>9.5813100000000002</v>
      </c>
      <c r="N287" s="1"/>
      <c r="O287" s="1"/>
    </row>
    <row r="288" spans="1:15" ht="12.75" customHeight="1">
      <c r="A288" s="30">
        <v>278</v>
      </c>
      <c r="B288" s="216" t="s">
        <v>863</v>
      </c>
      <c r="C288" s="230">
        <v>4910.55</v>
      </c>
      <c r="D288" s="231">
        <v>4875.45</v>
      </c>
      <c r="E288" s="231">
        <v>4826.6499999999996</v>
      </c>
      <c r="F288" s="231">
        <v>4742.75</v>
      </c>
      <c r="G288" s="231">
        <v>4693.95</v>
      </c>
      <c r="H288" s="231">
        <v>4959.3499999999995</v>
      </c>
      <c r="I288" s="231">
        <v>5008.1500000000005</v>
      </c>
      <c r="J288" s="231">
        <v>5092.0499999999993</v>
      </c>
      <c r="K288" s="230">
        <v>4924.25</v>
      </c>
      <c r="L288" s="230">
        <v>4791.55</v>
      </c>
      <c r="M288" s="230">
        <v>2.8908499999999999</v>
      </c>
      <c r="N288" s="1"/>
      <c r="O288" s="1"/>
    </row>
    <row r="289" spans="1:15" ht="12.75" customHeight="1">
      <c r="A289" s="30">
        <v>279</v>
      </c>
      <c r="B289" s="216" t="s">
        <v>409</v>
      </c>
      <c r="C289" s="230">
        <v>11508.55</v>
      </c>
      <c r="D289" s="231">
        <v>11419.949999999999</v>
      </c>
      <c r="E289" s="231">
        <v>11139.899999999998</v>
      </c>
      <c r="F289" s="231">
        <v>10771.249999999998</v>
      </c>
      <c r="G289" s="231">
        <v>10491.199999999997</v>
      </c>
      <c r="H289" s="231">
        <v>11788.599999999999</v>
      </c>
      <c r="I289" s="231">
        <v>12068.649999999998</v>
      </c>
      <c r="J289" s="231">
        <v>12437.3</v>
      </c>
      <c r="K289" s="230">
        <v>11700</v>
      </c>
      <c r="L289" s="230">
        <v>11051.3</v>
      </c>
      <c r="M289" s="230">
        <v>0.20710000000000001</v>
      </c>
      <c r="N289" s="1"/>
      <c r="O289" s="1"/>
    </row>
    <row r="290" spans="1:15" ht="12.75" customHeight="1">
      <c r="A290" s="30">
        <v>280</v>
      </c>
      <c r="B290" s="216" t="s">
        <v>145</v>
      </c>
      <c r="C290" s="230">
        <v>2204.6999999999998</v>
      </c>
      <c r="D290" s="231">
        <v>2196.6666666666665</v>
      </c>
      <c r="E290" s="231">
        <v>2186.0333333333328</v>
      </c>
      <c r="F290" s="231">
        <v>2167.3666666666663</v>
      </c>
      <c r="G290" s="231">
        <v>2156.7333333333327</v>
      </c>
      <c r="H290" s="231">
        <v>2215.333333333333</v>
      </c>
      <c r="I290" s="231">
        <v>2225.9666666666672</v>
      </c>
      <c r="J290" s="231">
        <v>2244.6333333333332</v>
      </c>
      <c r="K290" s="230">
        <v>2207.3000000000002</v>
      </c>
      <c r="L290" s="230">
        <v>2178</v>
      </c>
      <c r="M290" s="230">
        <v>16.895209999999999</v>
      </c>
      <c r="N290" s="1"/>
      <c r="O290" s="1"/>
    </row>
    <row r="291" spans="1:15" ht="12.75" customHeight="1">
      <c r="A291" s="30">
        <v>281</v>
      </c>
      <c r="B291" s="216" t="s">
        <v>817</v>
      </c>
      <c r="C291" s="230">
        <v>325.2</v>
      </c>
      <c r="D291" s="231">
        <v>324.93333333333334</v>
      </c>
      <c r="E291" s="231">
        <v>323.36666666666667</v>
      </c>
      <c r="F291" s="231">
        <v>321.53333333333336</v>
      </c>
      <c r="G291" s="231">
        <v>319.9666666666667</v>
      </c>
      <c r="H291" s="231">
        <v>326.76666666666665</v>
      </c>
      <c r="I291" s="231">
        <v>328.33333333333337</v>
      </c>
      <c r="J291" s="231">
        <v>330.16666666666663</v>
      </c>
      <c r="K291" s="230">
        <v>326.5</v>
      </c>
      <c r="L291" s="230">
        <v>323.10000000000002</v>
      </c>
      <c r="M291" s="230">
        <v>1.6146400000000001</v>
      </c>
      <c r="N291" s="1"/>
      <c r="O291" s="1"/>
    </row>
    <row r="292" spans="1:15" ht="12.75" customHeight="1">
      <c r="A292" s="30">
        <v>282</v>
      </c>
      <c r="B292" s="216" t="s">
        <v>262</v>
      </c>
      <c r="C292" s="230">
        <v>333.4</v>
      </c>
      <c r="D292" s="231">
        <v>334.0333333333333</v>
      </c>
      <c r="E292" s="231">
        <v>329.91666666666663</v>
      </c>
      <c r="F292" s="231">
        <v>326.43333333333334</v>
      </c>
      <c r="G292" s="231">
        <v>322.31666666666666</v>
      </c>
      <c r="H292" s="231">
        <v>337.51666666666659</v>
      </c>
      <c r="I292" s="231">
        <v>341.63333333333327</v>
      </c>
      <c r="J292" s="231">
        <v>345.11666666666656</v>
      </c>
      <c r="K292" s="230">
        <v>338.15</v>
      </c>
      <c r="L292" s="230">
        <v>330.55</v>
      </c>
      <c r="M292" s="230">
        <v>24.208690000000001</v>
      </c>
      <c r="N292" s="1"/>
      <c r="O292" s="1"/>
    </row>
    <row r="293" spans="1:15" ht="12.75" customHeight="1">
      <c r="A293" s="30">
        <v>283</v>
      </c>
      <c r="B293" s="216" t="s">
        <v>778</v>
      </c>
      <c r="C293" s="230">
        <v>256.8</v>
      </c>
      <c r="D293" s="231">
        <v>256.5333333333333</v>
      </c>
      <c r="E293" s="231">
        <v>254.56666666666661</v>
      </c>
      <c r="F293" s="231">
        <v>252.33333333333331</v>
      </c>
      <c r="G293" s="231">
        <v>250.36666666666662</v>
      </c>
      <c r="H293" s="231">
        <v>258.76666666666659</v>
      </c>
      <c r="I293" s="231">
        <v>260.73333333333329</v>
      </c>
      <c r="J293" s="231">
        <v>262.96666666666658</v>
      </c>
      <c r="K293" s="230">
        <v>258.5</v>
      </c>
      <c r="L293" s="230">
        <v>254.3</v>
      </c>
      <c r="M293" s="230">
        <v>2.2907099999999998</v>
      </c>
      <c r="N293" s="1"/>
      <c r="O293" s="1"/>
    </row>
    <row r="294" spans="1:15" ht="12.75" customHeight="1">
      <c r="A294" s="30">
        <v>284</v>
      </c>
      <c r="B294" s="216" t="s">
        <v>870</v>
      </c>
      <c r="C294" s="230">
        <v>96.5</v>
      </c>
      <c r="D294" s="231">
        <v>95.7</v>
      </c>
      <c r="E294" s="231">
        <v>93.7</v>
      </c>
      <c r="F294" s="231">
        <v>90.9</v>
      </c>
      <c r="G294" s="231">
        <v>88.9</v>
      </c>
      <c r="H294" s="231">
        <v>98.5</v>
      </c>
      <c r="I294" s="231">
        <v>100.5</v>
      </c>
      <c r="J294" s="231">
        <v>103.3</v>
      </c>
      <c r="K294" s="230">
        <v>97.7</v>
      </c>
      <c r="L294" s="230">
        <v>92.9</v>
      </c>
      <c r="M294" s="230">
        <v>118.07259000000001</v>
      </c>
      <c r="N294" s="1"/>
      <c r="O294" s="1"/>
    </row>
    <row r="295" spans="1:15" ht="12.75" customHeight="1">
      <c r="A295" s="30">
        <v>285</v>
      </c>
      <c r="B295" s="216" t="s">
        <v>843</v>
      </c>
      <c r="C295" s="230">
        <v>603.6</v>
      </c>
      <c r="D295" s="231">
        <v>606.69999999999993</v>
      </c>
      <c r="E295" s="231">
        <v>597.89999999999986</v>
      </c>
      <c r="F295" s="231">
        <v>592.19999999999993</v>
      </c>
      <c r="G295" s="231">
        <v>583.39999999999986</v>
      </c>
      <c r="H295" s="231">
        <v>612.39999999999986</v>
      </c>
      <c r="I295" s="231">
        <v>621.19999999999982</v>
      </c>
      <c r="J295" s="231">
        <v>626.89999999999986</v>
      </c>
      <c r="K295" s="230">
        <v>615.5</v>
      </c>
      <c r="L295" s="230">
        <v>601</v>
      </c>
      <c r="M295" s="230">
        <v>51.879330000000003</v>
      </c>
      <c r="N295" s="1"/>
      <c r="O295" s="1"/>
    </row>
    <row r="296" spans="1:15" ht="12.75" customHeight="1">
      <c r="A296" s="30">
        <v>286</v>
      </c>
      <c r="B296" s="216" t="s">
        <v>410</v>
      </c>
      <c r="C296" s="230">
        <v>3988.05</v>
      </c>
      <c r="D296" s="231">
        <v>3985.3666666666668</v>
      </c>
      <c r="E296" s="231">
        <v>3952.6833333333334</v>
      </c>
      <c r="F296" s="231">
        <v>3917.3166666666666</v>
      </c>
      <c r="G296" s="231">
        <v>3884.6333333333332</v>
      </c>
      <c r="H296" s="231">
        <v>4020.7333333333336</v>
      </c>
      <c r="I296" s="231">
        <v>4053.416666666667</v>
      </c>
      <c r="J296" s="231">
        <v>4088.7833333333338</v>
      </c>
      <c r="K296" s="230">
        <v>4018.05</v>
      </c>
      <c r="L296" s="230">
        <v>3950</v>
      </c>
      <c r="M296" s="230">
        <v>0.13739999999999999</v>
      </c>
      <c r="N296" s="1"/>
      <c r="O296" s="1"/>
    </row>
    <row r="297" spans="1:15" ht="12.75" customHeight="1">
      <c r="A297" s="30">
        <v>287</v>
      </c>
      <c r="B297" s="216" t="s">
        <v>147</v>
      </c>
      <c r="C297" s="230">
        <v>778.85</v>
      </c>
      <c r="D297" s="231">
        <v>780.16666666666663</v>
      </c>
      <c r="E297" s="231">
        <v>774.68333333333328</v>
      </c>
      <c r="F297" s="231">
        <v>770.51666666666665</v>
      </c>
      <c r="G297" s="231">
        <v>765.0333333333333</v>
      </c>
      <c r="H297" s="231">
        <v>784.33333333333326</v>
      </c>
      <c r="I297" s="231">
        <v>789.81666666666661</v>
      </c>
      <c r="J297" s="231">
        <v>793.98333333333323</v>
      </c>
      <c r="K297" s="230">
        <v>785.65</v>
      </c>
      <c r="L297" s="230">
        <v>776</v>
      </c>
      <c r="M297" s="230">
        <v>4.7983799999999999</v>
      </c>
      <c r="N297" s="1"/>
      <c r="O297" s="1"/>
    </row>
    <row r="298" spans="1:15" ht="12.75" customHeight="1">
      <c r="A298" s="30">
        <v>288</v>
      </c>
      <c r="B298" s="216" t="s">
        <v>411</v>
      </c>
      <c r="C298" s="230">
        <v>1471.9</v>
      </c>
      <c r="D298" s="231">
        <v>1476.8500000000001</v>
      </c>
      <c r="E298" s="231">
        <v>1461.2000000000003</v>
      </c>
      <c r="F298" s="231">
        <v>1450.5000000000002</v>
      </c>
      <c r="G298" s="231">
        <v>1434.8500000000004</v>
      </c>
      <c r="H298" s="231">
        <v>1487.5500000000002</v>
      </c>
      <c r="I298" s="231">
        <v>1503.2000000000003</v>
      </c>
      <c r="J298" s="231">
        <v>1513.9</v>
      </c>
      <c r="K298" s="230">
        <v>1492.5</v>
      </c>
      <c r="L298" s="230">
        <v>1466.15</v>
      </c>
      <c r="M298" s="230">
        <v>0.17924999999999999</v>
      </c>
      <c r="N298" s="1"/>
      <c r="O298" s="1"/>
    </row>
    <row r="299" spans="1:15" ht="12.75" customHeight="1">
      <c r="A299" s="30">
        <v>289</v>
      </c>
      <c r="B299" s="216" t="s">
        <v>412</v>
      </c>
      <c r="C299" s="230">
        <v>29.7</v>
      </c>
      <c r="D299" s="231">
        <v>29.733333333333334</v>
      </c>
      <c r="E299" s="231">
        <v>29.516666666666669</v>
      </c>
      <c r="F299" s="231">
        <v>29.333333333333336</v>
      </c>
      <c r="G299" s="231">
        <v>29.116666666666671</v>
      </c>
      <c r="H299" s="231">
        <v>29.916666666666668</v>
      </c>
      <c r="I299" s="231">
        <v>30.133333333333336</v>
      </c>
      <c r="J299" s="231">
        <v>30.316666666666666</v>
      </c>
      <c r="K299" s="230">
        <v>29.95</v>
      </c>
      <c r="L299" s="230">
        <v>29.55</v>
      </c>
      <c r="M299" s="230">
        <v>5.2872500000000002</v>
      </c>
      <c r="N299" s="1"/>
      <c r="O299" s="1"/>
    </row>
    <row r="300" spans="1:15" ht="12.75" customHeight="1">
      <c r="A300" s="30">
        <v>290</v>
      </c>
      <c r="B300" s="216" t="s">
        <v>413</v>
      </c>
      <c r="C300" s="230">
        <v>158.55000000000001</v>
      </c>
      <c r="D300" s="231">
        <v>158.88333333333335</v>
      </c>
      <c r="E300" s="231">
        <v>157.3666666666667</v>
      </c>
      <c r="F300" s="231">
        <v>156.18333333333334</v>
      </c>
      <c r="G300" s="231">
        <v>154.66666666666669</v>
      </c>
      <c r="H300" s="231">
        <v>160.06666666666672</v>
      </c>
      <c r="I300" s="231">
        <v>161.58333333333337</v>
      </c>
      <c r="J300" s="231">
        <v>162.76666666666674</v>
      </c>
      <c r="K300" s="230">
        <v>160.4</v>
      </c>
      <c r="L300" s="230">
        <v>157.69999999999999</v>
      </c>
      <c r="M300" s="230">
        <v>0.82374000000000003</v>
      </c>
      <c r="N300" s="1"/>
      <c r="O300" s="1"/>
    </row>
    <row r="301" spans="1:15" ht="12.75" customHeight="1">
      <c r="A301" s="30">
        <v>291</v>
      </c>
      <c r="B301" s="216" t="s">
        <v>158</v>
      </c>
      <c r="C301" s="230">
        <v>96727.35</v>
      </c>
      <c r="D301" s="231">
        <v>96450.083333333328</v>
      </c>
      <c r="E301" s="231">
        <v>95847.666666666657</v>
      </c>
      <c r="F301" s="231">
        <v>94967.983333333323</v>
      </c>
      <c r="G301" s="231">
        <v>94365.566666666651</v>
      </c>
      <c r="H301" s="231">
        <v>97329.766666666663</v>
      </c>
      <c r="I301" s="231">
        <v>97932.18333333332</v>
      </c>
      <c r="J301" s="231">
        <v>98811.866666666669</v>
      </c>
      <c r="K301" s="230">
        <v>97052.5</v>
      </c>
      <c r="L301" s="230">
        <v>95570.4</v>
      </c>
      <c r="M301" s="230">
        <v>8.319E-2</v>
      </c>
      <c r="N301" s="1"/>
      <c r="O301" s="1"/>
    </row>
    <row r="302" spans="1:15" ht="12.75" customHeight="1">
      <c r="A302" s="30">
        <v>292</v>
      </c>
      <c r="B302" s="216" t="s">
        <v>818</v>
      </c>
      <c r="C302" s="230">
        <v>1878.35</v>
      </c>
      <c r="D302" s="231">
        <v>1881.8333333333333</v>
      </c>
      <c r="E302" s="231">
        <v>1855.7166666666665</v>
      </c>
      <c r="F302" s="231">
        <v>1833.0833333333333</v>
      </c>
      <c r="G302" s="231">
        <v>1806.9666666666665</v>
      </c>
      <c r="H302" s="231">
        <v>1904.4666666666665</v>
      </c>
      <c r="I302" s="231">
        <v>1930.5833333333333</v>
      </c>
      <c r="J302" s="231">
        <v>1953.2166666666665</v>
      </c>
      <c r="K302" s="230">
        <v>1907.95</v>
      </c>
      <c r="L302" s="230">
        <v>1859.2</v>
      </c>
      <c r="M302" s="230">
        <v>0.99922</v>
      </c>
      <c r="N302" s="1"/>
      <c r="O302" s="1"/>
    </row>
    <row r="303" spans="1:15" ht="12.75" customHeight="1">
      <c r="A303" s="30">
        <v>293</v>
      </c>
      <c r="B303" s="216" t="s">
        <v>777</v>
      </c>
      <c r="C303" s="230">
        <v>968</v>
      </c>
      <c r="D303" s="231">
        <v>975.15</v>
      </c>
      <c r="E303" s="231">
        <v>956.34999999999991</v>
      </c>
      <c r="F303" s="231">
        <v>944.69999999999993</v>
      </c>
      <c r="G303" s="231">
        <v>925.89999999999986</v>
      </c>
      <c r="H303" s="231">
        <v>986.8</v>
      </c>
      <c r="I303" s="231">
        <v>1005.5999999999999</v>
      </c>
      <c r="J303" s="231">
        <v>1017.25</v>
      </c>
      <c r="K303" s="230">
        <v>993.95</v>
      </c>
      <c r="L303" s="230">
        <v>963.5</v>
      </c>
      <c r="M303" s="230">
        <v>4.0895000000000001</v>
      </c>
      <c r="N303" s="1"/>
      <c r="O303" s="1"/>
    </row>
    <row r="304" spans="1:15" ht="12.75" customHeight="1">
      <c r="A304" s="30">
        <v>294</v>
      </c>
      <c r="B304" s="216" t="s">
        <v>156</v>
      </c>
      <c r="C304" s="230">
        <v>1033.05</v>
      </c>
      <c r="D304" s="231">
        <v>1031.9333333333334</v>
      </c>
      <c r="E304" s="231">
        <v>1025.8666666666668</v>
      </c>
      <c r="F304" s="231">
        <v>1018.6833333333334</v>
      </c>
      <c r="G304" s="231">
        <v>1012.6166666666668</v>
      </c>
      <c r="H304" s="231">
        <v>1039.1166666666668</v>
      </c>
      <c r="I304" s="231">
        <v>1045.1833333333334</v>
      </c>
      <c r="J304" s="231">
        <v>1052.3666666666668</v>
      </c>
      <c r="K304" s="230">
        <v>1038</v>
      </c>
      <c r="L304" s="230">
        <v>1024.75</v>
      </c>
      <c r="M304" s="230">
        <v>1.4845600000000001</v>
      </c>
      <c r="N304" s="1"/>
      <c r="O304" s="1"/>
    </row>
    <row r="305" spans="1:15" ht="12.75" customHeight="1">
      <c r="A305" s="30">
        <v>295</v>
      </c>
      <c r="B305" s="216" t="s">
        <v>149</v>
      </c>
      <c r="C305" s="230">
        <v>283.14999999999998</v>
      </c>
      <c r="D305" s="231">
        <v>282.58333333333331</v>
      </c>
      <c r="E305" s="231">
        <v>279.86666666666662</v>
      </c>
      <c r="F305" s="231">
        <v>276.58333333333331</v>
      </c>
      <c r="G305" s="231">
        <v>273.86666666666662</v>
      </c>
      <c r="H305" s="231">
        <v>285.86666666666662</v>
      </c>
      <c r="I305" s="231">
        <v>288.58333333333331</v>
      </c>
      <c r="J305" s="231">
        <v>291.86666666666662</v>
      </c>
      <c r="K305" s="230">
        <v>285.3</v>
      </c>
      <c r="L305" s="230">
        <v>279.3</v>
      </c>
      <c r="M305" s="230">
        <v>31.916620000000002</v>
      </c>
      <c r="N305" s="1"/>
      <c r="O305" s="1"/>
    </row>
    <row r="306" spans="1:15" ht="12.75" customHeight="1">
      <c r="A306" s="30">
        <v>296</v>
      </c>
      <c r="B306" s="216" t="s">
        <v>148</v>
      </c>
      <c r="C306" s="230">
        <v>1277.8</v>
      </c>
      <c r="D306" s="231">
        <v>1272.05</v>
      </c>
      <c r="E306" s="231">
        <v>1263.3</v>
      </c>
      <c r="F306" s="231">
        <v>1248.8</v>
      </c>
      <c r="G306" s="231">
        <v>1240.05</v>
      </c>
      <c r="H306" s="231">
        <v>1286.55</v>
      </c>
      <c r="I306" s="231">
        <v>1295.3</v>
      </c>
      <c r="J306" s="231">
        <v>1309.8</v>
      </c>
      <c r="K306" s="230">
        <v>1280.8</v>
      </c>
      <c r="L306" s="230">
        <v>1257.55</v>
      </c>
      <c r="M306" s="230">
        <v>20.40166</v>
      </c>
      <c r="N306" s="1"/>
      <c r="O306" s="1"/>
    </row>
    <row r="307" spans="1:15" ht="12.75" customHeight="1">
      <c r="A307" s="30">
        <v>297</v>
      </c>
      <c r="B307" s="216" t="s">
        <v>414</v>
      </c>
      <c r="C307" s="230">
        <v>464.6</v>
      </c>
      <c r="D307" s="231">
        <v>468.15000000000003</v>
      </c>
      <c r="E307" s="231">
        <v>455.30000000000007</v>
      </c>
      <c r="F307" s="231">
        <v>446.00000000000006</v>
      </c>
      <c r="G307" s="231">
        <v>433.15000000000009</v>
      </c>
      <c r="H307" s="231">
        <v>477.45000000000005</v>
      </c>
      <c r="I307" s="231">
        <v>490.30000000000007</v>
      </c>
      <c r="J307" s="231">
        <v>499.6</v>
      </c>
      <c r="K307" s="230">
        <v>481</v>
      </c>
      <c r="L307" s="230">
        <v>458.85</v>
      </c>
      <c r="M307" s="230">
        <v>15.55735</v>
      </c>
      <c r="N307" s="1"/>
      <c r="O307" s="1"/>
    </row>
    <row r="308" spans="1:15" ht="12.75" customHeight="1">
      <c r="A308" s="30">
        <v>298</v>
      </c>
      <c r="B308" s="216" t="s">
        <v>415</v>
      </c>
      <c r="C308" s="230">
        <v>284.05</v>
      </c>
      <c r="D308" s="231">
        <v>286.5</v>
      </c>
      <c r="E308" s="231">
        <v>279.10000000000002</v>
      </c>
      <c r="F308" s="231">
        <v>274.15000000000003</v>
      </c>
      <c r="G308" s="231">
        <v>266.75000000000006</v>
      </c>
      <c r="H308" s="231">
        <v>291.45</v>
      </c>
      <c r="I308" s="231">
        <v>298.84999999999997</v>
      </c>
      <c r="J308" s="231">
        <v>303.79999999999995</v>
      </c>
      <c r="K308" s="230">
        <v>293.89999999999998</v>
      </c>
      <c r="L308" s="230">
        <v>281.55</v>
      </c>
      <c r="M308" s="230">
        <v>2.43438</v>
      </c>
      <c r="N308" s="1"/>
      <c r="O308" s="1"/>
    </row>
    <row r="309" spans="1:15" ht="12.75" customHeight="1">
      <c r="A309" s="30">
        <v>299</v>
      </c>
      <c r="B309" s="216" t="s">
        <v>852</v>
      </c>
      <c r="C309" s="230">
        <v>399.25</v>
      </c>
      <c r="D309" s="231">
        <v>397.38333333333338</v>
      </c>
      <c r="E309" s="231">
        <v>392.86666666666679</v>
      </c>
      <c r="F309" s="231">
        <v>386.48333333333341</v>
      </c>
      <c r="G309" s="231">
        <v>381.96666666666681</v>
      </c>
      <c r="H309" s="231">
        <v>403.76666666666677</v>
      </c>
      <c r="I309" s="231">
        <v>408.2833333333333</v>
      </c>
      <c r="J309" s="231">
        <v>414.66666666666674</v>
      </c>
      <c r="K309" s="230">
        <v>401.9</v>
      </c>
      <c r="L309" s="230">
        <v>391</v>
      </c>
      <c r="M309" s="230">
        <v>1.28407</v>
      </c>
      <c r="N309" s="1"/>
      <c r="O309" s="1"/>
    </row>
    <row r="310" spans="1:15" ht="12.75" customHeight="1">
      <c r="A310" s="30">
        <v>300</v>
      </c>
      <c r="B310" s="216" t="s">
        <v>416</v>
      </c>
      <c r="C310" s="230">
        <v>364.75</v>
      </c>
      <c r="D310" s="231">
        <v>364.3</v>
      </c>
      <c r="E310" s="231">
        <v>362.40000000000003</v>
      </c>
      <c r="F310" s="231">
        <v>360.05</v>
      </c>
      <c r="G310" s="231">
        <v>358.15000000000003</v>
      </c>
      <c r="H310" s="231">
        <v>366.65000000000003</v>
      </c>
      <c r="I310" s="231">
        <v>368.55</v>
      </c>
      <c r="J310" s="231">
        <v>370.90000000000003</v>
      </c>
      <c r="K310" s="230">
        <v>366.2</v>
      </c>
      <c r="L310" s="230">
        <v>361.95</v>
      </c>
      <c r="M310" s="230">
        <v>0.31322</v>
      </c>
      <c r="N310" s="1"/>
      <c r="O310" s="1"/>
    </row>
    <row r="311" spans="1:15" ht="12.75" customHeight="1">
      <c r="A311" s="30">
        <v>301</v>
      </c>
      <c r="B311" s="216" t="s">
        <v>150</v>
      </c>
      <c r="C311" s="230">
        <v>110.15</v>
      </c>
      <c r="D311" s="231">
        <v>110.10000000000001</v>
      </c>
      <c r="E311" s="231">
        <v>109.05000000000001</v>
      </c>
      <c r="F311" s="231">
        <v>107.95</v>
      </c>
      <c r="G311" s="231">
        <v>106.9</v>
      </c>
      <c r="H311" s="231">
        <v>111.20000000000002</v>
      </c>
      <c r="I311" s="231">
        <v>112.25</v>
      </c>
      <c r="J311" s="231">
        <v>113.35000000000002</v>
      </c>
      <c r="K311" s="230">
        <v>111.15</v>
      </c>
      <c r="L311" s="230">
        <v>109</v>
      </c>
      <c r="M311" s="230">
        <v>92.195729999999998</v>
      </c>
      <c r="N311" s="1"/>
      <c r="O311" s="1"/>
    </row>
    <row r="312" spans="1:15" ht="12.75" customHeight="1">
      <c r="A312" s="30">
        <v>302</v>
      </c>
      <c r="B312" s="216" t="s">
        <v>417</v>
      </c>
      <c r="C312" s="230">
        <v>67.45</v>
      </c>
      <c r="D312" s="231">
        <v>67.216666666666669</v>
      </c>
      <c r="E312" s="231">
        <v>65.733333333333334</v>
      </c>
      <c r="F312" s="231">
        <v>64.016666666666666</v>
      </c>
      <c r="G312" s="231">
        <v>62.533333333333331</v>
      </c>
      <c r="H312" s="231">
        <v>68.933333333333337</v>
      </c>
      <c r="I312" s="231">
        <v>70.416666666666686</v>
      </c>
      <c r="J312" s="231">
        <v>72.13333333333334</v>
      </c>
      <c r="K312" s="230">
        <v>68.7</v>
      </c>
      <c r="L312" s="230">
        <v>65.5</v>
      </c>
      <c r="M312" s="230">
        <v>130.59698</v>
      </c>
      <c r="N312" s="1"/>
      <c r="O312" s="1"/>
    </row>
    <row r="313" spans="1:15" ht="12.75" customHeight="1">
      <c r="A313" s="30">
        <v>303</v>
      </c>
      <c r="B313" s="216" t="s">
        <v>151</v>
      </c>
      <c r="C313" s="230">
        <v>528.4</v>
      </c>
      <c r="D313" s="231">
        <v>528.4666666666667</v>
      </c>
      <c r="E313" s="231">
        <v>525.83333333333337</v>
      </c>
      <c r="F313" s="231">
        <v>523.26666666666665</v>
      </c>
      <c r="G313" s="231">
        <v>520.63333333333333</v>
      </c>
      <c r="H313" s="231">
        <v>531.03333333333342</v>
      </c>
      <c r="I313" s="231">
        <v>533.66666666666663</v>
      </c>
      <c r="J313" s="231">
        <v>536.23333333333346</v>
      </c>
      <c r="K313" s="230">
        <v>531.1</v>
      </c>
      <c r="L313" s="230">
        <v>525.9</v>
      </c>
      <c r="M313" s="230">
        <v>6.5296900000000004</v>
      </c>
      <c r="N313" s="1"/>
      <c r="O313" s="1"/>
    </row>
    <row r="314" spans="1:15" ht="12.75" customHeight="1">
      <c r="A314" s="30">
        <v>304</v>
      </c>
      <c r="B314" s="216" t="s">
        <v>152</v>
      </c>
      <c r="C314" s="230">
        <v>9281.85</v>
      </c>
      <c r="D314" s="231">
        <v>9263.7666666666664</v>
      </c>
      <c r="E314" s="231">
        <v>9234.1333333333332</v>
      </c>
      <c r="F314" s="231">
        <v>9186.4166666666661</v>
      </c>
      <c r="G314" s="231">
        <v>9156.7833333333328</v>
      </c>
      <c r="H314" s="231">
        <v>9311.4833333333336</v>
      </c>
      <c r="I314" s="231">
        <v>9341.116666666665</v>
      </c>
      <c r="J314" s="231">
        <v>9388.8333333333339</v>
      </c>
      <c r="K314" s="230">
        <v>9293.4</v>
      </c>
      <c r="L314" s="230">
        <v>9216.0499999999993</v>
      </c>
      <c r="M314" s="230">
        <v>2.1897899999999999</v>
      </c>
      <c r="N314" s="1"/>
      <c r="O314" s="1"/>
    </row>
    <row r="315" spans="1:15" ht="12.75" customHeight="1">
      <c r="A315" s="30">
        <v>305</v>
      </c>
      <c r="B315" s="216" t="s">
        <v>779</v>
      </c>
      <c r="C315" s="230">
        <v>1914.95</v>
      </c>
      <c r="D315" s="231">
        <v>1935.8166666666668</v>
      </c>
      <c r="E315" s="231">
        <v>1880.4833333333336</v>
      </c>
      <c r="F315" s="231">
        <v>1846.0166666666667</v>
      </c>
      <c r="G315" s="231">
        <v>1790.6833333333334</v>
      </c>
      <c r="H315" s="231">
        <v>1970.2833333333338</v>
      </c>
      <c r="I315" s="231">
        <v>2025.6166666666672</v>
      </c>
      <c r="J315" s="231">
        <v>2060.0833333333339</v>
      </c>
      <c r="K315" s="230">
        <v>1991.15</v>
      </c>
      <c r="L315" s="230">
        <v>1901.35</v>
      </c>
      <c r="M315" s="230">
        <v>1.6748499999999999</v>
      </c>
      <c r="N315" s="1"/>
      <c r="O315" s="1"/>
    </row>
    <row r="316" spans="1:15" ht="12.75" customHeight="1">
      <c r="A316" s="30">
        <v>306</v>
      </c>
      <c r="B316" s="216" t="s">
        <v>155</v>
      </c>
      <c r="C316" s="230">
        <v>675.45</v>
      </c>
      <c r="D316" s="231">
        <v>677.13333333333333</v>
      </c>
      <c r="E316" s="231">
        <v>669.91666666666663</v>
      </c>
      <c r="F316" s="231">
        <v>664.38333333333333</v>
      </c>
      <c r="G316" s="231">
        <v>657.16666666666663</v>
      </c>
      <c r="H316" s="231">
        <v>682.66666666666663</v>
      </c>
      <c r="I316" s="231">
        <v>689.88333333333333</v>
      </c>
      <c r="J316" s="231">
        <v>695.41666666666663</v>
      </c>
      <c r="K316" s="230">
        <v>684.35</v>
      </c>
      <c r="L316" s="230">
        <v>671.6</v>
      </c>
      <c r="M316" s="230">
        <v>3.0177100000000001</v>
      </c>
      <c r="N316" s="1"/>
      <c r="O316" s="1"/>
    </row>
    <row r="317" spans="1:15" ht="12.75" customHeight="1">
      <c r="A317" s="30">
        <v>307</v>
      </c>
      <c r="B317" s="216" t="s">
        <v>418</v>
      </c>
      <c r="C317" s="230">
        <v>536.70000000000005</v>
      </c>
      <c r="D317" s="231">
        <v>541.69999999999993</v>
      </c>
      <c r="E317" s="231">
        <v>523.49999999999989</v>
      </c>
      <c r="F317" s="231">
        <v>510.29999999999995</v>
      </c>
      <c r="G317" s="231">
        <v>492.09999999999991</v>
      </c>
      <c r="H317" s="231">
        <v>554.89999999999986</v>
      </c>
      <c r="I317" s="231">
        <v>573.09999999999991</v>
      </c>
      <c r="J317" s="231">
        <v>586.29999999999984</v>
      </c>
      <c r="K317" s="230">
        <v>559.9</v>
      </c>
      <c r="L317" s="230">
        <v>528.5</v>
      </c>
      <c r="M317" s="230">
        <v>42.863990000000001</v>
      </c>
      <c r="N317" s="1"/>
      <c r="O317" s="1"/>
    </row>
    <row r="318" spans="1:15" ht="12.75" customHeight="1">
      <c r="A318" s="30">
        <v>308</v>
      </c>
      <c r="B318" s="216" t="s">
        <v>419</v>
      </c>
      <c r="C318" s="230">
        <v>754.1</v>
      </c>
      <c r="D318" s="231">
        <v>753.41666666666663</v>
      </c>
      <c r="E318" s="231">
        <v>747.48333333333323</v>
      </c>
      <c r="F318" s="231">
        <v>740.86666666666656</v>
      </c>
      <c r="G318" s="231">
        <v>734.93333333333317</v>
      </c>
      <c r="H318" s="231">
        <v>760.0333333333333</v>
      </c>
      <c r="I318" s="231">
        <v>765.9666666666667</v>
      </c>
      <c r="J318" s="231">
        <v>772.58333333333337</v>
      </c>
      <c r="K318" s="230">
        <v>759.35</v>
      </c>
      <c r="L318" s="230">
        <v>746.8</v>
      </c>
      <c r="M318" s="230">
        <v>4.5018799999999999</v>
      </c>
      <c r="N318" s="1"/>
      <c r="O318" s="1"/>
    </row>
    <row r="319" spans="1:15" ht="12.75" customHeight="1">
      <c r="A319" s="30">
        <v>309</v>
      </c>
      <c r="B319" s="216" t="s">
        <v>819</v>
      </c>
      <c r="C319" s="230">
        <v>689.75</v>
      </c>
      <c r="D319" s="231">
        <v>691.1</v>
      </c>
      <c r="E319" s="231">
        <v>682.2</v>
      </c>
      <c r="F319" s="231">
        <v>674.65</v>
      </c>
      <c r="G319" s="231">
        <v>665.75</v>
      </c>
      <c r="H319" s="231">
        <v>698.65000000000009</v>
      </c>
      <c r="I319" s="231">
        <v>707.55</v>
      </c>
      <c r="J319" s="231">
        <v>715.10000000000014</v>
      </c>
      <c r="K319" s="230">
        <v>700</v>
      </c>
      <c r="L319" s="230">
        <v>683.55</v>
      </c>
      <c r="M319" s="230">
        <v>0.20516999999999999</v>
      </c>
      <c r="N319" s="1"/>
      <c r="O319" s="1"/>
    </row>
    <row r="320" spans="1:15" ht="12.75" customHeight="1">
      <c r="A320" s="30">
        <v>310</v>
      </c>
      <c r="B320" s="216" t="s">
        <v>820</v>
      </c>
      <c r="C320" s="230">
        <v>969.6</v>
      </c>
      <c r="D320" s="231">
        <v>956.11666666666667</v>
      </c>
      <c r="E320" s="231">
        <v>934.83333333333337</v>
      </c>
      <c r="F320" s="231">
        <v>900.06666666666672</v>
      </c>
      <c r="G320" s="231">
        <v>878.78333333333342</v>
      </c>
      <c r="H320" s="231">
        <v>990.88333333333333</v>
      </c>
      <c r="I320" s="231">
        <v>1012.1666666666666</v>
      </c>
      <c r="J320" s="231">
        <v>1046.9333333333334</v>
      </c>
      <c r="K320" s="230">
        <v>977.4</v>
      </c>
      <c r="L320" s="230">
        <v>921.35</v>
      </c>
      <c r="M320" s="230">
        <v>6.8113200000000003</v>
      </c>
      <c r="N320" s="1"/>
      <c r="O320" s="1"/>
    </row>
    <row r="321" spans="1:15" ht="12.75" customHeight="1">
      <c r="A321" s="30">
        <v>311</v>
      </c>
      <c r="B321" s="216" t="s">
        <v>154</v>
      </c>
      <c r="C321" s="230">
        <v>1253.95</v>
      </c>
      <c r="D321" s="231">
        <v>1256.1166666666668</v>
      </c>
      <c r="E321" s="231">
        <v>1237.8333333333335</v>
      </c>
      <c r="F321" s="231">
        <v>1221.7166666666667</v>
      </c>
      <c r="G321" s="231">
        <v>1203.4333333333334</v>
      </c>
      <c r="H321" s="231">
        <v>1272.2333333333336</v>
      </c>
      <c r="I321" s="231">
        <v>1290.5166666666669</v>
      </c>
      <c r="J321" s="231">
        <v>1306.6333333333337</v>
      </c>
      <c r="K321" s="230">
        <v>1274.4000000000001</v>
      </c>
      <c r="L321" s="230">
        <v>1240</v>
      </c>
      <c r="M321" s="230">
        <v>1.0539400000000001</v>
      </c>
      <c r="N321" s="1"/>
      <c r="O321" s="1"/>
    </row>
    <row r="322" spans="1:15" ht="12.75" customHeight="1">
      <c r="A322" s="30">
        <v>312</v>
      </c>
      <c r="B322" s="216" t="s">
        <v>844</v>
      </c>
      <c r="C322" s="230">
        <v>55.9</v>
      </c>
      <c r="D322" s="231">
        <v>55.9</v>
      </c>
      <c r="E322" s="231">
        <v>55.55</v>
      </c>
      <c r="F322" s="231">
        <v>55.199999999999996</v>
      </c>
      <c r="G322" s="231">
        <v>54.849999999999994</v>
      </c>
      <c r="H322" s="231">
        <v>56.25</v>
      </c>
      <c r="I322" s="231">
        <v>56.600000000000009</v>
      </c>
      <c r="J322" s="231">
        <v>56.95</v>
      </c>
      <c r="K322" s="230">
        <v>56.25</v>
      </c>
      <c r="L322" s="230">
        <v>55.55</v>
      </c>
      <c r="M322" s="230">
        <v>42.960369999999998</v>
      </c>
      <c r="N322" s="1"/>
      <c r="O322" s="1"/>
    </row>
    <row r="323" spans="1:15" ht="12.75" customHeight="1">
      <c r="A323" s="30">
        <v>313</v>
      </c>
      <c r="B323" s="216" t="s">
        <v>421</v>
      </c>
      <c r="C323" s="230">
        <v>635.5</v>
      </c>
      <c r="D323" s="231">
        <v>634</v>
      </c>
      <c r="E323" s="231">
        <v>628</v>
      </c>
      <c r="F323" s="231">
        <v>620.5</v>
      </c>
      <c r="G323" s="231">
        <v>614.5</v>
      </c>
      <c r="H323" s="231">
        <v>641.5</v>
      </c>
      <c r="I323" s="231">
        <v>647.5</v>
      </c>
      <c r="J323" s="231">
        <v>655</v>
      </c>
      <c r="K323" s="230">
        <v>640</v>
      </c>
      <c r="L323" s="230">
        <v>626.5</v>
      </c>
      <c r="M323" s="230">
        <v>0.54527000000000003</v>
      </c>
      <c r="N323" s="1"/>
      <c r="O323" s="1"/>
    </row>
    <row r="324" spans="1:15" ht="12.75" customHeight="1">
      <c r="A324" s="30">
        <v>314</v>
      </c>
      <c r="B324" s="216" t="s">
        <v>157</v>
      </c>
      <c r="C324" s="230">
        <v>1933.9</v>
      </c>
      <c r="D324" s="231">
        <v>1935.95</v>
      </c>
      <c r="E324" s="231">
        <v>1914.9</v>
      </c>
      <c r="F324" s="231">
        <v>1895.9</v>
      </c>
      <c r="G324" s="231">
        <v>1874.8500000000001</v>
      </c>
      <c r="H324" s="231">
        <v>1954.95</v>
      </c>
      <c r="I324" s="231">
        <v>1975.9999999999998</v>
      </c>
      <c r="J324" s="231">
        <v>1995</v>
      </c>
      <c r="K324" s="230">
        <v>1957</v>
      </c>
      <c r="L324" s="230">
        <v>1916.95</v>
      </c>
      <c r="M324" s="230">
        <v>1.99824</v>
      </c>
      <c r="N324" s="1"/>
      <c r="O324" s="1"/>
    </row>
    <row r="325" spans="1:15" ht="12.75" customHeight="1">
      <c r="A325" s="30">
        <v>315</v>
      </c>
      <c r="B325" s="216" t="s">
        <v>422</v>
      </c>
      <c r="C325" s="230">
        <v>1346.85</v>
      </c>
      <c r="D325" s="231">
        <v>1353.0166666666667</v>
      </c>
      <c r="E325" s="231">
        <v>1337.5833333333333</v>
      </c>
      <c r="F325" s="231">
        <v>1328.3166666666666</v>
      </c>
      <c r="G325" s="231">
        <v>1312.8833333333332</v>
      </c>
      <c r="H325" s="231">
        <v>1362.2833333333333</v>
      </c>
      <c r="I325" s="231">
        <v>1377.7166666666667</v>
      </c>
      <c r="J325" s="231">
        <v>1386.9833333333333</v>
      </c>
      <c r="K325" s="230">
        <v>1368.45</v>
      </c>
      <c r="L325" s="230">
        <v>1343.75</v>
      </c>
      <c r="M325" s="230">
        <v>3.2717299999999998</v>
      </c>
      <c r="N325" s="1"/>
      <c r="O325" s="1"/>
    </row>
    <row r="326" spans="1:15" ht="12.75" customHeight="1">
      <c r="A326" s="30">
        <v>316</v>
      </c>
      <c r="B326" s="216" t="s">
        <v>159</v>
      </c>
      <c r="C326" s="230">
        <v>1111</v>
      </c>
      <c r="D326" s="231">
        <v>1106.75</v>
      </c>
      <c r="E326" s="231">
        <v>1095.5999999999999</v>
      </c>
      <c r="F326" s="231">
        <v>1080.1999999999998</v>
      </c>
      <c r="G326" s="231">
        <v>1069.0499999999997</v>
      </c>
      <c r="H326" s="231">
        <v>1122.1500000000001</v>
      </c>
      <c r="I326" s="231">
        <v>1133.3000000000002</v>
      </c>
      <c r="J326" s="231">
        <v>1148.7000000000003</v>
      </c>
      <c r="K326" s="230">
        <v>1117.9000000000001</v>
      </c>
      <c r="L326" s="230">
        <v>1091.3499999999999</v>
      </c>
      <c r="M326" s="230">
        <v>4.8456599999999996</v>
      </c>
      <c r="N326" s="1"/>
      <c r="O326" s="1"/>
    </row>
    <row r="327" spans="1:15" ht="12.75" customHeight="1">
      <c r="A327" s="30">
        <v>317</v>
      </c>
      <c r="B327" s="216" t="s">
        <v>263</v>
      </c>
      <c r="C327" s="230">
        <v>620.54999999999995</v>
      </c>
      <c r="D327" s="231">
        <v>618.23333333333323</v>
      </c>
      <c r="E327" s="231">
        <v>611.46666666666647</v>
      </c>
      <c r="F327" s="231">
        <v>602.38333333333321</v>
      </c>
      <c r="G327" s="231">
        <v>595.61666666666645</v>
      </c>
      <c r="H327" s="231">
        <v>627.31666666666649</v>
      </c>
      <c r="I327" s="231">
        <v>634.08333333333314</v>
      </c>
      <c r="J327" s="231">
        <v>643.16666666666652</v>
      </c>
      <c r="K327" s="230">
        <v>625</v>
      </c>
      <c r="L327" s="230">
        <v>609.15</v>
      </c>
      <c r="M327" s="230">
        <v>2.5060799999999999</v>
      </c>
      <c r="N327" s="1"/>
      <c r="O327" s="1"/>
    </row>
    <row r="328" spans="1:15" ht="12.75" customHeight="1">
      <c r="A328" s="30">
        <v>318</v>
      </c>
      <c r="B328" s="216" t="s">
        <v>423</v>
      </c>
      <c r="C328" s="230">
        <v>42.7</v>
      </c>
      <c r="D328" s="231">
        <v>42.966666666666661</v>
      </c>
      <c r="E328" s="231">
        <v>42.033333333333324</v>
      </c>
      <c r="F328" s="231">
        <v>41.36666666666666</v>
      </c>
      <c r="G328" s="231">
        <v>40.433333333333323</v>
      </c>
      <c r="H328" s="231">
        <v>43.633333333333326</v>
      </c>
      <c r="I328" s="231">
        <v>44.566666666666663</v>
      </c>
      <c r="J328" s="231">
        <v>45.233333333333327</v>
      </c>
      <c r="K328" s="230">
        <v>43.9</v>
      </c>
      <c r="L328" s="230">
        <v>42.3</v>
      </c>
      <c r="M328" s="230">
        <v>119.69825</v>
      </c>
      <c r="N328" s="1"/>
      <c r="O328" s="1"/>
    </row>
    <row r="329" spans="1:15" ht="12.75" customHeight="1">
      <c r="A329" s="30">
        <v>319</v>
      </c>
      <c r="B329" s="216" t="s">
        <v>424</v>
      </c>
      <c r="C329" s="230">
        <v>117.75</v>
      </c>
      <c r="D329" s="231">
        <v>114.56666666666666</v>
      </c>
      <c r="E329" s="231">
        <v>110.68333333333332</v>
      </c>
      <c r="F329" s="231">
        <v>103.61666666666666</v>
      </c>
      <c r="G329" s="231">
        <v>99.73333333333332</v>
      </c>
      <c r="H329" s="231">
        <v>121.63333333333333</v>
      </c>
      <c r="I329" s="231">
        <v>125.51666666666665</v>
      </c>
      <c r="J329" s="231">
        <v>132.58333333333331</v>
      </c>
      <c r="K329" s="230">
        <v>118.45</v>
      </c>
      <c r="L329" s="230">
        <v>107.5</v>
      </c>
      <c r="M329" s="230">
        <v>285.12295</v>
      </c>
      <c r="N329" s="1"/>
      <c r="O329" s="1"/>
    </row>
    <row r="330" spans="1:15" ht="12.75" customHeight="1">
      <c r="A330" s="30">
        <v>320</v>
      </c>
      <c r="B330" s="216" t="s">
        <v>425</v>
      </c>
      <c r="C330" s="230">
        <v>42.7</v>
      </c>
      <c r="D330" s="231">
        <v>42.833333333333336</v>
      </c>
      <c r="E330" s="231">
        <v>42.416666666666671</v>
      </c>
      <c r="F330" s="231">
        <v>42.133333333333333</v>
      </c>
      <c r="G330" s="231">
        <v>41.716666666666669</v>
      </c>
      <c r="H330" s="231">
        <v>43.116666666666674</v>
      </c>
      <c r="I330" s="231">
        <v>43.533333333333346</v>
      </c>
      <c r="J330" s="231">
        <v>43.816666666666677</v>
      </c>
      <c r="K330" s="230">
        <v>43.25</v>
      </c>
      <c r="L330" s="230">
        <v>42.55</v>
      </c>
      <c r="M330" s="230">
        <v>32.000039999999998</v>
      </c>
      <c r="N330" s="1"/>
      <c r="O330" s="1"/>
    </row>
    <row r="331" spans="1:15" ht="12.75" customHeight="1">
      <c r="A331" s="30">
        <v>321</v>
      </c>
      <c r="B331" s="216" t="s">
        <v>426</v>
      </c>
      <c r="C331" s="230">
        <v>94.8</v>
      </c>
      <c r="D331" s="231">
        <v>93.933333333333323</v>
      </c>
      <c r="E331" s="231">
        <v>92.46666666666664</v>
      </c>
      <c r="F331" s="231">
        <v>90.133333333333312</v>
      </c>
      <c r="G331" s="231">
        <v>88.666666666666629</v>
      </c>
      <c r="H331" s="231">
        <v>96.266666666666652</v>
      </c>
      <c r="I331" s="231">
        <v>97.73333333333332</v>
      </c>
      <c r="J331" s="231">
        <v>100.06666666666666</v>
      </c>
      <c r="K331" s="230">
        <v>95.4</v>
      </c>
      <c r="L331" s="230">
        <v>91.6</v>
      </c>
      <c r="M331" s="230">
        <v>39.819090000000003</v>
      </c>
      <c r="N331" s="1"/>
      <c r="O331" s="1"/>
    </row>
    <row r="332" spans="1:15" ht="12.75" customHeight="1">
      <c r="A332" s="30">
        <v>322</v>
      </c>
      <c r="B332" s="216" t="s">
        <v>427</v>
      </c>
      <c r="C332" s="230">
        <v>220.25</v>
      </c>
      <c r="D332" s="231">
        <v>220.43333333333331</v>
      </c>
      <c r="E332" s="231">
        <v>218.91666666666663</v>
      </c>
      <c r="F332" s="231">
        <v>217.58333333333331</v>
      </c>
      <c r="G332" s="231">
        <v>216.06666666666663</v>
      </c>
      <c r="H332" s="231">
        <v>221.76666666666662</v>
      </c>
      <c r="I332" s="231">
        <v>223.28333333333333</v>
      </c>
      <c r="J332" s="231">
        <v>224.61666666666662</v>
      </c>
      <c r="K332" s="230">
        <v>221.95</v>
      </c>
      <c r="L332" s="230">
        <v>219.1</v>
      </c>
      <c r="M332" s="230">
        <v>1.3189900000000001</v>
      </c>
      <c r="N332" s="1"/>
      <c r="O332" s="1"/>
    </row>
    <row r="333" spans="1:15" ht="12.75" customHeight="1">
      <c r="A333" s="30">
        <v>323</v>
      </c>
      <c r="B333" s="216" t="s">
        <v>167</v>
      </c>
      <c r="C333" s="230">
        <v>174.5</v>
      </c>
      <c r="D333" s="231">
        <v>174.48333333333335</v>
      </c>
      <c r="E333" s="231">
        <v>173.41666666666669</v>
      </c>
      <c r="F333" s="231">
        <v>172.33333333333334</v>
      </c>
      <c r="G333" s="231">
        <v>171.26666666666668</v>
      </c>
      <c r="H333" s="231">
        <v>175.56666666666669</v>
      </c>
      <c r="I333" s="231">
        <v>176.63333333333335</v>
      </c>
      <c r="J333" s="231">
        <v>177.7166666666667</v>
      </c>
      <c r="K333" s="230">
        <v>175.55</v>
      </c>
      <c r="L333" s="230">
        <v>173.4</v>
      </c>
      <c r="M333" s="230">
        <v>79.862430000000003</v>
      </c>
      <c r="N333" s="1"/>
      <c r="O333" s="1"/>
    </row>
    <row r="334" spans="1:15" ht="12.75" customHeight="1">
      <c r="A334" s="30">
        <v>324</v>
      </c>
      <c r="B334" s="216" t="s">
        <v>428</v>
      </c>
      <c r="C334" s="230">
        <v>859.4</v>
      </c>
      <c r="D334" s="231">
        <v>856.63333333333333</v>
      </c>
      <c r="E334" s="231">
        <v>846.11666666666667</v>
      </c>
      <c r="F334" s="231">
        <v>832.83333333333337</v>
      </c>
      <c r="G334" s="231">
        <v>822.31666666666672</v>
      </c>
      <c r="H334" s="231">
        <v>869.91666666666663</v>
      </c>
      <c r="I334" s="231">
        <v>880.43333333333328</v>
      </c>
      <c r="J334" s="231">
        <v>893.71666666666658</v>
      </c>
      <c r="K334" s="230">
        <v>867.15</v>
      </c>
      <c r="L334" s="230">
        <v>843.35</v>
      </c>
      <c r="M334" s="230">
        <v>4.6852999999999998</v>
      </c>
      <c r="N334" s="1"/>
      <c r="O334" s="1"/>
    </row>
    <row r="335" spans="1:15" ht="12.75" customHeight="1">
      <c r="A335" s="30">
        <v>325</v>
      </c>
      <c r="B335" s="216" t="s">
        <v>161</v>
      </c>
      <c r="C335" s="230">
        <v>80.55</v>
      </c>
      <c r="D335" s="231">
        <v>80.316666666666677</v>
      </c>
      <c r="E335" s="231">
        <v>79.633333333333354</v>
      </c>
      <c r="F335" s="231">
        <v>78.716666666666683</v>
      </c>
      <c r="G335" s="231">
        <v>78.03333333333336</v>
      </c>
      <c r="H335" s="231">
        <v>81.233333333333348</v>
      </c>
      <c r="I335" s="231">
        <v>81.916666666666657</v>
      </c>
      <c r="J335" s="231">
        <v>82.833333333333343</v>
      </c>
      <c r="K335" s="230">
        <v>81</v>
      </c>
      <c r="L335" s="230">
        <v>79.400000000000006</v>
      </c>
      <c r="M335" s="230">
        <v>79.640870000000007</v>
      </c>
      <c r="N335" s="1"/>
      <c r="O335" s="1"/>
    </row>
    <row r="336" spans="1:15" ht="12.75" customHeight="1">
      <c r="A336" s="30">
        <v>326</v>
      </c>
      <c r="B336" s="216" t="s">
        <v>163</v>
      </c>
      <c r="C336" s="230">
        <v>4602.8</v>
      </c>
      <c r="D336" s="231">
        <v>4593.2833333333328</v>
      </c>
      <c r="E336" s="231">
        <v>4560.5666666666657</v>
      </c>
      <c r="F336" s="231">
        <v>4518.333333333333</v>
      </c>
      <c r="G336" s="231">
        <v>4485.6166666666659</v>
      </c>
      <c r="H336" s="231">
        <v>4635.5166666666655</v>
      </c>
      <c r="I336" s="231">
        <v>4668.2333333333327</v>
      </c>
      <c r="J336" s="231">
        <v>4710.4666666666653</v>
      </c>
      <c r="K336" s="230">
        <v>4626</v>
      </c>
      <c r="L336" s="230">
        <v>4551.05</v>
      </c>
      <c r="M336" s="230">
        <v>0.79951000000000005</v>
      </c>
      <c r="N336" s="1"/>
      <c r="O336" s="1"/>
    </row>
    <row r="337" spans="1:15" ht="12.75" customHeight="1">
      <c r="A337" s="30">
        <v>327</v>
      </c>
      <c r="B337" s="216" t="s">
        <v>780</v>
      </c>
      <c r="C337" s="230">
        <v>633.65</v>
      </c>
      <c r="D337" s="231">
        <v>630.63333333333333</v>
      </c>
      <c r="E337" s="231">
        <v>625.01666666666665</v>
      </c>
      <c r="F337" s="231">
        <v>616.38333333333333</v>
      </c>
      <c r="G337" s="231">
        <v>610.76666666666665</v>
      </c>
      <c r="H337" s="231">
        <v>639.26666666666665</v>
      </c>
      <c r="I337" s="231">
        <v>644.88333333333321</v>
      </c>
      <c r="J337" s="231">
        <v>653.51666666666665</v>
      </c>
      <c r="K337" s="230">
        <v>636.25</v>
      </c>
      <c r="L337" s="230">
        <v>622</v>
      </c>
      <c r="M337" s="230">
        <v>7.1356000000000002</v>
      </c>
      <c r="N337" s="1"/>
      <c r="O337" s="1"/>
    </row>
    <row r="338" spans="1:15" ht="12.75" customHeight="1">
      <c r="A338" s="30">
        <v>328</v>
      </c>
      <c r="B338" s="216" t="s">
        <v>164</v>
      </c>
      <c r="C338" s="230">
        <v>21474.9</v>
      </c>
      <c r="D338" s="231">
        <v>21472.583333333332</v>
      </c>
      <c r="E338" s="231">
        <v>21313.166666666664</v>
      </c>
      <c r="F338" s="231">
        <v>21151.433333333331</v>
      </c>
      <c r="G338" s="231">
        <v>20992.016666666663</v>
      </c>
      <c r="H338" s="231">
        <v>21634.316666666666</v>
      </c>
      <c r="I338" s="231">
        <v>21793.73333333333</v>
      </c>
      <c r="J338" s="231">
        <v>21955.466666666667</v>
      </c>
      <c r="K338" s="230">
        <v>21632</v>
      </c>
      <c r="L338" s="230">
        <v>21310.85</v>
      </c>
      <c r="M338" s="230">
        <v>0.81501999999999997</v>
      </c>
      <c r="N338" s="1"/>
      <c r="O338" s="1"/>
    </row>
    <row r="339" spans="1:15" ht="12.75" customHeight="1">
      <c r="A339" s="30">
        <v>329</v>
      </c>
      <c r="B339" s="216" t="s">
        <v>429</v>
      </c>
      <c r="C339" s="230">
        <v>60.35</v>
      </c>
      <c r="D339" s="231">
        <v>60.483333333333327</v>
      </c>
      <c r="E339" s="231">
        <v>59.466666666666654</v>
      </c>
      <c r="F339" s="231">
        <v>58.583333333333329</v>
      </c>
      <c r="G339" s="231">
        <v>57.566666666666656</v>
      </c>
      <c r="H339" s="231">
        <v>61.366666666666653</v>
      </c>
      <c r="I339" s="231">
        <v>62.383333333333319</v>
      </c>
      <c r="J339" s="231">
        <v>63.266666666666652</v>
      </c>
      <c r="K339" s="230">
        <v>61.5</v>
      </c>
      <c r="L339" s="230">
        <v>59.6</v>
      </c>
      <c r="M339" s="230">
        <v>14.673730000000001</v>
      </c>
      <c r="N339" s="1"/>
      <c r="O339" s="1"/>
    </row>
    <row r="340" spans="1:15" ht="12.75" customHeight="1">
      <c r="A340" s="30">
        <v>330</v>
      </c>
      <c r="B340" s="216" t="s">
        <v>160</v>
      </c>
      <c r="C340" s="230">
        <v>231.1</v>
      </c>
      <c r="D340" s="231">
        <v>231.94999999999996</v>
      </c>
      <c r="E340" s="231">
        <v>229.44999999999993</v>
      </c>
      <c r="F340" s="231">
        <v>227.79999999999998</v>
      </c>
      <c r="G340" s="231">
        <v>225.29999999999995</v>
      </c>
      <c r="H340" s="231">
        <v>233.59999999999991</v>
      </c>
      <c r="I340" s="231">
        <v>236.09999999999997</v>
      </c>
      <c r="J340" s="231">
        <v>237.74999999999989</v>
      </c>
      <c r="K340" s="230">
        <v>234.45</v>
      </c>
      <c r="L340" s="230">
        <v>230.3</v>
      </c>
      <c r="M340" s="230">
        <v>2.10982</v>
      </c>
      <c r="N340" s="1"/>
      <c r="O340" s="1"/>
    </row>
    <row r="341" spans="1:15" ht="12.75" customHeight="1">
      <c r="A341" s="30">
        <v>331</v>
      </c>
      <c r="B341" s="216" t="s">
        <v>821</v>
      </c>
      <c r="C341" s="230">
        <v>334.65</v>
      </c>
      <c r="D341" s="231">
        <v>335.3</v>
      </c>
      <c r="E341" s="231">
        <v>331.85</v>
      </c>
      <c r="F341" s="231">
        <v>329.05</v>
      </c>
      <c r="G341" s="231">
        <v>325.60000000000002</v>
      </c>
      <c r="H341" s="231">
        <v>338.1</v>
      </c>
      <c r="I341" s="231">
        <v>341.54999999999995</v>
      </c>
      <c r="J341" s="231">
        <v>344.35</v>
      </c>
      <c r="K341" s="230">
        <v>338.75</v>
      </c>
      <c r="L341" s="230">
        <v>332.5</v>
      </c>
      <c r="M341" s="230">
        <v>3.8579699999999999</v>
      </c>
      <c r="N341" s="1"/>
      <c r="O341" s="1"/>
    </row>
    <row r="342" spans="1:15" ht="12.75" customHeight="1">
      <c r="A342" s="30">
        <v>332</v>
      </c>
      <c r="B342" s="216" t="s">
        <v>264</v>
      </c>
      <c r="C342" s="230">
        <v>941.25</v>
      </c>
      <c r="D342" s="231">
        <v>934.01666666666677</v>
      </c>
      <c r="E342" s="231">
        <v>921.03333333333353</v>
      </c>
      <c r="F342" s="231">
        <v>900.81666666666672</v>
      </c>
      <c r="G342" s="231">
        <v>887.83333333333348</v>
      </c>
      <c r="H342" s="231">
        <v>954.23333333333358</v>
      </c>
      <c r="I342" s="231">
        <v>967.21666666666692</v>
      </c>
      <c r="J342" s="231">
        <v>987.43333333333362</v>
      </c>
      <c r="K342" s="230">
        <v>947</v>
      </c>
      <c r="L342" s="230">
        <v>913.8</v>
      </c>
      <c r="M342" s="230">
        <v>9.0841999999999992</v>
      </c>
      <c r="N342" s="1"/>
      <c r="O342" s="1"/>
    </row>
    <row r="343" spans="1:15" ht="12.75" customHeight="1">
      <c r="A343" s="30">
        <v>333</v>
      </c>
      <c r="B343" s="216" t="s">
        <v>168</v>
      </c>
      <c r="C343" s="230">
        <v>166</v>
      </c>
      <c r="D343" s="231">
        <v>166.21666666666667</v>
      </c>
      <c r="E343" s="231">
        <v>165.03333333333333</v>
      </c>
      <c r="F343" s="231">
        <v>164.06666666666666</v>
      </c>
      <c r="G343" s="231">
        <v>162.88333333333333</v>
      </c>
      <c r="H343" s="231">
        <v>167.18333333333334</v>
      </c>
      <c r="I343" s="231">
        <v>168.36666666666667</v>
      </c>
      <c r="J343" s="231">
        <v>169.33333333333334</v>
      </c>
      <c r="K343" s="230">
        <v>167.4</v>
      </c>
      <c r="L343" s="230">
        <v>165.25</v>
      </c>
      <c r="M343" s="230">
        <v>80.776060000000001</v>
      </c>
      <c r="N343" s="1"/>
      <c r="O343" s="1"/>
    </row>
    <row r="344" spans="1:15" ht="12.75" customHeight="1">
      <c r="A344" s="30">
        <v>334</v>
      </c>
      <c r="B344" s="216" t="s">
        <v>265</v>
      </c>
      <c r="C344" s="230">
        <v>260.60000000000002</v>
      </c>
      <c r="D344" s="231">
        <v>262.5</v>
      </c>
      <c r="E344" s="231">
        <v>255.3</v>
      </c>
      <c r="F344" s="231">
        <v>250</v>
      </c>
      <c r="G344" s="231">
        <v>242.8</v>
      </c>
      <c r="H344" s="231">
        <v>267.8</v>
      </c>
      <c r="I344" s="231">
        <v>275.00000000000006</v>
      </c>
      <c r="J344" s="231">
        <v>280.3</v>
      </c>
      <c r="K344" s="230">
        <v>269.7</v>
      </c>
      <c r="L344" s="230">
        <v>257.2</v>
      </c>
      <c r="M344" s="230">
        <v>32.519449999999999</v>
      </c>
      <c r="N344" s="1"/>
      <c r="O344" s="1"/>
    </row>
    <row r="345" spans="1:15" ht="12.75" customHeight="1">
      <c r="A345" s="30">
        <v>335</v>
      </c>
      <c r="B345" s="216" t="s">
        <v>853</v>
      </c>
      <c r="C345" s="230">
        <v>701.6</v>
      </c>
      <c r="D345" s="231">
        <v>702.9</v>
      </c>
      <c r="E345" s="231">
        <v>693.8</v>
      </c>
      <c r="F345" s="231">
        <v>686</v>
      </c>
      <c r="G345" s="231">
        <v>676.9</v>
      </c>
      <c r="H345" s="231">
        <v>710.69999999999993</v>
      </c>
      <c r="I345" s="231">
        <v>719.80000000000007</v>
      </c>
      <c r="J345" s="231">
        <v>727.59999999999991</v>
      </c>
      <c r="K345" s="230">
        <v>712</v>
      </c>
      <c r="L345" s="230">
        <v>695.1</v>
      </c>
      <c r="M345" s="230">
        <v>8.8022899999999993</v>
      </c>
      <c r="N345" s="1"/>
      <c r="O345" s="1"/>
    </row>
    <row r="346" spans="1:15" ht="12.75" customHeight="1">
      <c r="A346" s="30">
        <v>336</v>
      </c>
      <c r="B346" s="216" t="s">
        <v>803</v>
      </c>
      <c r="C346" s="230">
        <v>713.55</v>
      </c>
      <c r="D346" s="231">
        <v>717.6</v>
      </c>
      <c r="E346" s="231">
        <v>706.95</v>
      </c>
      <c r="F346" s="231">
        <v>700.35</v>
      </c>
      <c r="G346" s="231">
        <v>689.7</v>
      </c>
      <c r="H346" s="231">
        <v>724.2</v>
      </c>
      <c r="I346" s="231">
        <v>734.84999999999991</v>
      </c>
      <c r="J346" s="231">
        <v>741.45</v>
      </c>
      <c r="K346" s="230">
        <v>728.25</v>
      </c>
      <c r="L346" s="230">
        <v>711</v>
      </c>
      <c r="M346" s="230">
        <v>24.703589999999998</v>
      </c>
      <c r="N346" s="1"/>
      <c r="O346" s="1"/>
    </row>
    <row r="347" spans="1:15" ht="12.75" customHeight="1">
      <c r="A347" s="30">
        <v>337</v>
      </c>
      <c r="B347" s="216" t="s">
        <v>430</v>
      </c>
      <c r="C347" s="230">
        <v>3565.7</v>
      </c>
      <c r="D347" s="231">
        <v>3560.0666666666671</v>
      </c>
      <c r="E347" s="231">
        <v>3539.1333333333341</v>
      </c>
      <c r="F347" s="231">
        <v>3512.5666666666671</v>
      </c>
      <c r="G347" s="231">
        <v>3491.6333333333341</v>
      </c>
      <c r="H347" s="231">
        <v>3586.6333333333341</v>
      </c>
      <c r="I347" s="231">
        <v>3607.5666666666675</v>
      </c>
      <c r="J347" s="231">
        <v>3634.1333333333341</v>
      </c>
      <c r="K347" s="230">
        <v>3581</v>
      </c>
      <c r="L347" s="230">
        <v>3533.5</v>
      </c>
      <c r="M347" s="230">
        <v>0.54613</v>
      </c>
      <c r="N347" s="1"/>
      <c r="O347" s="1"/>
    </row>
    <row r="348" spans="1:15" ht="12.75" customHeight="1">
      <c r="A348" s="30">
        <v>338</v>
      </c>
      <c r="B348" s="216" t="s">
        <v>431</v>
      </c>
      <c r="C348" s="230">
        <v>235.35</v>
      </c>
      <c r="D348" s="231">
        <v>233.78333333333333</v>
      </c>
      <c r="E348" s="231">
        <v>230.06666666666666</v>
      </c>
      <c r="F348" s="231">
        <v>224.78333333333333</v>
      </c>
      <c r="G348" s="231">
        <v>221.06666666666666</v>
      </c>
      <c r="H348" s="231">
        <v>239.06666666666666</v>
      </c>
      <c r="I348" s="231">
        <v>242.7833333333333</v>
      </c>
      <c r="J348" s="231">
        <v>248.06666666666666</v>
      </c>
      <c r="K348" s="230">
        <v>237.5</v>
      </c>
      <c r="L348" s="230">
        <v>228.5</v>
      </c>
      <c r="M348" s="230">
        <v>8.3095999999999997</v>
      </c>
      <c r="N348" s="1"/>
      <c r="O348" s="1"/>
    </row>
    <row r="349" spans="1:15" ht="12.75" customHeight="1">
      <c r="A349" s="30">
        <v>339</v>
      </c>
      <c r="B349" s="216" t="s">
        <v>804</v>
      </c>
      <c r="C349" s="230">
        <v>622.75</v>
      </c>
      <c r="D349" s="231">
        <v>623.66666666666663</v>
      </c>
      <c r="E349" s="231">
        <v>618.48333333333323</v>
      </c>
      <c r="F349" s="231">
        <v>614.21666666666658</v>
      </c>
      <c r="G349" s="231">
        <v>609.03333333333319</v>
      </c>
      <c r="H349" s="231">
        <v>627.93333333333328</v>
      </c>
      <c r="I349" s="231">
        <v>633.11666666666667</v>
      </c>
      <c r="J349" s="231">
        <v>637.38333333333333</v>
      </c>
      <c r="K349" s="230">
        <v>628.85</v>
      </c>
      <c r="L349" s="230">
        <v>619.4</v>
      </c>
      <c r="M349" s="230">
        <v>11.722530000000001</v>
      </c>
      <c r="N349" s="1"/>
      <c r="O349" s="1"/>
    </row>
    <row r="350" spans="1:15" ht="12.75" customHeight="1">
      <c r="A350" s="30">
        <v>340</v>
      </c>
      <c r="B350" s="216" t="s">
        <v>793</v>
      </c>
      <c r="C350" s="230">
        <v>135.05000000000001</v>
      </c>
      <c r="D350" s="231">
        <v>135.05000000000001</v>
      </c>
      <c r="E350" s="231">
        <v>134.20000000000002</v>
      </c>
      <c r="F350" s="231">
        <v>133.35</v>
      </c>
      <c r="G350" s="231">
        <v>132.5</v>
      </c>
      <c r="H350" s="231">
        <v>135.90000000000003</v>
      </c>
      <c r="I350" s="231">
        <v>136.75000000000006</v>
      </c>
      <c r="J350" s="231">
        <v>137.60000000000005</v>
      </c>
      <c r="K350" s="230">
        <v>135.9</v>
      </c>
      <c r="L350" s="230">
        <v>134.19999999999999</v>
      </c>
      <c r="M350" s="230">
        <v>6.4867699999999999</v>
      </c>
      <c r="N350" s="1"/>
      <c r="O350" s="1"/>
    </row>
    <row r="351" spans="1:15" ht="12.75" customHeight="1">
      <c r="A351" s="30">
        <v>341</v>
      </c>
      <c r="B351" s="216" t="s">
        <v>175</v>
      </c>
      <c r="C351" s="230">
        <v>3413</v>
      </c>
      <c r="D351" s="231">
        <v>3428.3333333333335</v>
      </c>
      <c r="E351" s="231">
        <v>3388.666666666667</v>
      </c>
      <c r="F351" s="231">
        <v>3364.3333333333335</v>
      </c>
      <c r="G351" s="231">
        <v>3324.666666666667</v>
      </c>
      <c r="H351" s="231">
        <v>3452.666666666667</v>
      </c>
      <c r="I351" s="231">
        <v>3492.3333333333339</v>
      </c>
      <c r="J351" s="231">
        <v>3516.666666666667</v>
      </c>
      <c r="K351" s="230">
        <v>3468</v>
      </c>
      <c r="L351" s="230">
        <v>3404</v>
      </c>
      <c r="M351" s="230">
        <v>2.9888400000000002</v>
      </c>
      <c r="N351" s="1"/>
      <c r="O351" s="1"/>
    </row>
    <row r="352" spans="1:15" ht="12.75" customHeight="1">
      <c r="A352" s="30">
        <v>342</v>
      </c>
      <c r="B352" s="216" t="s">
        <v>433</v>
      </c>
      <c r="C352" s="230">
        <v>460.5</v>
      </c>
      <c r="D352" s="231">
        <v>461.93333333333334</v>
      </c>
      <c r="E352" s="231">
        <v>453.9666666666667</v>
      </c>
      <c r="F352" s="231">
        <v>447.43333333333334</v>
      </c>
      <c r="G352" s="231">
        <v>439.4666666666667</v>
      </c>
      <c r="H352" s="231">
        <v>468.4666666666667</v>
      </c>
      <c r="I352" s="231">
        <v>476.43333333333328</v>
      </c>
      <c r="J352" s="231">
        <v>482.9666666666667</v>
      </c>
      <c r="K352" s="230">
        <v>469.9</v>
      </c>
      <c r="L352" s="230">
        <v>455.4</v>
      </c>
      <c r="M352" s="230">
        <v>3.88476</v>
      </c>
      <c r="N352" s="1"/>
      <c r="O352" s="1"/>
    </row>
    <row r="353" spans="1:15" ht="12.75" customHeight="1">
      <c r="A353" s="30">
        <v>343</v>
      </c>
      <c r="B353" s="216" t="s">
        <v>434</v>
      </c>
      <c r="C353" s="230">
        <v>311.5</v>
      </c>
      <c r="D353" s="231">
        <v>311.09999999999997</v>
      </c>
      <c r="E353" s="231">
        <v>308.64999999999992</v>
      </c>
      <c r="F353" s="231">
        <v>305.79999999999995</v>
      </c>
      <c r="G353" s="231">
        <v>303.34999999999991</v>
      </c>
      <c r="H353" s="231">
        <v>313.94999999999993</v>
      </c>
      <c r="I353" s="231">
        <v>316.39999999999998</v>
      </c>
      <c r="J353" s="231">
        <v>319.24999999999994</v>
      </c>
      <c r="K353" s="230">
        <v>313.55</v>
      </c>
      <c r="L353" s="230">
        <v>308.25</v>
      </c>
      <c r="M353" s="230">
        <v>1.6251</v>
      </c>
      <c r="N353" s="1"/>
      <c r="O353" s="1"/>
    </row>
    <row r="354" spans="1:15" ht="12.75" customHeight="1">
      <c r="A354" s="30">
        <v>344</v>
      </c>
      <c r="B354" s="216" t="s">
        <v>980</v>
      </c>
      <c r="C354" s="230">
        <v>1361.3</v>
      </c>
      <c r="D354" s="231">
        <v>1362.4166666666667</v>
      </c>
      <c r="E354" s="231">
        <v>1354.8833333333334</v>
      </c>
      <c r="F354" s="231">
        <v>1348.4666666666667</v>
      </c>
      <c r="G354" s="231">
        <v>1340.9333333333334</v>
      </c>
      <c r="H354" s="231">
        <v>1368.8333333333335</v>
      </c>
      <c r="I354" s="231">
        <v>1376.3666666666668</v>
      </c>
      <c r="J354" s="231">
        <v>1382.7833333333335</v>
      </c>
      <c r="K354" s="230">
        <v>1369.95</v>
      </c>
      <c r="L354" s="230">
        <v>1356</v>
      </c>
      <c r="M354" s="230">
        <v>2.01762</v>
      </c>
      <c r="N354" s="1"/>
      <c r="O354" s="1"/>
    </row>
    <row r="355" spans="1:15" ht="12.75" customHeight="1">
      <c r="A355" s="30">
        <v>345</v>
      </c>
      <c r="B355" s="216" t="s">
        <v>169</v>
      </c>
      <c r="C355" s="230">
        <v>41120.75</v>
      </c>
      <c r="D355" s="231">
        <v>41199.566666666666</v>
      </c>
      <c r="E355" s="231">
        <v>40939.433333333334</v>
      </c>
      <c r="F355" s="231">
        <v>40758.116666666669</v>
      </c>
      <c r="G355" s="231">
        <v>40497.983333333337</v>
      </c>
      <c r="H355" s="231">
        <v>41380.883333333331</v>
      </c>
      <c r="I355" s="231">
        <v>41641.016666666663</v>
      </c>
      <c r="J355" s="231">
        <v>41822.333333333328</v>
      </c>
      <c r="K355" s="230">
        <v>41459.699999999997</v>
      </c>
      <c r="L355" s="230">
        <v>41018.25</v>
      </c>
      <c r="M355" s="230">
        <v>0.14380999999999999</v>
      </c>
      <c r="N355" s="1"/>
      <c r="O355" s="1"/>
    </row>
    <row r="356" spans="1:15" ht="12.75" customHeight="1">
      <c r="A356" s="30">
        <v>346</v>
      </c>
      <c r="B356" s="216" t="s">
        <v>845</v>
      </c>
      <c r="C356" s="230">
        <v>1033.5</v>
      </c>
      <c r="D356" s="231">
        <v>1026.1833333333334</v>
      </c>
      <c r="E356" s="231">
        <v>1012.3666666666668</v>
      </c>
      <c r="F356" s="231">
        <v>991.23333333333335</v>
      </c>
      <c r="G356" s="231">
        <v>977.41666666666674</v>
      </c>
      <c r="H356" s="231">
        <v>1047.3166666666668</v>
      </c>
      <c r="I356" s="231">
        <v>1061.1333333333334</v>
      </c>
      <c r="J356" s="231">
        <v>1082.2666666666669</v>
      </c>
      <c r="K356" s="230">
        <v>1040</v>
      </c>
      <c r="L356" s="230">
        <v>1005.05</v>
      </c>
      <c r="M356" s="230">
        <v>3.25624</v>
      </c>
      <c r="N356" s="1"/>
      <c r="O356" s="1"/>
    </row>
    <row r="357" spans="1:15" ht="12.75" customHeight="1">
      <c r="A357" s="30">
        <v>347</v>
      </c>
      <c r="B357" s="216" t="s">
        <v>435</v>
      </c>
      <c r="C357" s="230">
        <v>5026.5</v>
      </c>
      <c r="D357" s="231">
        <v>5011.8833333333332</v>
      </c>
      <c r="E357" s="231">
        <v>4980.7666666666664</v>
      </c>
      <c r="F357" s="231">
        <v>4935.0333333333328</v>
      </c>
      <c r="G357" s="231">
        <v>4903.9166666666661</v>
      </c>
      <c r="H357" s="231">
        <v>5057.6166666666668</v>
      </c>
      <c r="I357" s="231">
        <v>5088.7333333333336</v>
      </c>
      <c r="J357" s="231">
        <v>5134.4666666666672</v>
      </c>
      <c r="K357" s="230">
        <v>5043</v>
      </c>
      <c r="L357" s="230">
        <v>4966.1499999999996</v>
      </c>
      <c r="M357" s="230">
        <v>2.2027999999999999</v>
      </c>
      <c r="N357" s="1"/>
      <c r="O357" s="1"/>
    </row>
    <row r="358" spans="1:15" ht="12.75" customHeight="1">
      <c r="A358" s="30">
        <v>348</v>
      </c>
      <c r="B358" s="216" t="s">
        <v>171</v>
      </c>
      <c r="C358" s="230">
        <v>225.5</v>
      </c>
      <c r="D358" s="231">
        <v>225.31666666666669</v>
      </c>
      <c r="E358" s="231">
        <v>224.68333333333339</v>
      </c>
      <c r="F358" s="231">
        <v>223.8666666666667</v>
      </c>
      <c r="G358" s="231">
        <v>223.23333333333341</v>
      </c>
      <c r="H358" s="231">
        <v>226.13333333333338</v>
      </c>
      <c r="I358" s="231">
        <v>226.76666666666665</v>
      </c>
      <c r="J358" s="231">
        <v>227.58333333333337</v>
      </c>
      <c r="K358" s="230">
        <v>225.95</v>
      </c>
      <c r="L358" s="230">
        <v>224.5</v>
      </c>
      <c r="M358" s="230">
        <v>16.55067</v>
      </c>
      <c r="N358" s="1"/>
      <c r="O358" s="1"/>
    </row>
    <row r="359" spans="1:15" ht="12.75" customHeight="1">
      <c r="A359" s="30">
        <v>349</v>
      </c>
      <c r="B359" s="216" t="s">
        <v>173</v>
      </c>
      <c r="C359" s="230">
        <v>3820.45</v>
      </c>
      <c r="D359" s="231">
        <v>3816.75</v>
      </c>
      <c r="E359" s="231">
        <v>3803.7</v>
      </c>
      <c r="F359" s="231">
        <v>3786.95</v>
      </c>
      <c r="G359" s="231">
        <v>3773.8999999999996</v>
      </c>
      <c r="H359" s="231">
        <v>3833.5</v>
      </c>
      <c r="I359" s="231">
        <v>3846.55</v>
      </c>
      <c r="J359" s="231">
        <v>3863.3</v>
      </c>
      <c r="K359" s="230">
        <v>3829.8</v>
      </c>
      <c r="L359" s="230">
        <v>3800</v>
      </c>
      <c r="M359" s="230">
        <v>3.5349999999999999E-2</v>
      </c>
      <c r="N359" s="1"/>
      <c r="O359" s="1"/>
    </row>
    <row r="360" spans="1:15" ht="12.75" customHeight="1">
      <c r="A360" s="30">
        <v>350</v>
      </c>
      <c r="B360" s="216" t="s">
        <v>437</v>
      </c>
      <c r="C360" s="230">
        <v>1401.6</v>
      </c>
      <c r="D360" s="231">
        <v>1423.8999999999999</v>
      </c>
      <c r="E360" s="231">
        <v>1367.7999999999997</v>
      </c>
      <c r="F360" s="231">
        <v>1333.9999999999998</v>
      </c>
      <c r="G360" s="231">
        <v>1277.8999999999996</v>
      </c>
      <c r="H360" s="231">
        <v>1457.6999999999998</v>
      </c>
      <c r="I360" s="231">
        <v>1513.7999999999997</v>
      </c>
      <c r="J360" s="231">
        <v>1547.6</v>
      </c>
      <c r="K360" s="230">
        <v>1480</v>
      </c>
      <c r="L360" s="230">
        <v>1390.1</v>
      </c>
      <c r="M360" s="230">
        <v>2.9967700000000002</v>
      </c>
      <c r="N360" s="1"/>
      <c r="O360" s="1"/>
    </row>
    <row r="361" spans="1:15" ht="12.75" customHeight="1">
      <c r="A361" s="30">
        <v>351</v>
      </c>
      <c r="B361" s="216" t="s">
        <v>174</v>
      </c>
      <c r="C361" s="230">
        <v>2523.25</v>
      </c>
      <c r="D361" s="231">
        <v>2520.4</v>
      </c>
      <c r="E361" s="231">
        <v>2498.8500000000004</v>
      </c>
      <c r="F361" s="231">
        <v>2474.4500000000003</v>
      </c>
      <c r="G361" s="231">
        <v>2452.9000000000005</v>
      </c>
      <c r="H361" s="231">
        <v>2544.8000000000002</v>
      </c>
      <c r="I361" s="231">
        <v>2566.3500000000004</v>
      </c>
      <c r="J361" s="231">
        <v>2590.75</v>
      </c>
      <c r="K361" s="230">
        <v>2541.9499999999998</v>
      </c>
      <c r="L361" s="230">
        <v>2496</v>
      </c>
      <c r="M361" s="230">
        <v>3.5996299999999999</v>
      </c>
      <c r="N361" s="1"/>
      <c r="O361" s="1"/>
    </row>
    <row r="362" spans="1:15" ht="12.75" customHeight="1">
      <c r="A362" s="30">
        <v>352</v>
      </c>
      <c r="B362" s="216" t="s">
        <v>871</v>
      </c>
      <c r="C362" s="230">
        <v>78.5</v>
      </c>
      <c r="D362" s="231">
        <v>79.816666666666663</v>
      </c>
      <c r="E362" s="231">
        <v>75.683333333333323</v>
      </c>
      <c r="F362" s="231">
        <v>72.86666666666666</v>
      </c>
      <c r="G362" s="231">
        <v>68.73333333333332</v>
      </c>
      <c r="H362" s="231">
        <v>82.633333333333326</v>
      </c>
      <c r="I362" s="231">
        <v>86.766666666666652</v>
      </c>
      <c r="J362" s="231">
        <v>89.583333333333329</v>
      </c>
      <c r="K362" s="230">
        <v>83.95</v>
      </c>
      <c r="L362" s="230">
        <v>77</v>
      </c>
      <c r="M362" s="230">
        <v>477.23232000000002</v>
      </c>
      <c r="N362" s="1"/>
      <c r="O362" s="1"/>
    </row>
    <row r="363" spans="1:15" ht="12.75" customHeight="1">
      <c r="A363" s="30">
        <v>353</v>
      </c>
      <c r="B363" s="216" t="s">
        <v>438</v>
      </c>
      <c r="C363" s="230">
        <v>966.6</v>
      </c>
      <c r="D363" s="231">
        <v>968.86666666666667</v>
      </c>
      <c r="E363" s="231">
        <v>957.73333333333335</v>
      </c>
      <c r="F363" s="231">
        <v>948.86666666666667</v>
      </c>
      <c r="G363" s="231">
        <v>937.73333333333335</v>
      </c>
      <c r="H363" s="231">
        <v>977.73333333333335</v>
      </c>
      <c r="I363" s="231">
        <v>988.86666666666679</v>
      </c>
      <c r="J363" s="231">
        <v>997.73333333333335</v>
      </c>
      <c r="K363" s="230">
        <v>980</v>
      </c>
      <c r="L363" s="230">
        <v>960</v>
      </c>
      <c r="M363" s="230">
        <v>0.15448999999999999</v>
      </c>
      <c r="N363" s="1"/>
      <c r="O363" s="1"/>
    </row>
    <row r="364" spans="1:15" ht="12.75" customHeight="1">
      <c r="A364" s="30">
        <v>354</v>
      </c>
      <c r="B364" s="216" t="s">
        <v>266</v>
      </c>
      <c r="C364" s="230">
        <v>3413.7</v>
      </c>
      <c r="D364" s="231">
        <v>3412.0166666666664</v>
      </c>
      <c r="E364" s="231">
        <v>3394.0333333333328</v>
      </c>
      <c r="F364" s="231">
        <v>3374.3666666666663</v>
      </c>
      <c r="G364" s="231">
        <v>3356.3833333333328</v>
      </c>
      <c r="H364" s="231">
        <v>3431.6833333333329</v>
      </c>
      <c r="I364" s="231">
        <v>3449.6666666666665</v>
      </c>
      <c r="J364" s="231">
        <v>3469.333333333333</v>
      </c>
      <c r="K364" s="230">
        <v>3430</v>
      </c>
      <c r="L364" s="230">
        <v>3392.35</v>
      </c>
      <c r="M364" s="230">
        <v>1.7742800000000001</v>
      </c>
      <c r="N364" s="1"/>
      <c r="O364" s="1"/>
    </row>
    <row r="365" spans="1:15" ht="12.75" customHeight="1">
      <c r="A365" s="30">
        <v>355</v>
      </c>
      <c r="B365" s="216" t="s">
        <v>439</v>
      </c>
      <c r="C365" s="230">
        <v>1346.75</v>
      </c>
      <c r="D365" s="231">
        <v>1364.3999999999999</v>
      </c>
      <c r="E365" s="231">
        <v>1323.8499999999997</v>
      </c>
      <c r="F365" s="231">
        <v>1300.9499999999998</v>
      </c>
      <c r="G365" s="231">
        <v>1260.3999999999996</v>
      </c>
      <c r="H365" s="231">
        <v>1387.2999999999997</v>
      </c>
      <c r="I365" s="231">
        <v>1427.85</v>
      </c>
      <c r="J365" s="231">
        <v>1450.7499999999998</v>
      </c>
      <c r="K365" s="230">
        <v>1404.95</v>
      </c>
      <c r="L365" s="230">
        <v>1341.5</v>
      </c>
      <c r="M365" s="230">
        <v>3.5255200000000002</v>
      </c>
      <c r="N365" s="1"/>
      <c r="O365" s="1"/>
    </row>
    <row r="366" spans="1:15" ht="12.75" customHeight="1">
      <c r="A366" s="30">
        <v>356</v>
      </c>
      <c r="B366" s="216" t="s">
        <v>781</v>
      </c>
      <c r="C366" s="230">
        <v>346.9</v>
      </c>
      <c r="D366" s="231">
        <v>347.56666666666666</v>
      </c>
      <c r="E366" s="231">
        <v>344.33333333333331</v>
      </c>
      <c r="F366" s="231">
        <v>341.76666666666665</v>
      </c>
      <c r="G366" s="231">
        <v>338.5333333333333</v>
      </c>
      <c r="H366" s="231">
        <v>350.13333333333333</v>
      </c>
      <c r="I366" s="231">
        <v>353.36666666666667</v>
      </c>
      <c r="J366" s="231">
        <v>355.93333333333334</v>
      </c>
      <c r="K366" s="230">
        <v>350.8</v>
      </c>
      <c r="L366" s="230">
        <v>345</v>
      </c>
      <c r="M366" s="230">
        <v>12.56991</v>
      </c>
      <c r="N366" s="1"/>
      <c r="O366" s="1"/>
    </row>
    <row r="367" spans="1:15" ht="12.75" customHeight="1">
      <c r="A367" s="30">
        <v>357</v>
      </c>
      <c r="B367" s="216" t="s">
        <v>172</v>
      </c>
      <c r="C367" s="230">
        <v>170.6</v>
      </c>
      <c r="D367" s="231">
        <v>169.21666666666667</v>
      </c>
      <c r="E367" s="231">
        <v>167.43333333333334</v>
      </c>
      <c r="F367" s="231">
        <v>164.26666666666668</v>
      </c>
      <c r="G367" s="231">
        <v>162.48333333333335</v>
      </c>
      <c r="H367" s="231">
        <v>172.38333333333333</v>
      </c>
      <c r="I367" s="231">
        <v>174.16666666666669</v>
      </c>
      <c r="J367" s="231">
        <v>177.33333333333331</v>
      </c>
      <c r="K367" s="230">
        <v>171</v>
      </c>
      <c r="L367" s="230">
        <v>166.05</v>
      </c>
      <c r="M367" s="230">
        <v>94.635040000000004</v>
      </c>
      <c r="N367" s="1"/>
      <c r="O367" s="1"/>
    </row>
    <row r="368" spans="1:15" ht="12.75" customHeight="1">
      <c r="A368" s="30">
        <v>358</v>
      </c>
      <c r="B368" s="216" t="s">
        <v>177</v>
      </c>
      <c r="C368" s="230">
        <v>237.95</v>
      </c>
      <c r="D368" s="231">
        <v>238.18333333333331</v>
      </c>
      <c r="E368" s="231">
        <v>236.06666666666661</v>
      </c>
      <c r="F368" s="231">
        <v>234.18333333333331</v>
      </c>
      <c r="G368" s="231">
        <v>232.06666666666661</v>
      </c>
      <c r="H368" s="231">
        <v>240.06666666666661</v>
      </c>
      <c r="I368" s="231">
        <v>242.18333333333334</v>
      </c>
      <c r="J368" s="231">
        <v>244.06666666666661</v>
      </c>
      <c r="K368" s="230">
        <v>240.3</v>
      </c>
      <c r="L368" s="230">
        <v>236.3</v>
      </c>
      <c r="M368" s="230">
        <v>93.770610000000005</v>
      </c>
      <c r="N368" s="1"/>
      <c r="O368" s="1"/>
    </row>
    <row r="369" spans="1:15" ht="12.75" customHeight="1">
      <c r="A369" s="30">
        <v>359</v>
      </c>
      <c r="B369" s="216" t="s">
        <v>782</v>
      </c>
      <c r="C369" s="230">
        <v>356.9</v>
      </c>
      <c r="D369" s="231">
        <v>357</v>
      </c>
      <c r="E369" s="231">
        <v>355.1</v>
      </c>
      <c r="F369" s="231">
        <v>353.3</v>
      </c>
      <c r="G369" s="231">
        <v>351.40000000000003</v>
      </c>
      <c r="H369" s="231">
        <v>358.8</v>
      </c>
      <c r="I369" s="231">
        <v>360.7</v>
      </c>
      <c r="J369" s="231">
        <v>362.5</v>
      </c>
      <c r="K369" s="230">
        <v>358.9</v>
      </c>
      <c r="L369" s="230">
        <v>355.2</v>
      </c>
      <c r="M369" s="230">
        <v>2.0498400000000001</v>
      </c>
      <c r="N369" s="1"/>
      <c r="O369" s="1"/>
    </row>
    <row r="370" spans="1:15" ht="12.75" customHeight="1">
      <c r="A370" s="30">
        <v>360</v>
      </c>
      <c r="B370" s="216" t="s">
        <v>267</v>
      </c>
      <c r="C370" s="230">
        <v>502.5</v>
      </c>
      <c r="D370" s="231">
        <v>499.5</v>
      </c>
      <c r="E370" s="231">
        <v>490.1</v>
      </c>
      <c r="F370" s="231">
        <v>477.70000000000005</v>
      </c>
      <c r="G370" s="231">
        <v>468.30000000000007</v>
      </c>
      <c r="H370" s="231">
        <v>511.9</v>
      </c>
      <c r="I370" s="231">
        <v>521.29999999999995</v>
      </c>
      <c r="J370" s="231">
        <v>533.69999999999993</v>
      </c>
      <c r="K370" s="230">
        <v>508.9</v>
      </c>
      <c r="L370" s="230">
        <v>487.1</v>
      </c>
      <c r="M370" s="230">
        <v>4.3542399999999999</v>
      </c>
      <c r="N370" s="1"/>
      <c r="O370" s="1"/>
    </row>
    <row r="371" spans="1:15" ht="12.75" customHeight="1">
      <c r="A371" s="30">
        <v>361</v>
      </c>
      <c r="B371" s="216" t="s">
        <v>440</v>
      </c>
      <c r="C371" s="230">
        <v>585.54999999999995</v>
      </c>
      <c r="D371" s="231">
        <v>585.2166666666667</v>
      </c>
      <c r="E371" s="231">
        <v>578.43333333333339</v>
      </c>
      <c r="F371" s="231">
        <v>571.31666666666672</v>
      </c>
      <c r="G371" s="231">
        <v>564.53333333333342</v>
      </c>
      <c r="H371" s="231">
        <v>592.33333333333337</v>
      </c>
      <c r="I371" s="231">
        <v>599.11666666666667</v>
      </c>
      <c r="J371" s="231">
        <v>606.23333333333335</v>
      </c>
      <c r="K371" s="230">
        <v>592</v>
      </c>
      <c r="L371" s="230">
        <v>578.1</v>
      </c>
      <c r="M371" s="230">
        <v>0.99414000000000002</v>
      </c>
      <c r="N371" s="1"/>
      <c r="O371" s="1"/>
    </row>
    <row r="372" spans="1:15" ht="12.75" customHeight="1">
      <c r="A372" s="30">
        <v>362</v>
      </c>
      <c r="B372" s="216" t="s">
        <v>441</v>
      </c>
      <c r="C372" s="230">
        <v>118.5</v>
      </c>
      <c r="D372" s="231">
        <v>117.8</v>
      </c>
      <c r="E372" s="231">
        <v>115.85</v>
      </c>
      <c r="F372" s="231">
        <v>113.2</v>
      </c>
      <c r="G372" s="231">
        <v>111.25</v>
      </c>
      <c r="H372" s="231">
        <v>120.44999999999999</v>
      </c>
      <c r="I372" s="231">
        <v>122.4</v>
      </c>
      <c r="J372" s="231">
        <v>125.04999999999998</v>
      </c>
      <c r="K372" s="230">
        <v>119.75</v>
      </c>
      <c r="L372" s="230">
        <v>115.15</v>
      </c>
      <c r="M372" s="230">
        <v>1.2709900000000001</v>
      </c>
      <c r="N372" s="1"/>
      <c r="O372" s="1"/>
    </row>
    <row r="373" spans="1:15" ht="12.75" customHeight="1">
      <c r="A373" s="30">
        <v>363</v>
      </c>
      <c r="B373" s="216" t="s">
        <v>822</v>
      </c>
      <c r="C373" s="230">
        <v>1097.25</v>
      </c>
      <c r="D373" s="231">
        <v>1103.05</v>
      </c>
      <c r="E373" s="231">
        <v>1082.1999999999998</v>
      </c>
      <c r="F373" s="231">
        <v>1067.1499999999999</v>
      </c>
      <c r="G373" s="231">
        <v>1046.2999999999997</v>
      </c>
      <c r="H373" s="231">
        <v>1118.0999999999999</v>
      </c>
      <c r="I373" s="231">
        <v>1138.9499999999998</v>
      </c>
      <c r="J373" s="231">
        <v>1154</v>
      </c>
      <c r="K373" s="230">
        <v>1123.9000000000001</v>
      </c>
      <c r="L373" s="230">
        <v>1088</v>
      </c>
      <c r="M373" s="230">
        <v>0.20705000000000001</v>
      </c>
      <c r="N373" s="1"/>
      <c r="O373" s="1"/>
    </row>
    <row r="374" spans="1:15" ht="12.75" customHeight="1">
      <c r="A374" s="30">
        <v>364</v>
      </c>
      <c r="B374" s="216" t="s">
        <v>442</v>
      </c>
      <c r="C374" s="230">
        <v>5132.25</v>
      </c>
      <c r="D374" s="231">
        <v>5099.2333333333336</v>
      </c>
      <c r="E374" s="231">
        <v>5052.1166666666668</v>
      </c>
      <c r="F374" s="231">
        <v>4971.9833333333336</v>
      </c>
      <c r="G374" s="231">
        <v>4924.8666666666668</v>
      </c>
      <c r="H374" s="231">
        <v>5179.3666666666668</v>
      </c>
      <c r="I374" s="231">
        <v>5226.4833333333336</v>
      </c>
      <c r="J374" s="231">
        <v>5306.6166666666668</v>
      </c>
      <c r="K374" s="230">
        <v>5146.3500000000004</v>
      </c>
      <c r="L374" s="230">
        <v>5019.1000000000004</v>
      </c>
      <c r="M374" s="230">
        <v>7.0650000000000004E-2</v>
      </c>
      <c r="N374" s="1"/>
      <c r="O374" s="1"/>
    </row>
    <row r="375" spans="1:15" ht="12.75" customHeight="1">
      <c r="A375" s="30">
        <v>365</v>
      </c>
      <c r="B375" s="216" t="s">
        <v>268</v>
      </c>
      <c r="C375" s="230">
        <v>13420.8</v>
      </c>
      <c r="D375" s="231">
        <v>13464.333333333334</v>
      </c>
      <c r="E375" s="231">
        <v>13346.466666666667</v>
      </c>
      <c r="F375" s="231">
        <v>13272.133333333333</v>
      </c>
      <c r="G375" s="231">
        <v>13154.266666666666</v>
      </c>
      <c r="H375" s="231">
        <v>13538.666666666668</v>
      </c>
      <c r="I375" s="231">
        <v>13656.533333333333</v>
      </c>
      <c r="J375" s="231">
        <v>13730.866666666669</v>
      </c>
      <c r="K375" s="230">
        <v>13582.2</v>
      </c>
      <c r="L375" s="230">
        <v>13390</v>
      </c>
      <c r="M375" s="230">
        <v>0.13818</v>
      </c>
      <c r="N375" s="1"/>
      <c r="O375" s="1"/>
    </row>
    <row r="376" spans="1:15" ht="12.75" customHeight="1">
      <c r="A376" s="30">
        <v>366</v>
      </c>
      <c r="B376" s="216" t="s">
        <v>176</v>
      </c>
      <c r="C376" s="230">
        <v>49.65</v>
      </c>
      <c r="D376" s="231">
        <v>49.68333333333333</v>
      </c>
      <c r="E376" s="231">
        <v>49.316666666666663</v>
      </c>
      <c r="F376" s="231">
        <v>48.983333333333334</v>
      </c>
      <c r="G376" s="231">
        <v>48.616666666666667</v>
      </c>
      <c r="H376" s="231">
        <v>50.016666666666659</v>
      </c>
      <c r="I376" s="231">
        <v>50.383333333333319</v>
      </c>
      <c r="J376" s="231">
        <v>50.716666666666654</v>
      </c>
      <c r="K376" s="230">
        <v>50.05</v>
      </c>
      <c r="L376" s="230">
        <v>49.35</v>
      </c>
      <c r="M376" s="230">
        <v>272.56727999999998</v>
      </c>
      <c r="N376" s="1"/>
      <c r="O376" s="1"/>
    </row>
    <row r="377" spans="1:15" ht="12.75" customHeight="1">
      <c r="A377" s="30">
        <v>367</v>
      </c>
      <c r="B377" s="216" t="s">
        <v>443</v>
      </c>
      <c r="C377" s="230">
        <v>381.7</v>
      </c>
      <c r="D377" s="231">
        <v>383.83333333333331</v>
      </c>
      <c r="E377" s="231">
        <v>376.36666666666662</v>
      </c>
      <c r="F377" s="231">
        <v>371.0333333333333</v>
      </c>
      <c r="G377" s="231">
        <v>363.56666666666661</v>
      </c>
      <c r="H377" s="231">
        <v>389.16666666666663</v>
      </c>
      <c r="I377" s="231">
        <v>396.63333333333333</v>
      </c>
      <c r="J377" s="231">
        <v>401.96666666666664</v>
      </c>
      <c r="K377" s="230">
        <v>391.3</v>
      </c>
      <c r="L377" s="230">
        <v>378.5</v>
      </c>
      <c r="M377" s="230">
        <v>4.5659400000000003</v>
      </c>
      <c r="N377" s="1"/>
      <c r="O377" s="1"/>
    </row>
    <row r="378" spans="1:15" ht="12.75" customHeight="1">
      <c r="A378" s="30">
        <v>368</v>
      </c>
      <c r="B378" s="216" t="s">
        <v>180</v>
      </c>
      <c r="C378" s="230">
        <v>147.05000000000001</v>
      </c>
      <c r="D378" s="231">
        <v>146.43333333333331</v>
      </c>
      <c r="E378" s="231">
        <v>144.76666666666662</v>
      </c>
      <c r="F378" s="231">
        <v>142.48333333333332</v>
      </c>
      <c r="G378" s="231">
        <v>140.81666666666663</v>
      </c>
      <c r="H378" s="231">
        <v>148.71666666666661</v>
      </c>
      <c r="I378" s="231">
        <v>150.3833333333333</v>
      </c>
      <c r="J378" s="231">
        <v>152.6666666666666</v>
      </c>
      <c r="K378" s="230">
        <v>148.1</v>
      </c>
      <c r="L378" s="230">
        <v>144.15</v>
      </c>
      <c r="M378" s="230">
        <v>40.807769999999998</v>
      </c>
      <c r="N378" s="1"/>
      <c r="O378" s="1"/>
    </row>
    <row r="379" spans="1:15" ht="12.75" customHeight="1">
      <c r="A379" s="30">
        <v>369</v>
      </c>
      <c r="B379" s="216" t="s">
        <v>181</v>
      </c>
      <c r="C379" s="230">
        <v>133</v>
      </c>
      <c r="D379" s="231">
        <v>132.28333333333333</v>
      </c>
      <c r="E379" s="231">
        <v>131.21666666666667</v>
      </c>
      <c r="F379" s="231">
        <v>129.43333333333334</v>
      </c>
      <c r="G379" s="231">
        <v>128.36666666666667</v>
      </c>
      <c r="H379" s="231">
        <v>134.06666666666666</v>
      </c>
      <c r="I379" s="231">
        <v>135.13333333333333</v>
      </c>
      <c r="J379" s="231">
        <v>136.91666666666666</v>
      </c>
      <c r="K379" s="230">
        <v>133.35</v>
      </c>
      <c r="L379" s="230">
        <v>130.5</v>
      </c>
      <c r="M379" s="230">
        <v>73.544039999999995</v>
      </c>
      <c r="N379" s="1"/>
      <c r="O379" s="1"/>
    </row>
    <row r="380" spans="1:15" ht="12.75" customHeight="1">
      <c r="A380" s="30">
        <v>370</v>
      </c>
      <c r="B380" s="216" t="s">
        <v>783</v>
      </c>
      <c r="C380" s="230">
        <v>684.9</v>
      </c>
      <c r="D380" s="231">
        <v>683.33333333333337</v>
      </c>
      <c r="E380" s="231">
        <v>676.66666666666674</v>
      </c>
      <c r="F380" s="231">
        <v>668.43333333333339</v>
      </c>
      <c r="G380" s="231">
        <v>661.76666666666677</v>
      </c>
      <c r="H380" s="231">
        <v>691.56666666666672</v>
      </c>
      <c r="I380" s="231">
        <v>698.23333333333346</v>
      </c>
      <c r="J380" s="231">
        <v>706.4666666666667</v>
      </c>
      <c r="K380" s="230">
        <v>690</v>
      </c>
      <c r="L380" s="230">
        <v>675.1</v>
      </c>
      <c r="M380" s="230">
        <v>1.3184800000000001</v>
      </c>
      <c r="N380" s="1"/>
      <c r="O380" s="1"/>
    </row>
    <row r="381" spans="1:15" ht="12.75" customHeight="1">
      <c r="A381" s="30">
        <v>371</v>
      </c>
      <c r="B381" s="216" t="s">
        <v>444</v>
      </c>
      <c r="C381" s="230">
        <v>385.25</v>
      </c>
      <c r="D381" s="231">
        <v>380.7166666666667</v>
      </c>
      <c r="E381" s="231">
        <v>374.83333333333337</v>
      </c>
      <c r="F381" s="231">
        <v>364.41666666666669</v>
      </c>
      <c r="G381" s="231">
        <v>358.53333333333336</v>
      </c>
      <c r="H381" s="231">
        <v>391.13333333333338</v>
      </c>
      <c r="I381" s="231">
        <v>397.01666666666671</v>
      </c>
      <c r="J381" s="231">
        <v>407.43333333333339</v>
      </c>
      <c r="K381" s="230">
        <v>386.6</v>
      </c>
      <c r="L381" s="230">
        <v>370.3</v>
      </c>
      <c r="M381" s="230">
        <v>5.8311599999999997</v>
      </c>
      <c r="N381" s="1"/>
      <c r="O381" s="1"/>
    </row>
    <row r="382" spans="1:15" ht="12.75" customHeight="1">
      <c r="A382" s="30">
        <v>372</v>
      </c>
      <c r="B382" s="216" t="s">
        <v>445</v>
      </c>
      <c r="C382" s="230">
        <v>1139.25</v>
      </c>
      <c r="D382" s="231">
        <v>1139.5666666666666</v>
      </c>
      <c r="E382" s="231">
        <v>1129.7833333333333</v>
      </c>
      <c r="F382" s="231">
        <v>1120.3166666666666</v>
      </c>
      <c r="G382" s="231">
        <v>1110.5333333333333</v>
      </c>
      <c r="H382" s="231">
        <v>1149.0333333333333</v>
      </c>
      <c r="I382" s="231">
        <v>1158.8166666666666</v>
      </c>
      <c r="J382" s="231">
        <v>1168.2833333333333</v>
      </c>
      <c r="K382" s="230">
        <v>1149.3499999999999</v>
      </c>
      <c r="L382" s="230">
        <v>1130.0999999999999</v>
      </c>
      <c r="M382" s="230">
        <v>0.66639999999999999</v>
      </c>
      <c r="N382" s="1"/>
      <c r="O382" s="1"/>
    </row>
    <row r="383" spans="1:15" ht="12.75" customHeight="1">
      <c r="A383" s="30">
        <v>373</v>
      </c>
      <c r="B383" s="216" t="s">
        <v>446</v>
      </c>
      <c r="C383" s="230">
        <v>114.85</v>
      </c>
      <c r="D383" s="231">
        <v>114.96666666666665</v>
      </c>
      <c r="E383" s="231">
        <v>113.58333333333331</v>
      </c>
      <c r="F383" s="231">
        <v>112.31666666666666</v>
      </c>
      <c r="G383" s="231">
        <v>110.93333333333332</v>
      </c>
      <c r="H383" s="231">
        <v>116.23333333333331</v>
      </c>
      <c r="I383" s="231">
        <v>117.61666666666666</v>
      </c>
      <c r="J383" s="231">
        <v>118.8833333333333</v>
      </c>
      <c r="K383" s="230">
        <v>116.35</v>
      </c>
      <c r="L383" s="230">
        <v>113.7</v>
      </c>
      <c r="M383" s="230">
        <v>85.869780000000006</v>
      </c>
      <c r="N383" s="1"/>
      <c r="O383" s="1"/>
    </row>
    <row r="384" spans="1:15" ht="12.75" customHeight="1">
      <c r="A384" s="30">
        <v>374</v>
      </c>
      <c r="B384" s="216" t="s">
        <v>447</v>
      </c>
      <c r="C384" s="230">
        <v>147.4</v>
      </c>
      <c r="D384" s="231">
        <v>147.11666666666665</v>
      </c>
      <c r="E384" s="231">
        <v>146.23333333333329</v>
      </c>
      <c r="F384" s="231">
        <v>145.06666666666663</v>
      </c>
      <c r="G384" s="231">
        <v>144.18333333333328</v>
      </c>
      <c r="H384" s="231">
        <v>148.2833333333333</v>
      </c>
      <c r="I384" s="231">
        <v>149.16666666666669</v>
      </c>
      <c r="J384" s="231">
        <v>150.33333333333331</v>
      </c>
      <c r="K384" s="230">
        <v>148</v>
      </c>
      <c r="L384" s="230">
        <v>145.94999999999999</v>
      </c>
      <c r="M384" s="230">
        <v>10.17759</v>
      </c>
      <c r="N384" s="1"/>
      <c r="O384" s="1"/>
    </row>
    <row r="385" spans="1:15" ht="12.75" customHeight="1">
      <c r="A385" s="30">
        <v>375</v>
      </c>
      <c r="B385" s="216" t="s">
        <v>872</v>
      </c>
      <c r="C385" s="230">
        <v>952.95</v>
      </c>
      <c r="D385" s="231">
        <v>940.73333333333323</v>
      </c>
      <c r="E385" s="231">
        <v>923.46666666666647</v>
      </c>
      <c r="F385" s="231">
        <v>893.98333333333323</v>
      </c>
      <c r="G385" s="231">
        <v>876.71666666666647</v>
      </c>
      <c r="H385" s="231">
        <v>970.21666666666647</v>
      </c>
      <c r="I385" s="231">
        <v>987.48333333333312</v>
      </c>
      <c r="J385" s="231">
        <v>1016.9666666666665</v>
      </c>
      <c r="K385" s="230">
        <v>958</v>
      </c>
      <c r="L385" s="230">
        <v>911.25</v>
      </c>
      <c r="M385" s="230">
        <v>2.3966699999999999</v>
      </c>
      <c r="N385" s="1"/>
      <c r="O385" s="1"/>
    </row>
    <row r="386" spans="1:15" ht="12.75" customHeight="1">
      <c r="A386" s="30">
        <v>376</v>
      </c>
      <c r="B386" s="216" t="s">
        <v>448</v>
      </c>
      <c r="C386" s="230">
        <v>561.6</v>
      </c>
      <c r="D386" s="231">
        <v>561.80000000000007</v>
      </c>
      <c r="E386" s="231">
        <v>556.95000000000016</v>
      </c>
      <c r="F386" s="231">
        <v>552.30000000000007</v>
      </c>
      <c r="G386" s="231">
        <v>547.45000000000016</v>
      </c>
      <c r="H386" s="231">
        <v>566.45000000000016</v>
      </c>
      <c r="I386" s="231">
        <v>571.30000000000007</v>
      </c>
      <c r="J386" s="231">
        <v>575.95000000000016</v>
      </c>
      <c r="K386" s="230">
        <v>566.65</v>
      </c>
      <c r="L386" s="230">
        <v>557.15</v>
      </c>
      <c r="M386" s="230">
        <v>2.8689</v>
      </c>
      <c r="N386" s="1"/>
      <c r="O386" s="1"/>
    </row>
    <row r="387" spans="1:15" ht="12.75" customHeight="1">
      <c r="A387" s="30">
        <v>377</v>
      </c>
      <c r="B387" s="216" t="s">
        <v>449</v>
      </c>
      <c r="C387" s="230">
        <v>190.45</v>
      </c>
      <c r="D387" s="231">
        <v>191.13333333333333</v>
      </c>
      <c r="E387" s="231">
        <v>188.91666666666666</v>
      </c>
      <c r="F387" s="231">
        <v>187.38333333333333</v>
      </c>
      <c r="G387" s="231">
        <v>185.16666666666666</v>
      </c>
      <c r="H387" s="231">
        <v>192.66666666666666</v>
      </c>
      <c r="I387" s="231">
        <v>194.88333333333335</v>
      </c>
      <c r="J387" s="231">
        <v>196.41666666666666</v>
      </c>
      <c r="K387" s="230">
        <v>193.35</v>
      </c>
      <c r="L387" s="230">
        <v>189.6</v>
      </c>
      <c r="M387" s="230">
        <v>4.0138100000000003</v>
      </c>
      <c r="N387" s="1"/>
      <c r="O387" s="1"/>
    </row>
    <row r="388" spans="1:15" ht="12.75" customHeight="1">
      <c r="A388" s="30">
        <v>378</v>
      </c>
      <c r="B388" s="216" t="s">
        <v>450</v>
      </c>
      <c r="C388" s="230">
        <v>102</v>
      </c>
      <c r="D388" s="231">
        <v>102.73333333333333</v>
      </c>
      <c r="E388" s="231">
        <v>101.01666666666667</v>
      </c>
      <c r="F388" s="231">
        <v>100.03333333333333</v>
      </c>
      <c r="G388" s="231">
        <v>98.316666666666663</v>
      </c>
      <c r="H388" s="231">
        <v>103.71666666666667</v>
      </c>
      <c r="I388" s="231">
        <v>105.43333333333334</v>
      </c>
      <c r="J388" s="231">
        <v>106.41666666666667</v>
      </c>
      <c r="K388" s="230">
        <v>104.45</v>
      </c>
      <c r="L388" s="230">
        <v>101.75</v>
      </c>
      <c r="M388" s="230">
        <v>20.536239999999999</v>
      </c>
      <c r="N388" s="1"/>
      <c r="O388" s="1"/>
    </row>
    <row r="389" spans="1:15" ht="12.75" customHeight="1">
      <c r="A389" s="30">
        <v>379</v>
      </c>
      <c r="B389" s="216" t="s">
        <v>451</v>
      </c>
      <c r="C389" s="230">
        <v>2312.25</v>
      </c>
      <c r="D389" s="231">
        <v>2313.9333333333334</v>
      </c>
      <c r="E389" s="231">
        <v>2286.7666666666669</v>
      </c>
      <c r="F389" s="231">
        <v>2261.2833333333333</v>
      </c>
      <c r="G389" s="231">
        <v>2234.1166666666668</v>
      </c>
      <c r="H389" s="231">
        <v>2339.416666666667</v>
      </c>
      <c r="I389" s="231">
        <v>2366.583333333333</v>
      </c>
      <c r="J389" s="231">
        <v>2392.0666666666671</v>
      </c>
      <c r="K389" s="230">
        <v>2341.1</v>
      </c>
      <c r="L389" s="230">
        <v>2288.4499999999998</v>
      </c>
      <c r="M389" s="230">
        <v>0.12612000000000001</v>
      </c>
      <c r="N389" s="1"/>
      <c r="O389" s="1"/>
    </row>
    <row r="390" spans="1:15" ht="12.75" customHeight="1">
      <c r="A390" s="30">
        <v>380</v>
      </c>
      <c r="B390" s="216" t="s">
        <v>823</v>
      </c>
      <c r="C390" s="230">
        <v>38.200000000000003</v>
      </c>
      <c r="D390" s="231">
        <v>38.383333333333333</v>
      </c>
      <c r="E390" s="231">
        <v>37.966666666666669</v>
      </c>
      <c r="F390" s="231">
        <v>37.733333333333334</v>
      </c>
      <c r="G390" s="231">
        <v>37.31666666666667</v>
      </c>
      <c r="H390" s="231">
        <v>38.616666666666667</v>
      </c>
      <c r="I390" s="231">
        <v>39.033333333333339</v>
      </c>
      <c r="J390" s="231">
        <v>39.266666666666666</v>
      </c>
      <c r="K390" s="230">
        <v>38.799999999999997</v>
      </c>
      <c r="L390" s="230">
        <v>38.15</v>
      </c>
      <c r="M390" s="230">
        <v>4.3933299999999997</v>
      </c>
      <c r="N390" s="1"/>
      <c r="O390" s="1"/>
    </row>
    <row r="391" spans="1:15" ht="12.75" customHeight="1">
      <c r="A391" s="30">
        <v>381</v>
      </c>
      <c r="B391" s="216" t="s">
        <v>854</v>
      </c>
      <c r="C391" s="230">
        <v>1597</v>
      </c>
      <c r="D391" s="231">
        <v>1596.7666666666667</v>
      </c>
      <c r="E391" s="231">
        <v>1580.4333333333334</v>
      </c>
      <c r="F391" s="231">
        <v>1563.8666666666668</v>
      </c>
      <c r="G391" s="231">
        <v>1547.5333333333335</v>
      </c>
      <c r="H391" s="231">
        <v>1613.3333333333333</v>
      </c>
      <c r="I391" s="231">
        <v>1629.6666666666667</v>
      </c>
      <c r="J391" s="231">
        <v>1646.2333333333331</v>
      </c>
      <c r="K391" s="230">
        <v>1613.1</v>
      </c>
      <c r="L391" s="230">
        <v>1580.2</v>
      </c>
      <c r="M391" s="230">
        <v>0.63700999999999997</v>
      </c>
      <c r="N391" s="1"/>
      <c r="O391" s="1"/>
    </row>
    <row r="392" spans="1:15" ht="12.75" customHeight="1">
      <c r="A392" s="30">
        <v>382</v>
      </c>
      <c r="B392" s="216" t="s">
        <v>452</v>
      </c>
      <c r="C392" s="230">
        <v>169.9</v>
      </c>
      <c r="D392" s="231">
        <v>171.95000000000002</v>
      </c>
      <c r="E392" s="231">
        <v>167.10000000000002</v>
      </c>
      <c r="F392" s="231">
        <v>164.3</v>
      </c>
      <c r="G392" s="231">
        <v>159.45000000000002</v>
      </c>
      <c r="H392" s="231">
        <v>174.75000000000003</v>
      </c>
      <c r="I392" s="231">
        <v>179.6</v>
      </c>
      <c r="J392" s="231">
        <v>182.40000000000003</v>
      </c>
      <c r="K392" s="230">
        <v>176.8</v>
      </c>
      <c r="L392" s="230">
        <v>169.15</v>
      </c>
      <c r="M392" s="230">
        <v>22.706659999999999</v>
      </c>
      <c r="N392" s="1"/>
      <c r="O392" s="1"/>
    </row>
    <row r="393" spans="1:15" ht="12.75" customHeight="1">
      <c r="A393" s="30">
        <v>383</v>
      </c>
      <c r="B393" s="216" t="s">
        <v>453</v>
      </c>
      <c r="C393" s="230">
        <v>875.45</v>
      </c>
      <c r="D393" s="231">
        <v>876.88333333333333</v>
      </c>
      <c r="E393" s="231">
        <v>864.81666666666661</v>
      </c>
      <c r="F393" s="231">
        <v>854.18333333333328</v>
      </c>
      <c r="G393" s="231">
        <v>842.11666666666656</v>
      </c>
      <c r="H393" s="231">
        <v>887.51666666666665</v>
      </c>
      <c r="I393" s="231">
        <v>899.58333333333348</v>
      </c>
      <c r="J393" s="231">
        <v>910.2166666666667</v>
      </c>
      <c r="K393" s="230">
        <v>888.95</v>
      </c>
      <c r="L393" s="230">
        <v>866.25</v>
      </c>
      <c r="M393" s="230">
        <v>0.57340000000000002</v>
      </c>
      <c r="N393" s="1"/>
      <c r="O393" s="1"/>
    </row>
    <row r="394" spans="1:15" ht="12.75" customHeight="1">
      <c r="A394" s="30">
        <v>384</v>
      </c>
      <c r="B394" s="216" t="s">
        <v>182</v>
      </c>
      <c r="C394" s="230">
        <v>2439.9499999999998</v>
      </c>
      <c r="D394" s="231">
        <v>2435</v>
      </c>
      <c r="E394" s="231">
        <v>2421</v>
      </c>
      <c r="F394" s="231">
        <v>2402.0500000000002</v>
      </c>
      <c r="G394" s="231">
        <v>2388.0500000000002</v>
      </c>
      <c r="H394" s="231">
        <v>2453.9499999999998</v>
      </c>
      <c r="I394" s="231">
        <v>2467.9499999999998</v>
      </c>
      <c r="J394" s="231">
        <v>2486.8999999999996</v>
      </c>
      <c r="K394" s="230">
        <v>2449</v>
      </c>
      <c r="L394" s="230">
        <v>2416.0500000000002</v>
      </c>
      <c r="M394" s="230">
        <v>53.016469999999998</v>
      </c>
      <c r="N394" s="1"/>
      <c r="O394" s="1"/>
    </row>
    <row r="395" spans="1:15" ht="12.75" customHeight="1">
      <c r="A395" s="30">
        <v>385</v>
      </c>
      <c r="B395" s="216" t="s">
        <v>794</v>
      </c>
      <c r="C395" s="230">
        <v>105.75</v>
      </c>
      <c r="D395" s="231">
        <v>108.13333333333333</v>
      </c>
      <c r="E395" s="231">
        <v>102.76666666666665</v>
      </c>
      <c r="F395" s="231">
        <v>99.783333333333331</v>
      </c>
      <c r="G395" s="231">
        <v>94.416666666666657</v>
      </c>
      <c r="H395" s="231">
        <v>111.11666666666665</v>
      </c>
      <c r="I395" s="231">
        <v>116.48333333333332</v>
      </c>
      <c r="J395" s="231">
        <v>119.46666666666664</v>
      </c>
      <c r="K395" s="230">
        <v>113.5</v>
      </c>
      <c r="L395" s="230">
        <v>105.15</v>
      </c>
      <c r="M395" s="230">
        <v>49.90146</v>
      </c>
      <c r="N395" s="1"/>
      <c r="O395" s="1"/>
    </row>
    <row r="396" spans="1:15" ht="12.75" customHeight="1">
      <c r="A396" s="30">
        <v>386</v>
      </c>
      <c r="B396" s="216" t="s">
        <v>454</v>
      </c>
      <c r="C396" s="230">
        <v>724.75</v>
      </c>
      <c r="D396" s="231">
        <v>720.81666666666661</v>
      </c>
      <c r="E396" s="231">
        <v>709.58333333333326</v>
      </c>
      <c r="F396" s="231">
        <v>694.41666666666663</v>
      </c>
      <c r="G396" s="231">
        <v>683.18333333333328</v>
      </c>
      <c r="H396" s="231">
        <v>735.98333333333323</v>
      </c>
      <c r="I396" s="231">
        <v>747.21666666666658</v>
      </c>
      <c r="J396" s="231">
        <v>762.38333333333321</v>
      </c>
      <c r="K396" s="230">
        <v>732.05</v>
      </c>
      <c r="L396" s="230">
        <v>705.65</v>
      </c>
      <c r="M396" s="230">
        <v>0.73756999999999995</v>
      </c>
      <c r="N396" s="1"/>
      <c r="O396" s="1"/>
    </row>
    <row r="397" spans="1:15" ht="12.75" customHeight="1">
      <c r="A397" s="30">
        <v>387</v>
      </c>
      <c r="B397" s="216" t="s">
        <v>455</v>
      </c>
      <c r="C397" s="230">
        <v>1459.3</v>
      </c>
      <c r="D397" s="231">
        <v>1464.6333333333332</v>
      </c>
      <c r="E397" s="231">
        <v>1440.6666666666665</v>
      </c>
      <c r="F397" s="231">
        <v>1422.0333333333333</v>
      </c>
      <c r="G397" s="231">
        <v>1398.0666666666666</v>
      </c>
      <c r="H397" s="231">
        <v>1483.2666666666664</v>
      </c>
      <c r="I397" s="231">
        <v>1507.2333333333331</v>
      </c>
      <c r="J397" s="231">
        <v>1525.8666666666663</v>
      </c>
      <c r="K397" s="230">
        <v>1488.6</v>
      </c>
      <c r="L397" s="230">
        <v>1446</v>
      </c>
      <c r="M397" s="230">
        <v>2.1765099999999999</v>
      </c>
      <c r="N397" s="1"/>
      <c r="O397" s="1"/>
    </row>
    <row r="398" spans="1:15" ht="12.75" customHeight="1">
      <c r="A398" s="30">
        <v>388</v>
      </c>
      <c r="B398" s="216" t="s">
        <v>269</v>
      </c>
      <c r="C398" s="230">
        <v>894.85</v>
      </c>
      <c r="D398" s="231">
        <v>892.5</v>
      </c>
      <c r="E398" s="231">
        <v>886.75</v>
      </c>
      <c r="F398" s="231">
        <v>878.65</v>
      </c>
      <c r="G398" s="231">
        <v>872.9</v>
      </c>
      <c r="H398" s="231">
        <v>900.6</v>
      </c>
      <c r="I398" s="231">
        <v>906.35</v>
      </c>
      <c r="J398" s="231">
        <v>914.45</v>
      </c>
      <c r="K398" s="230">
        <v>898.25</v>
      </c>
      <c r="L398" s="230">
        <v>884.4</v>
      </c>
      <c r="M398" s="230">
        <v>8.4471399999999992</v>
      </c>
      <c r="N398" s="1"/>
      <c r="O398" s="1"/>
    </row>
    <row r="399" spans="1:15" ht="12.75" customHeight="1">
      <c r="A399" s="30">
        <v>389</v>
      </c>
      <c r="B399" s="216" t="s">
        <v>184</v>
      </c>
      <c r="C399" s="230">
        <v>1177.3499999999999</v>
      </c>
      <c r="D399" s="231">
        <v>1176.95</v>
      </c>
      <c r="E399" s="231">
        <v>1171.9000000000001</v>
      </c>
      <c r="F399" s="231">
        <v>1166.45</v>
      </c>
      <c r="G399" s="231">
        <v>1161.4000000000001</v>
      </c>
      <c r="H399" s="231">
        <v>1182.4000000000001</v>
      </c>
      <c r="I399" s="231">
        <v>1187.4499999999998</v>
      </c>
      <c r="J399" s="231">
        <v>1192.9000000000001</v>
      </c>
      <c r="K399" s="230">
        <v>1182</v>
      </c>
      <c r="L399" s="230">
        <v>1171.5</v>
      </c>
      <c r="M399" s="230">
        <v>11.361789999999999</v>
      </c>
      <c r="N399" s="1"/>
      <c r="O399" s="1"/>
    </row>
    <row r="400" spans="1:15" ht="12.75" customHeight="1">
      <c r="A400" s="30">
        <v>390</v>
      </c>
      <c r="B400" s="216" t="s">
        <v>456</v>
      </c>
      <c r="C400" s="230">
        <v>385.45</v>
      </c>
      <c r="D400" s="231">
        <v>386.9666666666667</v>
      </c>
      <c r="E400" s="231">
        <v>382.48333333333341</v>
      </c>
      <c r="F400" s="231">
        <v>379.51666666666671</v>
      </c>
      <c r="G400" s="231">
        <v>375.03333333333342</v>
      </c>
      <c r="H400" s="231">
        <v>389.93333333333339</v>
      </c>
      <c r="I400" s="231">
        <v>394.41666666666674</v>
      </c>
      <c r="J400" s="231">
        <v>397.38333333333338</v>
      </c>
      <c r="K400" s="230">
        <v>391.45</v>
      </c>
      <c r="L400" s="230">
        <v>384</v>
      </c>
      <c r="M400" s="230">
        <v>0.20057</v>
      </c>
      <c r="N400" s="1"/>
      <c r="O400" s="1"/>
    </row>
    <row r="401" spans="1:15" ht="12.75" customHeight="1">
      <c r="A401" s="30">
        <v>391</v>
      </c>
      <c r="B401" s="216" t="s">
        <v>457</v>
      </c>
      <c r="C401" s="230">
        <v>35.65</v>
      </c>
      <c r="D401" s="231">
        <v>35.783333333333331</v>
      </c>
      <c r="E401" s="231">
        <v>35.36666666666666</v>
      </c>
      <c r="F401" s="231">
        <v>35.083333333333329</v>
      </c>
      <c r="G401" s="231">
        <v>34.666666666666657</v>
      </c>
      <c r="H401" s="231">
        <v>36.066666666666663</v>
      </c>
      <c r="I401" s="231">
        <v>36.483333333333334</v>
      </c>
      <c r="J401" s="231">
        <v>36.766666666666666</v>
      </c>
      <c r="K401" s="230">
        <v>36.200000000000003</v>
      </c>
      <c r="L401" s="230">
        <v>35.5</v>
      </c>
      <c r="M401" s="230">
        <v>19.17099</v>
      </c>
      <c r="N401" s="1"/>
      <c r="O401" s="1"/>
    </row>
    <row r="402" spans="1:15" ht="12.75" customHeight="1">
      <c r="A402" s="30">
        <v>392</v>
      </c>
      <c r="B402" s="216" t="s">
        <v>458</v>
      </c>
      <c r="C402" s="230">
        <v>4338.8500000000004</v>
      </c>
      <c r="D402" s="231">
        <v>4332.8</v>
      </c>
      <c r="E402" s="231">
        <v>4320.2000000000007</v>
      </c>
      <c r="F402" s="231">
        <v>4301.55</v>
      </c>
      <c r="G402" s="231">
        <v>4288.9500000000007</v>
      </c>
      <c r="H402" s="231">
        <v>4351.4500000000007</v>
      </c>
      <c r="I402" s="231">
        <v>4364.0500000000011</v>
      </c>
      <c r="J402" s="231">
        <v>4382.7000000000007</v>
      </c>
      <c r="K402" s="230">
        <v>4345.3999999999996</v>
      </c>
      <c r="L402" s="230">
        <v>4314.1499999999996</v>
      </c>
      <c r="M402" s="230">
        <v>0.12914999999999999</v>
      </c>
      <c r="N402" s="1"/>
      <c r="O402" s="1"/>
    </row>
    <row r="403" spans="1:15" ht="12.75" customHeight="1">
      <c r="A403" s="30">
        <v>393</v>
      </c>
      <c r="B403" s="216" t="s">
        <v>188</v>
      </c>
      <c r="C403" s="230">
        <v>2473.5500000000002</v>
      </c>
      <c r="D403" s="231">
        <v>2466.6166666666668</v>
      </c>
      <c r="E403" s="231">
        <v>2453.7333333333336</v>
      </c>
      <c r="F403" s="231">
        <v>2433.916666666667</v>
      </c>
      <c r="G403" s="231">
        <v>2421.0333333333338</v>
      </c>
      <c r="H403" s="231">
        <v>2486.4333333333334</v>
      </c>
      <c r="I403" s="231">
        <v>2499.3166666666666</v>
      </c>
      <c r="J403" s="231">
        <v>2519.1333333333332</v>
      </c>
      <c r="K403" s="230">
        <v>2479.5</v>
      </c>
      <c r="L403" s="230">
        <v>2446.8000000000002</v>
      </c>
      <c r="M403" s="230">
        <v>1.77816</v>
      </c>
      <c r="N403" s="1"/>
      <c r="O403" s="1"/>
    </row>
    <row r="404" spans="1:15" ht="12.75" customHeight="1">
      <c r="A404" s="30">
        <v>394</v>
      </c>
      <c r="B404" s="216" t="s">
        <v>800</v>
      </c>
      <c r="C404" s="230">
        <v>81.7</v>
      </c>
      <c r="D404" s="231">
        <v>81.38333333333334</v>
      </c>
      <c r="E404" s="231">
        <v>80.866666666666674</v>
      </c>
      <c r="F404" s="231">
        <v>80.033333333333331</v>
      </c>
      <c r="G404" s="231">
        <v>79.516666666666666</v>
      </c>
      <c r="H404" s="231">
        <v>82.216666666666683</v>
      </c>
      <c r="I404" s="231">
        <v>82.733333333333363</v>
      </c>
      <c r="J404" s="231">
        <v>83.566666666666691</v>
      </c>
      <c r="K404" s="230">
        <v>81.900000000000006</v>
      </c>
      <c r="L404" s="230">
        <v>80.55</v>
      </c>
      <c r="M404" s="230">
        <v>99.95384</v>
      </c>
      <c r="N404" s="1"/>
      <c r="O404" s="1"/>
    </row>
    <row r="405" spans="1:15" ht="12.75" customHeight="1">
      <c r="A405" s="30">
        <v>395</v>
      </c>
      <c r="B405" s="216" t="s">
        <v>270</v>
      </c>
      <c r="C405" s="230">
        <v>6775.4</v>
      </c>
      <c r="D405" s="231">
        <v>6666.333333333333</v>
      </c>
      <c r="E405" s="231">
        <v>6512.6666666666661</v>
      </c>
      <c r="F405" s="231">
        <v>6249.9333333333334</v>
      </c>
      <c r="G405" s="231">
        <v>6096.2666666666664</v>
      </c>
      <c r="H405" s="231">
        <v>6929.0666666666657</v>
      </c>
      <c r="I405" s="231">
        <v>7082.7333333333318</v>
      </c>
      <c r="J405" s="231">
        <v>7345.4666666666653</v>
      </c>
      <c r="K405" s="230">
        <v>6820</v>
      </c>
      <c r="L405" s="230">
        <v>6403.6</v>
      </c>
      <c r="M405" s="230">
        <v>1.2475099999999999</v>
      </c>
      <c r="N405" s="1"/>
      <c r="O405" s="1"/>
    </row>
    <row r="406" spans="1:15" ht="12.75" customHeight="1">
      <c r="A406" s="30">
        <v>396</v>
      </c>
      <c r="B406" s="216" t="s">
        <v>824</v>
      </c>
      <c r="C406" s="230">
        <v>1350.35</v>
      </c>
      <c r="D406" s="231">
        <v>1344.3166666666666</v>
      </c>
      <c r="E406" s="231">
        <v>1322.0333333333333</v>
      </c>
      <c r="F406" s="231">
        <v>1293.7166666666667</v>
      </c>
      <c r="G406" s="231">
        <v>1271.4333333333334</v>
      </c>
      <c r="H406" s="231">
        <v>1372.6333333333332</v>
      </c>
      <c r="I406" s="231">
        <v>1394.9166666666665</v>
      </c>
      <c r="J406" s="231">
        <v>1423.2333333333331</v>
      </c>
      <c r="K406" s="230">
        <v>1366.6</v>
      </c>
      <c r="L406" s="230">
        <v>1316</v>
      </c>
      <c r="M406" s="230">
        <v>0.93513000000000002</v>
      </c>
      <c r="N406" s="1"/>
      <c r="O406" s="1"/>
    </row>
    <row r="407" spans="1:15" ht="12.75" customHeight="1">
      <c r="A407" s="30">
        <v>397</v>
      </c>
      <c r="B407" s="216" t="s">
        <v>459</v>
      </c>
      <c r="C407" s="230">
        <v>2816.45</v>
      </c>
      <c r="D407" s="231">
        <v>2813.9333333333329</v>
      </c>
      <c r="E407" s="231">
        <v>2803.6166666666659</v>
      </c>
      <c r="F407" s="231">
        <v>2790.7833333333328</v>
      </c>
      <c r="G407" s="231">
        <v>2780.4666666666658</v>
      </c>
      <c r="H407" s="231">
        <v>2826.766666666666</v>
      </c>
      <c r="I407" s="231">
        <v>2837.0833333333326</v>
      </c>
      <c r="J407" s="231">
        <v>2849.9166666666661</v>
      </c>
      <c r="K407" s="230">
        <v>2824.25</v>
      </c>
      <c r="L407" s="230">
        <v>2801.1</v>
      </c>
      <c r="M407" s="230">
        <v>0.31683</v>
      </c>
      <c r="N407" s="1"/>
      <c r="O407" s="1"/>
    </row>
    <row r="408" spans="1:15" ht="12.75" customHeight="1">
      <c r="A408" s="30">
        <v>398</v>
      </c>
      <c r="B408" s="216" t="s">
        <v>855</v>
      </c>
      <c r="C408" s="230">
        <v>475.95</v>
      </c>
      <c r="D408" s="231">
        <v>479.59999999999997</v>
      </c>
      <c r="E408" s="231">
        <v>471.34999999999991</v>
      </c>
      <c r="F408" s="231">
        <v>466.74999999999994</v>
      </c>
      <c r="G408" s="231">
        <v>458.49999999999989</v>
      </c>
      <c r="H408" s="231">
        <v>484.19999999999993</v>
      </c>
      <c r="I408" s="231">
        <v>492.45000000000005</v>
      </c>
      <c r="J408" s="231">
        <v>497.04999999999995</v>
      </c>
      <c r="K408" s="230">
        <v>487.85</v>
      </c>
      <c r="L408" s="230">
        <v>475</v>
      </c>
      <c r="M408" s="230">
        <v>0.50382000000000005</v>
      </c>
      <c r="N408" s="1"/>
      <c r="O408" s="1"/>
    </row>
    <row r="409" spans="1:15" ht="12.75" customHeight="1">
      <c r="A409" s="30">
        <v>399</v>
      </c>
      <c r="B409" s="216" t="s">
        <v>460</v>
      </c>
      <c r="C409" s="230">
        <v>999.75</v>
      </c>
      <c r="D409" s="231">
        <v>1006.8333333333334</v>
      </c>
      <c r="E409" s="231">
        <v>985.66666666666674</v>
      </c>
      <c r="F409" s="231">
        <v>971.58333333333337</v>
      </c>
      <c r="G409" s="231">
        <v>950.41666666666674</v>
      </c>
      <c r="H409" s="231">
        <v>1020.9166666666667</v>
      </c>
      <c r="I409" s="231">
        <v>1042.0833333333335</v>
      </c>
      <c r="J409" s="231">
        <v>1056.1666666666667</v>
      </c>
      <c r="K409" s="230">
        <v>1028</v>
      </c>
      <c r="L409" s="230">
        <v>992.75</v>
      </c>
      <c r="M409" s="230">
        <v>0.37978000000000001</v>
      </c>
      <c r="N409" s="1"/>
      <c r="O409" s="1"/>
    </row>
    <row r="410" spans="1:15" ht="12.75" customHeight="1">
      <c r="A410" s="30">
        <v>400</v>
      </c>
      <c r="B410" s="216" t="s">
        <v>461</v>
      </c>
      <c r="C410" s="230">
        <v>244.55</v>
      </c>
      <c r="D410" s="231">
        <v>245.18333333333331</v>
      </c>
      <c r="E410" s="231">
        <v>242.36666666666662</v>
      </c>
      <c r="F410" s="231">
        <v>240.18333333333331</v>
      </c>
      <c r="G410" s="231">
        <v>237.36666666666662</v>
      </c>
      <c r="H410" s="231">
        <v>247.36666666666662</v>
      </c>
      <c r="I410" s="231">
        <v>250.18333333333328</v>
      </c>
      <c r="J410" s="231">
        <v>252.36666666666662</v>
      </c>
      <c r="K410" s="230">
        <v>248</v>
      </c>
      <c r="L410" s="230">
        <v>243</v>
      </c>
      <c r="M410" s="230">
        <v>1.2743500000000001</v>
      </c>
      <c r="N410" s="1"/>
      <c r="O410" s="1"/>
    </row>
    <row r="411" spans="1:15" ht="12.75" customHeight="1">
      <c r="A411" s="30">
        <v>401</v>
      </c>
      <c r="B411" s="216" t="s">
        <v>856</v>
      </c>
      <c r="C411" s="230">
        <v>750</v>
      </c>
      <c r="D411" s="231">
        <v>746.58333333333337</v>
      </c>
      <c r="E411" s="231">
        <v>741.2166666666667</v>
      </c>
      <c r="F411" s="231">
        <v>732.43333333333328</v>
      </c>
      <c r="G411" s="231">
        <v>727.06666666666661</v>
      </c>
      <c r="H411" s="231">
        <v>755.36666666666679</v>
      </c>
      <c r="I411" s="231">
        <v>760.73333333333335</v>
      </c>
      <c r="J411" s="231">
        <v>769.51666666666688</v>
      </c>
      <c r="K411" s="230">
        <v>751.95</v>
      </c>
      <c r="L411" s="230">
        <v>737.8</v>
      </c>
      <c r="M411" s="230">
        <v>0.82076000000000005</v>
      </c>
      <c r="N411" s="1"/>
      <c r="O411" s="1"/>
    </row>
    <row r="412" spans="1:15" ht="12.75" customHeight="1">
      <c r="A412" s="30">
        <v>402</v>
      </c>
      <c r="B412" s="216" t="s">
        <v>186</v>
      </c>
      <c r="C412" s="230">
        <v>24247.1</v>
      </c>
      <c r="D412" s="231">
        <v>24129.033333333336</v>
      </c>
      <c r="E412" s="231">
        <v>23958.066666666673</v>
      </c>
      <c r="F412" s="231">
        <v>23669.033333333336</v>
      </c>
      <c r="G412" s="231">
        <v>23498.066666666673</v>
      </c>
      <c r="H412" s="231">
        <v>24418.066666666673</v>
      </c>
      <c r="I412" s="231">
        <v>24589.03333333334</v>
      </c>
      <c r="J412" s="231">
        <v>24878.066666666673</v>
      </c>
      <c r="K412" s="230">
        <v>24300</v>
      </c>
      <c r="L412" s="230">
        <v>23840</v>
      </c>
      <c r="M412" s="230">
        <v>0.37451000000000001</v>
      </c>
      <c r="N412" s="1"/>
      <c r="O412" s="1"/>
    </row>
    <row r="413" spans="1:15" ht="12.75" customHeight="1">
      <c r="A413" s="30">
        <v>403</v>
      </c>
      <c r="B413" s="216" t="s">
        <v>825</v>
      </c>
      <c r="C413" s="230">
        <v>43.4</v>
      </c>
      <c r="D413" s="231">
        <v>43.466666666666669</v>
      </c>
      <c r="E413" s="231">
        <v>43.083333333333336</v>
      </c>
      <c r="F413" s="231">
        <v>42.766666666666666</v>
      </c>
      <c r="G413" s="231">
        <v>42.383333333333333</v>
      </c>
      <c r="H413" s="231">
        <v>43.783333333333339</v>
      </c>
      <c r="I413" s="231">
        <v>44.166666666666664</v>
      </c>
      <c r="J413" s="231">
        <v>44.483333333333341</v>
      </c>
      <c r="K413" s="230">
        <v>43.85</v>
      </c>
      <c r="L413" s="230">
        <v>43.15</v>
      </c>
      <c r="M413" s="230">
        <v>32.066809999999997</v>
      </c>
      <c r="N413" s="1"/>
      <c r="O413" s="1"/>
    </row>
    <row r="414" spans="1:15" ht="12.75" customHeight="1">
      <c r="A414" s="30">
        <v>404</v>
      </c>
      <c r="B414" s="216" t="s">
        <v>864</v>
      </c>
      <c r="C414" s="230">
        <v>1375.35</v>
      </c>
      <c r="D414" s="231">
        <v>1373.8999999999999</v>
      </c>
      <c r="E414" s="231">
        <v>1359.7999999999997</v>
      </c>
      <c r="F414" s="231">
        <v>1344.2499999999998</v>
      </c>
      <c r="G414" s="231">
        <v>1330.1499999999996</v>
      </c>
      <c r="H414" s="231">
        <v>1389.4499999999998</v>
      </c>
      <c r="I414" s="231">
        <v>1403.5499999999997</v>
      </c>
      <c r="J414" s="231">
        <v>1419.1</v>
      </c>
      <c r="K414" s="230">
        <v>1388</v>
      </c>
      <c r="L414" s="230">
        <v>1358.35</v>
      </c>
      <c r="M414" s="230">
        <v>4.7527400000000002</v>
      </c>
      <c r="N414" s="1"/>
      <c r="O414" s="1"/>
    </row>
    <row r="415" spans="1:15" ht="12.75" customHeight="1">
      <c r="A415" s="30">
        <v>405</v>
      </c>
      <c r="B415" t="s">
        <v>826</v>
      </c>
      <c r="C415" s="275">
        <v>304.55</v>
      </c>
      <c r="D415" s="276">
        <v>304.89999999999998</v>
      </c>
      <c r="E415" s="276">
        <v>294.79999999999995</v>
      </c>
      <c r="F415" s="276">
        <v>285.04999999999995</v>
      </c>
      <c r="G415" s="276">
        <v>274.94999999999993</v>
      </c>
      <c r="H415" s="276">
        <v>314.64999999999998</v>
      </c>
      <c r="I415" s="276">
        <v>324.75</v>
      </c>
      <c r="J415" s="276">
        <v>334.5</v>
      </c>
      <c r="K415" s="275">
        <v>315</v>
      </c>
      <c r="L415" s="275">
        <v>295.14999999999998</v>
      </c>
      <c r="M415" s="275">
        <v>4.7714100000000004</v>
      </c>
      <c r="N415" s="1"/>
      <c r="O415" s="1"/>
    </row>
    <row r="416" spans="1:15" ht="12.75" customHeight="1">
      <c r="A416" s="30">
        <v>406</v>
      </c>
      <c r="B416" s="216" t="s">
        <v>187</v>
      </c>
      <c r="C416" s="230">
        <v>3487.25</v>
      </c>
      <c r="D416" s="231">
        <v>3468.0333333333333</v>
      </c>
      <c r="E416" s="231">
        <v>3437.5166666666664</v>
      </c>
      <c r="F416" s="231">
        <v>3387.7833333333333</v>
      </c>
      <c r="G416" s="231">
        <v>3357.2666666666664</v>
      </c>
      <c r="H416" s="231">
        <v>3517.7666666666664</v>
      </c>
      <c r="I416" s="231">
        <v>3548.2833333333338</v>
      </c>
      <c r="J416" s="231">
        <v>3598.0166666666664</v>
      </c>
      <c r="K416" s="230">
        <v>3498.55</v>
      </c>
      <c r="L416" s="230">
        <v>3418.3</v>
      </c>
      <c r="M416" s="230">
        <v>7.3542399999999999</v>
      </c>
      <c r="N416" s="1"/>
      <c r="O416" s="1"/>
    </row>
    <row r="417" spans="1:15" ht="12.75" customHeight="1">
      <c r="A417" s="30">
        <v>407</v>
      </c>
      <c r="B417" s="216" t="s">
        <v>462</v>
      </c>
      <c r="C417" s="230">
        <v>510.25</v>
      </c>
      <c r="D417" s="231">
        <v>511.7166666666667</v>
      </c>
      <c r="E417" s="231">
        <v>503.53333333333342</v>
      </c>
      <c r="F417" s="231">
        <v>496.81666666666672</v>
      </c>
      <c r="G417" s="231">
        <v>488.63333333333344</v>
      </c>
      <c r="H417" s="231">
        <v>518.43333333333339</v>
      </c>
      <c r="I417" s="231">
        <v>526.61666666666679</v>
      </c>
      <c r="J417" s="231">
        <v>533.33333333333337</v>
      </c>
      <c r="K417" s="230">
        <v>519.9</v>
      </c>
      <c r="L417" s="230">
        <v>505</v>
      </c>
      <c r="M417" s="230">
        <v>2.5879500000000002</v>
      </c>
      <c r="N417" s="1"/>
      <c r="O417" s="1"/>
    </row>
    <row r="418" spans="1:15" ht="12.75" customHeight="1">
      <c r="A418" s="30">
        <v>408</v>
      </c>
      <c r="B418" s="216" t="s">
        <v>463</v>
      </c>
      <c r="C418" s="230">
        <v>3785.2</v>
      </c>
      <c r="D418" s="231">
        <v>3781.9666666666667</v>
      </c>
      <c r="E418" s="231">
        <v>3764.4333333333334</v>
      </c>
      <c r="F418" s="231">
        <v>3743.6666666666665</v>
      </c>
      <c r="G418" s="231">
        <v>3726.1333333333332</v>
      </c>
      <c r="H418" s="231">
        <v>3802.7333333333336</v>
      </c>
      <c r="I418" s="231">
        <v>3820.2666666666673</v>
      </c>
      <c r="J418" s="231">
        <v>3841.0333333333338</v>
      </c>
      <c r="K418" s="230">
        <v>3799.5</v>
      </c>
      <c r="L418" s="230">
        <v>3761.2</v>
      </c>
      <c r="M418" s="230">
        <v>0.14871000000000001</v>
      </c>
      <c r="N418" s="1"/>
      <c r="O418" s="1"/>
    </row>
    <row r="419" spans="1:15" ht="12.75" customHeight="1">
      <c r="A419" s="30">
        <v>409</v>
      </c>
      <c r="B419" s="216" t="s">
        <v>795</v>
      </c>
      <c r="C419" s="230">
        <v>528.35</v>
      </c>
      <c r="D419" s="231">
        <v>531.9</v>
      </c>
      <c r="E419" s="231">
        <v>522.19999999999993</v>
      </c>
      <c r="F419" s="231">
        <v>516.04999999999995</v>
      </c>
      <c r="G419" s="231">
        <v>506.34999999999991</v>
      </c>
      <c r="H419" s="231">
        <v>538.04999999999995</v>
      </c>
      <c r="I419" s="231">
        <v>547.75</v>
      </c>
      <c r="J419" s="231">
        <v>553.9</v>
      </c>
      <c r="K419" s="230">
        <v>541.6</v>
      </c>
      <c r="L419" s="230">
        <v>525.75</v>
      </c>
      <c r="M419" s="230">
        <v>26.65334</v>
      </c>
      <c r="N419" s="1"/>
      <c r="O419" s="1"/>
    </row>
    <row r="420" spans="1:15" ht="12.75" customHeight="1">
      <c r="A420" s="30">
        <v>410</v>
      </c>
      <c r="B420" s="216" t="s">
        <v>464</v>
      </c>
      <c r="C420" s="230">
        <v>927.15</v>
      </c>
      <c r="D420" s="231">
        <v>927.01666666666677</v>
      </c>
      <c r="E420" s="231">
        <v>916.58333333333348</v>
      </c>
      <c r="F420" s="231">
        <v>906.01666666666677</v>
      </c>
      <c r="G420" s="231">
        <v>895.58333333333348</v>
      </c>
      <c r="H420" s="231">
        <v>937.58333333333348</v>
      </c>
      <c r="I420" s="231">
        <v>948.01666666666665</v>
      </c>
      <c r="J420" s="231">
        <v>958.58333333333348</v>
      </c>
      <c r="K420" s="230">
        <v>937.45</v>
      </c>
      <c r="L420" s="230">
        <v>916.45</v>
      </c>
      <c r="M420" s="230">
        <v>2.50726</v>
      </c>
      <c r="N420" s="1"/>
      <c r="O420" s="1"/>
    </row>
    <row r="421" spans="1:15" ht="12.75" customHeight="1">
      <c r="A421" s="30">
        <v>411</v>
      </c>
      <c r="B421" s="216" t="s">
        <v>827</v>
      </c>
      <c r="C421" s="230">
        <v>583.75</v>
      </c>
      <c r="D421" s="231">
        <v>584.25</v>
      </c>
      <c r="E421" s="231">
        <v>578.35</v>
      </c>
      <c r="F421" s="231">
        <v>572.95000000000005</v>
      </c>
      <c r="G421" s="231">
        <v>567.05000000000007</v>
      </c>
      <c r="H421" s="231">
        <v>589.65</v>
      </c>
      <c r="I421" s="231">
        <v>595.55000000000007</v>
      </c>
      <c r="J421" s="231">
        <v>600.94999999999993</v>
      </c>
      <c r="K421" s="230">
        <v>590.15</v>
      </c>
      <c r="L421" s="230">
        <v>578.85</v>
      </c>
      <c r="M421" s="230">
        <v>2.2408299999999999</v>
      </c>
      <c r="N421" s="1"/>
      <c r="O421" s="1"/>
    </row>
    <row r="422" spans="1:15" ht="12.75" customHeight="1">
      <c r="A422" s="30">
        <v>412</v>
      </c>
      <c r="B422" s="216" t="s">
        <v>185</v>
      </c>
      <c r="C422" s="230">
        <v>581.25</v>
      </c>
      <c r="D422" s="231">
        <v>580.38333333333333</v>
      </c>
      <c r="E422" s="231">
        <v>577.86666666666667</v>
      </c>
      <c r="F422" s="231">
        <v>574.48333333333335</v>
      </c>
      <c r="G422" s="231">
        <v>571.9666666666667</v>
      </c>
      <c r="H422" s="231">
        <v>583.76666666666665</v>
      </c>
      <c r="I422" s="231">
        <v>586.2833333333333</v>
      </c>
      <c r="J422" s="231">
        <v>589.66666666666663</v>
      </c>
      <c r="K422" s="230">
        <v>582.9</v>
      </c>
      <c r="L422" s="230">
        <v>577</v>
      </c>
      <c r="M422" s="230">
        <v>164.79436000000001</v>
      </c>
      <c r="N422" s="1"/>
      <c r="O422" s="1"/>
    </row>
    <row r="423" spans="1:15" ht="12.75" customHeight="1">
      <c r="A423" s="30">
        <v>413</v>
      </c>
      <c r="B423" s="216" t="s">
        <v>183</v>
      </c>
      <c r="C423" s="230">
        <v>82.25</v>
      </c>
      <c r="D423" s="231">
        <v>82.216666666666669</v>
      </c>
      <c r="E423" s="231">
        <v>81.683333333333337</v>
      </c>
      <c r="F423" s="231">
        <v>81.116666666666674</v>
      </c>
      <c r="G423" s="231">
        <v>80.583333333333343</v>
      </c>
      <c r="H423" s="231">
        <v>82.783333333333331</v>
      </c>
      <c r="I423" s="231">
        <v>83.316666666666663</v>
      </c>
      <c r="J423" s="231">
        <v>83.883333333333326</v>
      </c>
      <c r="K423" s="230">
        <v>82.75</v>
      </c>
      <c r="L423" s="230">
        <v>81.650000000000006</v>
      </c>
      <c r="M423" s="230">
        <v>95.756010000000003</v>
      </c>
      <c r="N423" s="1"/>
      <c r="O423" s="1"/>
    </row>
    <row r="424" spans="1:15" ht="12.75" customHeight="1">
      <c r="A424" s="30">
        <v>414</v>
      </c>
      <c r="B424" s="216" t="s">
        <v>465</v>
      </c>
      <c r="C424" s="230">
        <v>278.85000000000002</v>
      </c>
      <c r="D424" s="231">
        <v>279.48333333333335</v>
      </c>
      <c r="E424" s="231">
        <v>276.86666666666667</v>
      </c>
      <c r="F424" s="231">
        <v>274.88333333333333</v>
      </c>
      <c r="G424" s="231">
        <v>272.26666666666665</v>
      </c>
      <c r="H424" s="231">
        <v>281.4666666666667</v>
      </c>
      <c r="I424" s="231">
        <v>284.08333333333337</v>
      </c>
      <c r="J424" s="231">
        <v>286.06666666666672</v>
      </c>
      <c r="K424" s="230">
        <v>282.10000000000002</v>
      </c>
      <c r="L424" s="230">
        <v>277.5</v>
      </c>
      <c r="M424" s="230">
        <v>1.8489</v>
      </c>
      <c r="N424" s="1"/>
      <c r="O424" s="1"/>
    </row>
    <row r="425" spans="1:15" ht="12.75" customHeight="1">
      <c r="A425" s="30">
        <v>415</v>
      </c>
      <c r="B425" s="216" t="s">
        <v>466</v>
      </c>
      <c r="C425" s="230">
        <v>154.6</v>
      </c>
      <c r="D425" s="231">
        <v>154.36666666666665</v>
      </c>
      <c r="E425" s="231">
        <v>153.43333333333328</v>
      </c>
      <c r="F425" s="231">
        <v>152.26666666666662</v>
      </c>
      <c r="G425" s="231">
        <v>151.33333333333326</v>
      </c>
      <c r="H425" s="231">
        <v>155.5333333333333</v>
      </c>
      <c r="I425" s="231">
        <v>156.46666666666664</v>
      </c>
      <c r="J425" s="231">
        <v>157.63333333333333</v>
      </c>
      <c r="K425" s="230">
        <v>155.30000000000001</v>
      </c>
      <c r="L425" s="230">
        <v>153.19999999999999</v>
      </c>
      <c r="M425" s="230">
        <v>4.2991099999999998</v>
      </c>
      <c r="N425" s="1"/>
      <c r="O425" s="1"/>
    </row>
    <row r="426" spans="1:15" ht="12.75" customHeight="1">
      <c r="A426" s="30">
        <v>416</v>
      </c>
      <c r="B426" s="216" t="s">
        <v>467</v>
      </c>
      <c r="C426" s="230">
        <v>461.6</v>
      </c>
      <c r="D426" s="231">
        <v>454.25</v>
      </c>
      <c r="E426" s="231">
        <v>441</v>
      </c>
      <c r="F426" s="231">
        <v>420.4</v>
      </c>
      <c r="G426" s="231">
        <v>407.15</v>
      </c>
      <c r="H426" s="231">
        <v>474.85</v>
      </c>
      <c r="I426" s="231">
        <v>488.1</v>
      </c>
      <c r="J426" s="231">
        <v>508.70000000000005</v>
      </c>
      <c r="K426" s="230">
        <v>467.5</v>
      </c>
      <c r="L426" s="230">
        <v>433.65</v>
      </c>
      <c r="M426" s="230">
        <v>23.584479999999999</v>
      </c>
      <c r="N426" s="1"/>
      <c r="O426" s="1"/>
    </row>
    <row r="427" spans="1:15" ht="12.75" customHeight="1">
      <c r="A427" s="30">
        <v>417</v>
      </c>
      <c r="B427" s="216" t="s">
        <v>468</v>
      </c>
      <c r="C427" s="230">
        <v>393.05</v>
      </c>
      <c r="D427" s="231">
        <v>390.51666666666665</v>
      </c>
      <c r="E427" s="231">
        <v>387.0333333333333</v>
      </c>
      <c r="F427" s="231">
        <v>381.01666666666665</v>
      </c>
      <c r="G427" s="231">
        <v>377.5333333333333</v>
      </c>
      <c r="H427" s="231">
        <v>396.5333333333333</v>
      </c>
      <c r="I427" s="231">
        <v>400.01666666666665</v>
      </c>
      <c r="J427" s="231">
        <v>406.0333333333333</v>
      </c>
      <c r="K427" s="230">
        <v>394</v>
      </c>
      <c r="L427" s="230">
        <v>384.5</v>
      </c>
      <c r="M427" s="230">
        <v>8.0461200000000002</v>
      </c>
      <c r="N427" s="1"/>
      <c r="O427" s="1"/>
    </row>
    <row r="428" spans="1:15" ht="12.75" customHeight="1">
      <c r="A428" s="30">
        <v>418</v>
      </c>
      <c r="B428" s="216" t="s">
        <v>469</v>
      </c>
      <c r="C428" s="230">
        <v>180.7</v>
      </c>
      <c r="D428" s="231">
        <v>182.13333333333335</v>
      </c>
      <c r="E428" s="231">
        <v>177.3666666666667</v>
      </c>
      <c r="F428" s="231">
        <v>174.03333333333336</v>
      </c>
      <c r="G428" s="231">
        <v>169.26666666666671</v>
      </c>
      <c r="H428" s="231">
        <v>185.4666666666667</v>
      </c>
      <c r="I428" s="231">
        <v>190.23333333333335</v>
      </c>
      <c r="J428" s="231">
        <v>193.56666666666669</v>
      </c>
      <c r="K428" s="230">
        <v>186.9</v>
      </c>
      <c r="L428" s="230">
        <v>178.8</v>
      </c>
      <c r="M428" s="230">
        <v>7.65435</v>
      </c>
      <c r="N428" s="1"/>
      <c r="O428" s="1"/>
    </row>
    <row r="429" spans="1:15" ht="12.75" customHeight="1">
      <c r="A429" s="30">
        <v>419</v>
      </c>
      <c r="B429" s="216" t="s">
        <v>189</v>
      </c>
      <c r="C429" s="230">
        <v>945</v>
      </c>
      <c r="D429" s="231">
        <v>946.4666666666667</v>
      </c>
      <c r="E429" s="231">
        <v>941.23333333333335</v>
      </c>
      <c r="F429" s="231">
        <v>937.4666666666667</v>
      </c>
      <c r="G429" s="231">
        <v>932.23333333333335</v>
      </c>
      <c r="H429" s="231">
        <v>950.23333333333335</v>
      </c>
      <c r="I429" s="231">
        <v>955.4666666666667</v>
      </c>
      <c r="J429" s="231">
        <v>959.23333333333335</v>
      </c>
      <c r="K429" s="230">
        <v>951.7</v>
      </c>
      <c r="L429" s="230">
        <v>942.7</v>
      </c>
      <c r="M429" s="230">
        <v>23.314640000000001</v>
      </c>
      <c r="N429" s="1"/>
      <c r="O429" s="1"/>
    </row>
    <row r="430" spans="1:15" ht="12.75" customHeight="1">
      <c r="A430" s="30">
        <v>420</v>
      </c>
      <c r="B430" s="216" t="s">
        <v>190</v>
      </c>
      <c r="C430" s="230">
        <v>440.7</v>
      </c>
      <c r="D430" s="231">
        <v>440.95</v>
      </c>
      <c r="E430" s="231">
        <v>435.45</v>
      </c>
      <c r="F430" s="231">
        <v>430.2</v>
      </c>
      <c r="G430" s="231">
        <v>424.7</v>
      </c>
      <c r="H430" s="231">
        <v>446.2</v>
      </c>
      <c r="I430" s="231">
        <v>451.7</v>
      </c>
      <c r="J430" s="231">
        <v>456.95</v>
      </c>
      <c r="K430" s="230">
        <v>446.45</v>
      </c>
      <c r="L430" s="230">
        <v>435.7</v>
      </c>
      <c r="M430" s="230">
        <v>6.1214399999999998</v>
      </c>
      <c r="N430" s="1"/>
      <c r="O430" s="1"/>
    </row>
    <row r="431" spans="1:15" ht="12.75" customHeight="1">
      <c r="A431" s="30">
        <v>421</v>
      </c>
      <c r="B431" s="216" t="s">
        <v>470</v>
      </c>
      <c r="C431" s="230">
        <v>2511.8000000000002</v>
      </c>
      <c r="D431" s="231">
        <v>2520.85</v>
      </c>
      <c r="E431" s="231">
        <v>2491</v>
      </c>
      <c r="F431" s="231">
        <v>2470.2000000000003</v>
      </c>
      <c r="G431" s="231">
        <v>2440.3500000000004</v>
      </c>
      <c r="H431" s="231">
        <v>2541.6499999999996</v>
      </c>
      <c r="I431" s="231">
        <v>2571.4999999999991</v>
      </c>
      <c r="J431" s="231">
        <v>2592.2999999999993</v>
      </c>
      <c r="K431" s="230">
        <v>2550.6999999999998</v>
      </c>
      <c r="L431" s="230">
        <v>2500.0500000000002</v>
      </c>
      <c r="M431" s="230">
        <v>0.23430000000000001</v>
      </c>
      <c r="N431" s="1"/>
      <c r="O431" s="1"/>
    </row>
    <row r="432" spans="1:15" ht="12.75" customHeight="1">
      <c r="A432" s="30">
        <v>422</v>
      </c>
      <c r="B432" s="216" t="s">
        <v>471</v>
      </c>
      <c r="C432" s="230">
        <v>1072</v>
      </c>
      <c r="D432" s="231">
        <v>1072.3999999999999</v>
      </c>
      <c r="E432" s="231">
        <v>1057.7999999999997</v>
      </c>
      <c r="F432" s="231">
        <v>1043.5999999999999</v>
      </c>
      <c r="G432" s="231">
        <v>1028.9999999999998</v>
      </c>
      <c r="H432" s="231">
        <v>1086.5999999999997</v>
      </c>
      <c r="I432" s="231">
        <v>1101.1999999999996</v>
      </c>
      <c r="J432" s="231">
        <v>1115.3999999999996</v>
      </c>
      <c r="K432" s="230">
        <v>1087</v>
      </c>
      <c r="L432" s="230">
        <v>1058.2</v>
      </c>
      <c r="M432" s="230">
        <v>1.8086</v>
      </c>
      <c r="N432" s="1"/>
      <c r="O432" s="1"/>
    </row>
    <row r="433" spans="1:15" ht="12.75" customHeight="1">
      <c r="A433" s="30">
        <v>423</v>
      </c>
      <c r="B433" s="216" t="s">
        <v>472</v>
      </c>
      <c r="C433" s="230">
        <v>291.25</v>
      </c>
      <c r="D433" s="231">
        <v>291.59999999999997</v>
      </c>
      <c r="E433" s="231">
        <v>289.64999999999992</v>
      </c>
      <c r="F433" s="231">
        <v>288.04999999999995</v>
      </c>
      <c r="G433" s="231">
        <v>286.09999999999991</v>
      </c>
      <c r="H433" s="231">
        <v>293.19999999999993</v>
      </c>
      <c r="I433" s="231">
        <v>295.14999999999998</v>
      </c>
      <c r="J433" s="231">
        <v>296.74999999999994</v>
      </c>
      <c r="K433" s="230">
        <v>293.55</v>
      </c>
      <c r="L433" s="230">
        <v>290</v>
      </c>
      <c r="M433" s="230">
        <v>0.83545000000000003</v>
      </c>
      <c r="N433" s="1"/>
      <c r="O433" s="1"/>
    </row>
    <row r="434" spans="1:15" ht="12.75" customHeight="1">
      <c r="A434" s="30">
        <v>424</v>
      </c>
      <c r="B434" s="216" t="s">
        <v>473</v>
      </c>
      <c r="C434" s="230">
        <v>400.3</v>
      </c>
      <c r="D434" s="231">
        <v>401.8</v>
      </c>
      <c r="E434" s="231">
        <v>396.6</v>
      </c>
      <c r="F434" s="231">
        <v>392.90000000000003</v>
      </c>
      <c r="G434" s="231">
        <v>387.70000000000005</v>
      </c>
      <c r="H434" s="231">
        <v>405.5</v>
      </c>
      <c r="I434" s="231">
        <v>410.69999999999993</v>
      </c>
      <c r="J434" s="231">
        <v>414.4</v>
      </c>
      <c r="K434" s="230">
        <v>407</v>
      </c>
      <c r="L434" s="230">
        <v>398.1</v>
      </c>
      <c r="M434" s="230">
        <v>1.45861</v>
      </c>
      <c r="N434" s="1"/>
      <c r="O434" s="1"/>
    </row>
    <row r="435" spans="1:15" ht="12.75" customHeight="1">
      <c r="A435" s="30">
        <v>425</v>
      </c>
      <c r="B435" s="216" t="s">
        <v>474</v>
      </c>
      <c r="C435" s="230">
        <v>2801.2</v>
      </c>
      <c r="D435" s="231">
        <v>2797.2166666666667</v>
      </c>
      <c r="E435" s="231">
        <v>2779.4333333333334</v>
      </c>
      <c r="F435" s="231">
        <v>2757.6666666666665</v>
      </c>
      <c r="G435" s="231">
        <v>2739.8833333333332</v>
      </c>
      <c r="H435" s="231">
        <v>2818.9833333333336</v>
      </c>
      <c r="I435" s="231">
        <v>2836.7666666666673</v>
      </c>
      <c r="J435" s="231">
        <v>2858.5333333333338</v>
      </c>
      <c r="K435" s="230">
        <v>2815</v>
      </c>
      <c r="L435" s="230">
        <v>2775.45</v>
      </c>
      <c r="M435" s="230">
        <v>0.75419000000000003</v>
      </c>
      <c r="N435" s="1"/>
      <c r="O435" s="1"/>
    </row>
    <row r="436" spans="1:15" ht="12.75" customHeight="1">
      <c r="A436" s="30">
        <v>426</v>
      </c>
      <c r="B436" s="216" t="s">
        <v>475</v>
      </c>
      <c r="C436" s="230">
        <v>475.05</v>
      </c>
      <c r="D436" s="231">
        <v>475.11666666666662</v>
      </c>
      <c r="E436" s="231">
        <v>470.53333333333325</v>
      </c>
      <c r="F436" s="231">
        <v>466.01666666666665</v>
      </c>
      <c r="G436" s="231">
        <v>461.43333333333328</v>
      </c>
      <c r="H436" s="231">
        <v>479.63333333333321</v>
      </c>
      <c r="I436" s="231">
        <v>484.21666666666658</v>
      </c>
      <c r="J436" s="231">
        <v>488.73333333333318</v>
      </c>
      <c r="K436" s="230">
        <v>479.7</v>
      </c>
      <c r="L436" s="230">
        <v>470.6</v>
      </c>
      <c r="M436" s="230">
        <v>3.5576099999999999</v>
      </c>
      <c r="N436" s="1"/>
      <c r="O436" s="1"/>
    </row>
    <row r="437" spans="1:15" ht="12.75" customHeight="1">
      <c r="A437" s="30">
        <v>427</v>
      </c>
      <c r="B437" s="216" t="s">
        <v>476</v>
      </c>
      <c r="C437" s="230">
        <v>9.8000000000000007</v>
      </c>
      <c r="D437" s="231">
        <v>9.9333333333333336</v>
      </c>
      <c r="E437" s="231">
        <v>9.5666666666666664</v>
      </c>
      <c r="F437" s="231">
        <v>9.3333333333333321</v>
      </c>
      <c r="G437" s="231">
        <v>8.966666666666665</v>
      </c>
      <c r="H437" s="231">
        <v>10.166666666666668</v>
      </c>
      <c r="I437" s="231">
        <v>10.533333333333335</v>
      </c>
      <c r="J437" s="231">
        <v>10.766666666666669</v>
      </c>
      <c r="K437" s="230">
        <v>10.3</v>
      </c>
      <c r="L437" s="230">
        <v>9.6999999999999993</v>
      </c>
      <c r="M437" s="230">
        <v>1653.23748</v>
      </c>
      <c r="N437" s="1"/>
      <c r="O437" s="1"/>
    </row>
    <row r="438" spans="1:15" ht="12.75" customHeight="1">
      <c r="A438" s="30">
        <v>428</v>
      </c>
      <c r="B438" s="216" t="s">
        <v>857</v>
      </c>
      <c r="C438" s="230">
        <v>229.65</v>
      </c>
      <c r="D438" s="231">
        <v>231.28333333333333</v>
      </c>
      <c r="E438" s="231">
        <v>226.61666666666667</v>
      </c>
      <c r="F438" s="231">
        <v>223.58333333333334</v>
      </c>
      <c r="G438" s="231">
        <v>218.91666666666669</v>
      </c>
      <c r="H438" s="231">
        <v>234.31666666666666</v>
      </c>
      <c r="I438" s="231">
        <v>238.98333333333335</v>
      </c>
      <c r="J438" s="231">
        <v>242.01666666666665</v>
      </c>
      <c r="K438" s="230">
        <v>235.95</v>
      </c>
      <c r="L438" s="230">
        <v>228.25</v>
      </c>
      <c r="M438" s="230">
        <v>1.5600099999999999</v>
      </c>
      <c r="N438" s="1"/>
      <c r="O438" s="1"/>
    </row>
    <row r="439" spans="1:15" ht="12.75" customHeight="1">
      <c r="A439" s="30">
        <v>429</v>
      </c>
      <c r="B439" s="216" t="s">
        <v>477</v>
      </c>
      <c r="C439" s="230">
        <v>856.9</v>
      </c>
      <c r="D439" s="231">
        <v>857.30000000000007</v>
      </c>
      <c r="E439" s="231">
        <v>850.60000000000014</v>
      </c>
      <c r="F439" s="231">
        <v>844.30000000000007</v>
      </c>
      <c r="G439" s="231">
        <v>837.60000000000014</v>
      </c>
      <c r="H439" s="231">
        <v>863.60000000000014</v>
      </c>
      <c r="I439" s="231">
        <v>870.30000000000018</v>
      </c>
      <c r="J439" s="231">
        <v>876.60000000000014</v>
      </c>
      <c r="K439" s="230">
        <v>864</v>
      </c>
      <c r="L439" s="230">
        <v>851</v>
      </c>
      <c r="M439" s="230">
        <v>0.62339</v>
      </c>
      <c r="N439" s="1"/>
      <c r="O439" s="1"/>
    </row>
    <row r="440" spans="1:15" ht="12.75" customHeight="1">
      <c r="A440" s="30">
        <v>430</v>
      </c>
      <c r="B440" s="216" t="s">
        <v>271</v>
      </c>
      <c r="C440" s="230">
        <v>712.75</v>
      </c>
      <c r="D440" s="231">
        <v>712.98333333333323</v>
      </c>
      <c r="E440" s="231">
        <v>706.51666666666642</v>
      </c>
      <c r="F440" s="231">
        <v>700.28333333333319</v>
      </c>
      <c r="G440" s="231">
        <v>693.81666666666638</v>
      </c>
      <c r="H440" s="231">
        <v>719.21666666666647</v>
      </c>
      <c r="I440" s="231">
        <v>725.68333333333339</v>
      </c>
      <c r="J440" s="231">
        <v>731.91666666666652</v>
      </c>
      <c r="K440" s="230">
        <v>719.45</v>
      </c>
      <c r="L440" s="230">
        <v>706.75</v>
      </c>
      <c r="M440" s="230">
        <v>5.2066299999999996</v>
      </c>
      <c r="N440" s="1"/>
      <c r="O440" s="1"/>
    </row>
    <row r="441" spans="1:15" ht="12.75" customHeight="1">
      <c r="A441" s="30">
        <v>431</v>
      </c>
      <c r="B441" s="216" t="s">
        <v>478</v>
      </c>
      <c r="C441" s="230">
        <v>1550.9</v>
      </c>
      <c r="D441" s="231">
        <v>1548.7</v>
      </c>
      <c r="E441" s="231">
        <v>1527.75</v>
      </c>
      <c r="F441" s="231">
        <v>1504.6</v>
      </c>
      <c r="G441" s="231">
        <v>1483.6499999999999</v>
      </c>
      <c r="H441" s="231">
        <v>1571.8500000000001</v>
      </c>
      <c r="I441" s="231">
        <v>1592.8000000000004</v>
      </c>
      <c r="J441" s="231">
        <v>1615.9500000000003</v>
      </c>
      <c r="K441" s="230">
        <v>1569.65</v>
      </c>
      <c r="L441" s="230">
        <v>1525.55</v>
      </c>
      <c r="M441" s="230">
        <v>0.15786</v>
      </c>
      <c r="N441" s="1"/>
      <c r="O441" s="1"/>
    </row>
    <row r="442" spans="1:15" ht="12.75" customHeight="1">
      <c r="A442" s="30">
        <v>432</v>
      </c>
      <c r="B442" s="216" t="s">
        <v>479</v>
      </c>
      <c r="C442" s="230">
        <v>412.55</v>
      </c>
      <c r="D442" s="231">
        <v>411.66666666666669</v>
      </c>
      <c r="E442" s="231">
        <v>409.93333333333339</v>
      </c>
      <c r="F442" s="231">
        <v>407.31666666666672</v>
      </c>
      <c r="G442" s="231">
        <v>405.58333333333343</v>
      </c>
      <c r="H442" s="231">
        <v>414.28333333333336</v>
      </c>
      <c r="I442" s="231">
        <v>416.01666666666659</v>
      </c>
      <c r="J442" s="231">
        <v>418.63333333333333</v>
      </c>
      <c r="K442" s="230">
        <v>413.4</v>
      </c>
      <c r="L442" s="230">
        <v>409.05</v>
      </c>
      <c r="M442" s="230">
        <v>1.36788</v>
      </c>
      <c r="N442" s="1"/>
      <c r="O442" s="1"/>
    </row>
    <row r="443" spans="1:15" ht="12.75" customHeight="1">
      <c r="A443" s="30">
        <v>433</v>
      </c>
      <c r="B443" s="216" t="s">
        <v>480</v>
      </c>
      <c r="C443" s="230">
        <v>699.65</v>
      </c>
      <c r="D443" s="231">
        <v>707.7166666666667</v>
      </c>
      <c r="E443" s="231">
        <v>681.93333333333339</v>
      </c>
      <c r="F443" s="231">
        <v>664.2166666666667</v>
      </c>
      <c r="G443" s="231">
        <v>638.43333333333339</v>
      </c>
      <c r="H443" s="231">
        <v>725.43333333333339</v>
      </c>
      <c r="I443" s="231">
        <v>751.2166666666667</v>
      </c>
      <c r="J443" s="231">
        <v>768.93333333333339</v>
      </c>
      <c r="K443" s="230">
        <v>733.5</v>
      </c>
      <c r="L443" s="230">
        <v>690</v>
      </c>
      <c r="M443" s="230">
        <v>5.4036900000000001</v>
      </c>
      <c r="N443" s="1"/>
      <c r="O443" s="1"/>
    </row>
    <row r="444" spans="1:15" ht="12.75" customHeight="1">
      <c r="A444" s="30">
        <v>434</v>
      </c>
      <c r="B444" s="216" t="s">
        <v>481</v>
      </c>
      <c r="C444" s="230">
        <v>34.4</v>
      </c>
      <c r="D444" s="231">
        <v>34.349999999999994</v>
      </c>
      <c r="E444" s="231">
        <v>33.649999999999991</v>
      </c>
      <c r="F444" s="231">
        <v>32.9</v>
      </c>
      <c r="G444" s="231">
        <v>32.199999999999996</v>
      </c>
      <c r="H444" s="231">
        <v>35.099999999999987</v>
      </c>
      <c r="I444" s="231">
        <v>35.79999999999999</v>
      </c>
      <c r="J444" s="231">
        <v>36.549999999999983</v>
      </c>
      <c r="K444" s="230">
        <v>35.049999999999997</v>
      </c>
      <c r="L444" s="230">
        <v>33.6</v>
      </c>
      <c r="M444" s="230">
        <v>81.384860000000003</v>
      </c>
      <c r="N444" s="1"/>
      <c r="O444" s="1"/>
    </row>
    <row r="445" spans="1:15" ht="12.75" customHeight="1">
      <c r="A445" s="30">
        <v>435</v>
      </c>
      <c r="B445" s="216" t="s">
        <v>202</v>
      </c>
      <c r="C445" s="230">
        <v>1283.0999999999999</v>
      </c>
      <c r="D445" s="231">
        <v>1277.6499999999999</v>
      </c>
      <c r="E445" s="231">
        <v>1267.7999999999997</v>
      </c>
      <c r="F445" s="231">
        <v>1252.4999999999998</v>
      </c>
      <c r="G445" s="231">
        <v>1242.6499999999996</v>
      </c>
      <c r="H445" s="231">
        <v>1292.9499999999998</v>
      </c>
      <c r="I445" s="231">
        <v>1302.7999999999997</v>
      </c>
      <c r="J445" s="231">
        <v>1318.1</v>
      </c>
      <c r="K445" s="230">
        <v>1287.5</v>
      </c>
      <c r="L445" s="230">
        <v>1262.3499999999999</v>
      </c>
      <c r="M445" s="230">
        <v>10.049440000000001</v>
      </c>
      <c r="N445" s="1"/>
      <c r="O445" s="1"/>
    </row>
    <row r="446" spans="1:15" ht="12.75" customHeight="1">
      <c r="A446" s="30">
        <v>436</v>
      </c>
      <c r="B446" s="216" t="s">
        <v>482</v>
      </c>
      <c r="C446" s="230">
        <v>728.45</v>
      </c>
      <c r="D446" s="231">
        <v>731.33333333333337</v>
      </c>
      <c r="E446" s="231">
        <v>721.66666666666674</v>
      </c>
      <c r="F446" s="231">
        <v>714.88333333333333</v>
      </c>
      <c r="G446" s="231">
        <v>705.2166666666667</v>
      </c>
      <c r="H446" s="231">
        <v>738.11666666666679</v>
      </c>
      <c r="I446" s="231">
        <v>747.78333333333353</v>
      </c>
      <c r="J446" s="231">
        <v>754.56666666666683</v>
      </c>
      <c r="K446" s="230">
        <v>741</v>
      </c>
      <c r="L446" s="230">
        <v>724.55</v>
      </c>
      <c r="M446" s="230">
        <v>1.8348599999999999</v>
      </c>
      <c r="N446" s="1"/>
      <c r="O446" s="1"/>
    </row>
    <row r="447" spans="1:15" ht="12.75" customHeight="1">
      <c r="A447" s="30">
        <v>437</v>
      </c>
      <c r="B447" s="216" t="s">
        <v>191</v>
      </c>
      <c r="C447" s="230">
        <v>956.7</v>
      </c>
      <c r="D447" s="231">
        <v>964.13333333333321</v>
      </c>
      <c r="E447" s="231">
        <v>938.61666666666645</v>
      </c>
      <c r="F447" s="231">
        <v>920.53333333333319</v>
      </c>
      <c r="G447" s="231">
        <v>895.01666666666642</v>
      </c>
      <c r="H447" s="231">
        <v>982.21666666666647</v>
      </c>
      <c r="I447" s="231">
        <v>1007.7333333333333</v>
      </c>
      <c r="J447" s="231">
        <v>1025.8166666666666</v>
      </c>
      <c r="K447" s="230">
        <v>989.65</v>
      </c>
      <c r="L447" s="230">
        <v>946.05</v>
      </c>
      <c r="M447" s="230">
        <v>16.203499999999998</v>
      </c>
      <c r="N447" s="1"/>
      <c r="O447" s="1"/>
    </row>
    <row r="448" spans="1:15" ht="12.75" customHeight="1">
      <c r="A448" s="30">
        <v>438</v>
      </c>
      <c r="B448" s="216" t="s">
        <v>483</v>
      </c>
      <c r="C448" s="230">
        <v>227.05</v>
      </c>
      <c r="D448" s="231">
        <v>225.41666666666666</v>
      </c>
      <c r="E448" s="231">
        <v>222.93333333333331</v>
      </c>
      <c r="F448" s="231">
        <v>218.81666666666666</v>
      </c>
      <c r="G448" s="231">
        <v>216.33333333333331</v>
      </c>
      <c r="H448" s="231">
        <v>229.5333333333333</v>
      </c>
      <c r="I448" s="231">
        <v>232.01666666666665</v>
      </c>
      <c r="J448" s="231">
        <v>236.1333333333333</v>
      </c>
      <c r="K448" s="230">
        <v>227.9</v>
      </c>
      <c r="L448" s="230">
        <v>221.3</v>
      </c>
      <c r="M448" s="230">
        <v>5.8867799999999999</v>
      </c>
      <c r="N448" s="1"/>
      <c r="O448" s="1"/>
    </row>
    <row r="449" spans="1:15" ht="12.75" customHeight="1">
      <c r="A449" s="30">
        <v>439</v>
      </c>
      <c r="B449" s="216" t="s">
        <v>484</v>
      </c>
      <c r="C449" s="230">
        <v>1260.75</v>
      </c>
      <c r="D449" s="231">
        <v>1258.9833333333333</v>
      </c>
      <c r="E449" s="231">
        <v>1246.9166666666667</v>
      </c>
      <c r="F449" s="231">
        <v>1233.0833333333335</v>
      </c>
      <c r="G449" s="231">
        <v>1221.0166666666669</v>
      </c>
      <c r="H449" s="231">
        <v>1272.8166666666666</v>
      </c>
      <c r="I449" s="231">
        <v>1284.8833333333332</v>
      </c>
      <c r="J449" s="231">
        <v>1298.7166666666665</v>
      </c>
      <c r="K449" s="230">
        <v>1271.05</v>
      </c>
      <c r="L449" s="230">
        <v>1245.1500000000001</v>
      </c>
      <c r="M449" s="230">
        <v>4.3003400000000003</v>
      </c>
      <c r="N449" s="1"/>
      <c r="O449" s="1"/>
    </row>
    <row r="450" spans="1:15" ht="12.75" customHeight="1">
      <c r="A450" s="30">
        <v>440</v>
      </c>
      <c r="B450" s="216" t="s">
        <v>196</v>
      </c>
      <c r="C450" s="230">
        <v>3293.5</v>
      </c>
      <c r="D450" s="231">
        <v>3288.8666666666668</v>
      </c>
      <c r="E450" s="231">
        <v>3271.7333333333336</v>
      </c>
      <c r="F450" s="231">
        <v>3249.9666666666667</v>
      </c>
      <c r="G450" s="231">
        <v>3232.8333333333335</v>
      </c>
      <c r="H450" s="231">
        <v>3310.6333333333337</v>
      </c>
      <c r="I450" s="231">
        <v>3327.7666666666669</v>
      </c>
      <c r="J450" s="231">
        <v>3349.5333333333338</v>
      </c>
      <c r="K450" s="230">
        <v>3306</v>
      </c>
      <c r="L450" s="230">
        <v>3267.1</v>
      </c>
      <c r="M450" s="230">
        <v>13.749169999999999</v>
      </c>
      <c r="N450" s="1"/>
      <c r="O450" s="1"/>
    </row>
    <row r="451" spans="1:15" ht="12.75" customHeight="1">
      <c r="A451" s="30">
        <v>441</v>
      </c>
      <c r="B451" s="216" t="s">
        <v>192</v>
      </c>
      <c r="C451" s="230">
        <v>780.3</v>
      </c>
      <c r="D451" s="231">
        <v>775.93333333333339</v>
      </c>
      <c r="E451" s="231">
        <v>769.41666666666674</v>
      </c>
      <c r="F451" s="231">
        <v>758.5333333333333</v>
      </c>
      <c r="G451" s="231">
        <v>752.01666666666665</v>
      </c>
      <c r="H451" s="231">
        <v>786.81666666666683</v>
      </c>
      <c r="I451" s="231">
        <v>793.33333333333348</v>
      </c>
      <c r="J451" s="231">
        <v>804.21666666666692</v>
      </c>
      <c r="K451" s="230">
        <v>782.45</v>
      </c>
      <c r="L451" s="230">
        <v>765.05</v>
      </c>
      <c r="M451" s="230">
        <v>9.8026599999999995</v>
      </c>
      <c r="N451" s="1"/>
      <c r="O451" s="1"/>
    </row>
    <row r="452" spans="1:15" ht="12.75" customHeight="1">
      <c r="A452" s="30">
        <v>442</v>
      </c>
      <c r="B452" s="216" t="s">
        <v>272</v>
      </c>
      <c r="C452" s="230">
        <v>7261</v>
      </c>
      <c r="D452" s="231">
        <v>7183.55</v>
      </c>
      <c r="E452" s="231">
        <v>7077.5</v>
      </c>
      <c r="F452" s="231">
        <v>6894</v>
      </c>
      <c r="G452" s="231">
        <v>6787.95</v>
      </c>
      <c r="H452" s="231">
        <v>7367.05</v>
      </c>
      <c r="I452" s="231">
        <v>7473.1000000000013</v>
      </c>
      <c r="J452" s="231">
        <v>7656.6</v>
      </c>
      <c r="K452" s="230">
        <v>7289.6</v>
      </c>
      <c r="L452" s="230">
        <v>7000.05</v>
      </c>
      <c r="M452" s="230">
        <v>5.33209</v>
      </c>
      <c r="N452" s="1"/>
      <c r="O452" s="1"/>
    </row>
    <row r="453" spans="1:15" ht="12.75" customHeight="1">
      <c r="A453" s="30">
        <v>443</v>
      </c>
      <c r="B453" s="216" t="s">
        <v>828</v>
      </c>
      <c r="C453" s="230">
        <v>2221.0500000000002</v>
      </c>
      <c r="D453" s="231">
        <v>2221.3333333333335</v>
      </c>
      <c r="E453" s="231">
        <v>2202.7166666666672</v>
      </c>
      <c r="F453" s="231">
        <v>2184.3833333333337</v>
      </c>
      <c r="G453" s="231">
        <v>2165.7666666666673</v>
      </c>
      <c r="H453" s="231">
        <v>2239.666666666667</v>
      </c>
      <c r="I453" s="231">
        <v>2258.2833333333328</v>
      </c>
      <c r="J453" s="231">
        <v>2276.6166666666668</v>
      </c>
      <c r="K453" s="230">
        <v>2239.9499999999998</v>
      </c>
      <c r="L453" s="230">
        <v>2203</v>
      </c>
      <c r="M453" s="230">
        <v>0.21517</v>
      </c>
      <c r="N453" s="1"/>
      <c r="O453" s="1"/>
    </row>
    <row r="454" spans="1:15" ht="12.75" customHeight="1">
      <c r="A454" s="30">
        <v>444</v>
      </c>
      <c r="B454" s="216" t="s">
        <v>485</v>
      </c>
      <c r="C454" s="230">
        <v>267.45</v>
      </c>
      <c r="D454" s="231">
        <v>267.36666666666662</v>
      </c>
      <c r="E454" s="231">
        <v>263.88333333333321</v>
      </c>
      <c r="F454" s="231">
        <v>260.31666666666661</v>
      </c>
      <c r="G454" s="231">
        <v>256.8333333333332</v>
      </c>
      <c r="H454" s="231">
        <v>270.93333333333322</v>
      </c>
      <c r="I454" s="231">
        <v>274.41666666666669</v>
      </c>
      <c r="J454" s="231">
        <v>277.98333333333323</v>
      </c>
      <c r="K454" s="230">
        <v>270.85000000000002</v>
      </c>
      <c r="L454" s="230">
        <v>263.8</v>
      </c>
      <c r="M454" s="230">
        <v>17.26426</v>
      </c>
      <c r="N454" s="1"/>
      <c r="O454" s="1"/>
    </row>
    <row r="455" spans="1:15" ht="12.75" customHeight="1">
      <c r="A455" s="30">
        <v>445</v>
      </c>
      <c r="B455" s="216" t="s">
        <v>193</v>
      </c>
      <c r="C455" s="230">
        <v>514.85</v>
      </c>
      <c r="D455" s="231">
        <v>513.98333333333323</v>
      </c>
      <c r="E455" s="231">
        <v>509.96666666666647</v>
      </c>
      <c r="F455" s="231">
        <v>505.08333333333326</v>
      </c>
      <c r="G455" s="231">
        <v>501.06666666666649</v>
      </c>
      <c r="H455" s="231">
        <v>518.86666666666645</v>
      </c>
      <c r="I455" s="231">
        <v>522.8833333333331</v>
      </c>
      <c r="J455" s="231">
        <v>527.76666666666642</v>
      </c>
      <c r="K455" s="230">
        <v>518</v>
      </c>
      <c r="L455" s="230">
        <v>509.1</v>
      </c>
      <c r="M455" s="230">
        <v>115.43711999999999</v>
      </c>
      <c r="N455" s="1"/>
      <c r="O455" s="1"/>
    </row>
    <row r="456" spans="1:15" ht="12.75" customHeight="1">
      <c r="A456" s="30">
        <v>446</v>
      </c>
      <c r="B456" s="216" t="s">
        <v>194</v>
      </c>
      <c r="C456" s="230">
        <v>210.8</v>
      </c>
      <c r="D456" s="231">
        <v>209.51666666666665</v>
      </c>
      <c r="E456" s="231">
        <v>207.83333333333331</v>
      </c>
      <c r="F456" s="231">
        <v>204.86666666666667</v>
      </c>
      <c r="G456" s="231">
        <v>203.18333333333334</v>
      </c>
      <c r="H456" s="231">
        <v>212.48333333333329</v>
      </c>
      <c r="I456" s="231">
        <v>214.16666666666663</v>
      </c>
      <c r="J456" s="231">
        <v>217.13333333333327</v>
      </c>
      <c r="K456" s="230">
        <v>211.2</v>
      </c>
      <c r="L456" s="230">
        <v>206.55</v>
      </c>
      <c r="M456" s="230">
        <v>87.055589999999995</v>
      </c>
      <c r="N456" s="1"/>
      <c r="O456" s="1"/>
    </row>
    <row r="457" spans="1:15" ht="12.75" customHeight="1">
      <c r="A457" s="30">
        <v>447</v>
      </c>
      <c r="B457" s="216" t="s">
        <v>195</v>
      </c>
      <c r="C457" s="230">
        <v>104.85</v>
      </c>
      <c r="D457" s="231">
        <v>104.78333333333335</v>
      </c>
      <c r="E457" s="231">
        <v>104.36666666666669</v>
      </c>
      <c r="F457" s="231">
        <v>103.88333333333334</v>
      </c>
      <c r="G457" s="231">
        <v>103.46666666666668</v>
      </c>
      <c r="H457" s="231">
        <v>105.26666666666669</v>
      </c>
      <c r="I457" s="231">
        <v>105.68333333333335</v>
      </c>
      <c r="J457" s="231">
        <v>106.1666666666667</v>
      </c>
      <c r="K457" s="230">
        <v>105.2</v>
      </c>
      <c r="L457" s="230">
        <v>104.3</v>
      </c>
      <c r="M457" s="230">
        <v>258.85061999999999</v>
      </c>
      <c r="N457" s="1"/>
      <c r="O457" s="1"/>
    </row>
    <row r="458" spans="1:15" ht="12.75" customHeight="1">
      <c r="A458" s="30">
        <v>448</v>
      </c>
      <c r="B458" s="216" t="s">
        <v>784</v>
      </c>
      <c r="C458" s="230">
        <v>61.35</v>
      </c>
      <c r="D458" s="231">
        <v>61.65</v>
      </c>
      <c r="E458" s="231">
        <v>60.8</v>
      </c>
      <c r="F458" s="231">
        <v>60.25</v>
      </c>
      <c r="G458" s="231">
        <v>59.4</v>
      </c>
      <c r="H458" s="231">
        <v>62.199999999999996</v>
      </c>
      <c r="I458" s="231">
        <v>63.050000000000004</v>
      </c>
      <c r="J458" s="231">
        <v>63.599999999999994</v>
      </c>
      <c r="K458" s="230">
        <v>62.5</v>
      </c>
      <c r="L458" s="230">
        <v>61.1</v>
      </c>
      <c r="M458" s="230">
        <v>12.18552</v>
      </c>
      <c r="N458" s="1"/>
      <c r="O458" s="1"/>
    </row>
    <row r="459" spans="1:15" ht="12.75" customHeight="1">
      <c r="A459" s="30">
        <v>449</v>
      </c>
      <c r="B459" s="216" t="s">
        <v>486</v>
      </c>
      <c r="C459" s="230">
        <v>2228.9</v>
      </c>
      <c r="D459" s="231">
        <v>2234.1999999999998</v>
      </c>
      <c r="E459" s="231">
        <v>2218.3999999999996</v>
      </c>
      <c r="F459" s="231">
        <v>2207.8999999999996</v>
      </c>
      <c r="G459" s="231">
        <v>2192.0999999999995</v>
      </c>
      <c r="H459" s="231">
        <v>2244.6999999999998</v>
      </c>
      <c r="I459" s="231">
        <v>2260.5</v>
      </c>
      <c r="J459" s="231">
        <v>2271</v>
      </c>
      <c r="K459" s="230">
        <v>2250</v>
      </c>
      <c r="L459" s="230">
        <v>2223.6999999999998</v>
      </c>
      <c r="M459" s="230">
        <v>8.8239999999999999E-2</v>
      </c>
      <c r="N459" s="1"/>
      <c r="O459" s="1"/>
    </row>
    <row r="460" spans="1:15" ht="12.75" customHeight="1">
      <c r="A460" s="30">
        <v>450</v>
      </c>
      <c r="B460" s="216" t="s">
        <v>197</v>
      </c>
      <c r="C460" s="230">
        <v>1098.0999999999999</v>
      </c>
      <c r="D460" s="231">
        <v>1093.2166666666665</v>
      </c>
      <c r="E460" s="231">
        <v>1086.4333333333329</v>
      </c>
      <c r="F460" s="231">
        <v>1074.7666666666664</v>
      </c>
      <c r="G460" s="231">
        <v>1067.9833333333329</v>
      </c>
      <c r="H460" s="231">
        <v>1104.883333333333</v>
      </c>
      <c r="I460" s="231">
        <v>1111.6666666666663</v>
      </c>
      <c r="J460" s="231">
        <v>1123.333333333333</v>
      </c>
      <c r="K460" s="230">
        <v>1100</v>
      </c>
      <c r="L460" s="230">
        <v>1081.55</v>
      </c>
      <c r="M460" s="230">
        <v>12.002890000000001</v>
      </c>
      <c r="N460" s="1"/>
      <c r="O460" s="1"/>
    </row>
    <row r="461" spans="1:15" ht="12.75" customHeight="1">
      <c r="A461" s="30">
        <v>451</v>
      </c>
      <c r="B461" s="216" t="s">
        <v>858</v>
      </c>
      <c r="C461" s="230">
        <v>674.9</v>
      </c>
      <c r="D461" s="231">
        <v>665.73333333333323</v>
      </c>
      <c r="E461" s="231">
        <v>652.16666666666652</v>
      </c>
      <c r="F461" s="231">
        <v>629.43333333333328</v>
      </c>
      <c r="G461" s="231">
        <v>615.86666666666656</v>
      </c>
      <c r="H461" s="231">
        <v>688.46666666666647</v>
      </c>
      <c r="I461" s="231">
        <v>702.0333333333333</v>
      </c>
      <c r="J461" s="231">
        <v>724.76666666666642</v>
      </c>
      <c r="K461" s="230">
        <v>679.3</v>
      </c>
      <c r="L461" s="230">
        <v>643</v>
      </c>
      <c r="M461" s="230">
        <v>9.4315599999999993</v>
      </c>
      <c r="N461" s="1"/>
      <c r="O461" s="1"/>
    </row>
    <row r="462" spans="1:15" ht="12.75" customHeight="1">
      <c r="A462" s="30">
        <v>452</v>
      </c>
      <c r="B462" s="216" t="s">
        <v>487</v>
      </c>
      <c r="C462" s="230">
        <v>119.35</v>
      </c>
      <c r="D462" s="231">
        <v>119.85000000000001</v>
      </c>
      <c r="E462" s="231">
        <v>117.70000000000002</v>
      </c>
      <c r="F462" s="231">
        <v>116.05000000000001</v>
      </c>
      <c r="G462" s="231">
        <v>113.90000000000002</v>
      </c>
      <c r="H462" s="231">
        <v>121.50000000000001</v>
      </c>
      <c r="I462" s="231">
        <v>123.65000000000002</v>
      </c>
      <c r="J462" s="231">
        <v>125.30000000000001</v>
      </c>
      <c r="K462" s="230">
        <v>122</v>
      </c>
      <c r="L462" s="230">
        <v>118.2</v>
      </c>
      <c r="M462" s="230">
        <v>7.2009800000000004</v>
      </c>
      <c r="N462" s="1"/>
      <c r="O462" s="1"/>
    </row>
    <row r="463" spans="1:15" ht="12.75" customHeight="1">
      <c r="A463" s="30">
        <v>453</v>
      </c>
      <c r="B463" s="216" t="s">
        <v>179</v>
      </c>
      <c r="C463" s="230">
        <v>882.55</v>
      </c>
      <c r="D463" s="231">
        <v>881.56666666666661</v>
      </c>
      <c r="E463" s="231">
        <v>875.13333333333321</v>
      </c>
      <c r="F463" s="231">
        <v>867.71666666666658</v>
      </c>
      <c r="G463" s="231">
        <v>861.28333333333319</v>
      </c>
      <c r="H463" s="231">
        <v>888.98333333333323</v>
      </c>
      <c r="I463" s="231">
        <v>895.41666666666663</v>
      </c>
      <c r="J463" s="231">
        <v>902.83333333333326</v>
      </c>
      <c r="K463" s="230">
        <v>888</v>
      </c>
      <c r="L463" s="230">
        <v>874.15</v>
      </c>
      <c r="M463" s="230">
        <v>6.3327400000000003</v>
      </c>
      <c r="N463" s="1"/>
      <c r="O463" s="1"/>
    </row>
    <row r="464" spans="1:15" ht="12.75" customHeight="1">
      <c r="A464" s="30">
        <v>454</v>
      </c>
      <c r="B464" s="216" t="s">
        <v>488</v>
      </c>
      <c r="C464" s="230">
        <v>2268.85</v>
      </c>
      <c r="D464" s="231">
        <v>2260.1</v>
      </c>
      <c r="E464" s="231">
        <v>2234.6999999999998</v>
      </c>
      <c r="F464" s="231">
        <v>2200.5499999999997</v>
      </c>
      <c r="G464" s="231">
        <v>2175.1499999999996</v>
      </c>
      <c r="H464" s="231">
        <v>2294.25</v>
      </c>
      <c r="I464" s="231">
        <v>2319.6500000000005</v>
      </c>
      <c r="J464" s="231">
        <v>2353.8000000000002</v>
      </c>
      <c r="K464" s="230">
        <v>2285.5</v>
      </c>
      <c r="L464" s="230">
        <v>2225.9499999999998</v>
      </c>
      <c r="M464" s="230">
        <v>0.26156000000000001</v>
      </c>
      <c r="N464" s="1"/>
      <c r="O464" s="1"/>
    </row>
    <row r="465" spans="1:15" ht="12.75" customHeight="1">
      <c r="A465" s="30">
        <v>455</v>
      </c>
      <c r="B465" s="216" t="s">
        <v>489</v>
      </c>
      <c r="C465" s="230">
        <v>458.1</v>
      </c>
      <c r="D465" s="231">
        <v>460.84999999999997</v>
      </c>
      <c r="E465" s="231">
        <v>452.49999999999994</v>
      </c>
      <c r="F465" s="231">
        <v>446.9</v>
      </c>
      <c r="G465" s="231">
        <v>438.54999999999995</v>
      </c>
      <c r="H465" s="231">
        <v>466.44999999999993</v>
      </c>
      <c r="I465" s="231">
        <v>474.79999999999995</v>
      </c>
      <c r="J465" s="231">
        <v>480.39999999999992</v>
      </c>
      <c r="K465" s="230">
        <v>469.2</v>
      </c>
      <c r="L465" s="230">
        <v>455.25</v>
      </c>
      <c r="M465" s="230">
        <v>0.45940999999999999</v>
      </c>
      <c r="N465" s="1"/>
      <c r="O465" s="1"/>
    </row>
    <row r="466" spans="1:15" ht="12.75" customHeight="1">
      <c r="A466" s="30">
        <v>456</v>
      </c>
      <c r="B466" s="216" t="s">
        <v>490</v>
      </c>
      <c r="C466" s="230">
        <v>3121.6</v>
      </c>
      <c r="D466" s="231">
        <v>3114.9666666666667</v>
      </c>
      <c r="E466" s="231">
        <v>3087.6333333333332</v>
      </c>
      <c r="F466" s="231">
        <v>3053.6666666666665</v>
      </c>
      <c r="G466" s="231">
        <v>3026.333333333333</v>
      </c>
      <c r="H466" s="231">
        <v>3148.9333333333334</v>
      </c>
      <c r="I466" s="231">
        <v>3176.2666666666664</v>
      </c>
      <c r="J466" s="231">
        <v>3210.2333333333336</v>
      </c>
      <c r="K466" s="230">
        <v>3142.3</v>
      </c>
      <c r="L466" s="230">
        <v>3081</v>
      </c>
      <c r="M466" s="230">
        <v>0.1993</v>
      </c>
      <c r="N466" s="1"/>
      <c r="O466" s="1"/>
    </row>
    <row r="467" spans="1:15" ht="12.75" customHeight="1">
      <c r="A467" s="30">
        <v>457</v>
      </c>
      <c r="B467" s="216" t="s">
        <v>198</v>
      </c>
      <c r="C467" s="230">
        <v>2707.95</v>
      </c>
      <c r="D467" s="231">
        <v>2703.3166666666666</v>
      </c>
      <c r="E467" s="231">
        <v>2686.6333333333332</v>
      </c>
      <c r="F467" s="231">
        <v>2665.3166666666666</v>
      </c>
      <c r="G467" s="231">
        <v>2648.6333333333332</v>
      </c>
      <c r="H467" s="231">
        <v>2724.6333333333332</v>
      </c>
      <c r="I467" s="231">
        <v>2741.3166666666666</v>
      </c>
      <c r="J467" s="231">
        <v>2762.6333333333332</v>
      </c>
      <c r="K467" s="230">
        <v>2720</v>
      </c>
      <c r="L467" s="230">
        <v>2682</v>
      </c>
      <c r="M467" s="230">
        <v>6.5148799999999998</v>
      </c>
      <c r="N467" s="1"/>
      <c r="O467" s="1"/>
    </row>
    <row r="468" spans="1:15" ht="12.75" customHeight="1">
      <c r="A468" s="30">
        <v>458</v>
      </c>
      <c r="B468" s="216" t="s">
        <v>199</v>
      </c>
      <c r="C468" s="230">
        <v>1701.35</v>
      </c>
      <c r="D468" s="231">
        <v>1697.4833333333333</v>
      </c>
      <c r="E468" s="231">
        <v>1686.9666666666667</v>
      </c>
      <c r="F468" s="231">
        <v>1672.5833333333333</v>
      </c>
      <c r="G468" s="231">
        <v>1662.0666666666666</v>
      </c>
      <c r="H468" s="231">
        <v>1711.8666666666668</v>
      </c>
      <c r="I468" s="231">
        <v>1722.3833333333337</v>
      </c>
      <c r="J468" s="231">
        <v>1736.7666666666669</v>
      </c>
      <c r="K468" s="230">
        <v>1708</v>
      </c>
      <c r="L468" s="230">
        <v>1683.1</v>
      </c>
      <c r="M468" s="230">
        <v>4.0523999999999996</v>
      </c>
      <c r="N468" s="1"/>
      <c r="O468" s="1"/>
    </row>
    <row r="469" spans="1:15" ht="12.75" customHeight="1">
      <c r="A469" s="30">
        <v>459</v>
      </c>
      <c r="B469" s="216" t="s">
        <v>200</v>
      </c>
      <c r="C469" s="230">
        <v>555.54999999999995</v>
      </c>
      <c r="D469" s="231">
        <v>553.30000000000007</v>
      </c>
      <c r="E469" s="231">
        <v>545.60000000000014</v>
      </c>
      <c r="F469" s="231">
        <v>535.65000000000009</v>
      </c>
      <c r="G469" s="231">
        <v>527.95000000000016</v>
      </c>
      <c r="H469" s="231">
        <v>563.25000000000011</v>
      </c>
      <c r="I469" s="231">
        <v>570.95000000000016</v>
      </c>
      <c r="J469" s="231">
        <v>580.90000000000009</v>
      </c>
      <c r="K469" s="230">
        <v>561</v>
      </c>
      <c r="L469" s="230">
        <v>543.35</v>
      </c>
      <c r="M469" s="230">
        <v>4.1873399999999998</v>
      </c>
      <c r="N469" s="1"/>
      <c r="O469" s="1"/>
    </row>
    <row r="470" spans="1:15" ht="12.75" customHeight="1">
      <c r="A470" s="30">
        <v>460</v>
      </c>
      <c r="B470" s="216" t="s">
        <v>614</v>
      </c>
      <c r="C470" s="230">
        <v>701.5</v>
      </c>
      <c r="D470" s="231">
        <v>695.51666666666677</v>
      </c>
      <c r="E470" s="231">
        <v>687.03333333333353</v>
      </c>
      <c r="F470" s="231">
        <v>672.56666666666672</v>
      </c>
      <c r="G470" s="231">
        <v>664.08333333333348</v>
      </c>
      <c r="H470" s="231">
        <v>709.98333333333358</v>
      </c>
      <c r="I470" s="231">
        <v>718.46666666666692</v>
      </c>
      <c r="J470" s="231">
        <v>732.93333333333362</v>
      </c>
      <c r="K470" s="230">
        <v>704</v>
      </c>
      <c r="L470" s="230">
        <v>681.05</v>
      </c>
      <c r="M470" s="230">
        <v>1.2060299999999999</v>
      </c>
      <c r="N470" s="1"/>
      <c r="O470" s="1"/>
    </row>
    <row r="471" spans="1:15" ht="12.75" customHeight="1">
      <c r="A471" s="30">
        <v>461</v>
      </c>
      <c r="B471" s="216" t="s">
        <v>201</v>
      </c>
      <c r="C471" s="230">
        <v>1515.25</v>
      </c>
      <c r="D471" s="231">
        <v>1509.6000000000001</v>
      </c>
      <c r="E471" s="231">
        <v>1499.3000000000002</v>
      </c>
      <c r="F471" s="231">
        <v>1483.3500000000001</v>
      </c>
      <c r="G471" s="231">
        <v>1473.0500000000002</v>
      </c>
      <c r="H471" s="231">
        <v>1525.5500000000002</v>
      </c>
      <c r="I471" s="231">
        <v>1535.85</v>
      </c>
      <c r="J471" s="231">
        <v>1551.8000000000002</v>
      </c>
      <c r="K471" s="230">
        <v>1519.9</v>
      </c>
      <c r="L471" s="230">
        <v>1493.65</v>
      </c>
      <c r="M471" s="230">
        <v>4.7555100000000001</v>
      </c>
      <c r="N471" s="1"/>
      <c r="O471" s="1"/>
    </row>
    <row r="472" spans="1:15" ht="12.75" customHeight="1">
      <c r="A472" s="30">
        <v>462</v>
      </c>
      <c r="B472" s="216" t="s">
        <v>491</v>
      </c>
      <c r="C472" s="230">
        <v>32.549999999999997</v>
      </c>
      <c r="D472" s="231">
        <v>32.633333333333333</v>
      </c>
      <c r="E472" s="231">
        <v>32.016666666666666</v>
      </c>
      <c r="F472" s="231">
        <v>31.483333333333334</v>
      </c>
      <c r="G472" s="231">
        <v>30.866666666666667</v>
      </c>
      <c r="H472" s="231">
        <v>33.166666666666664</v>
      </c>
      <c r="I472" s="231">
        <v>33.783333333333324</v>
      </c>
      <c r="J472" s="231">
        <v>34.316666666666663</v>
      </c>
      <c r="K472" s="230">
        <v>33.25</v>
      </c>
      <c r="L472" s="230">
        <v>32.1</v>
      </c>
      <c r="M472" s="230">
        <v>243.79202000000001</v>
      </c>
      <c r="N472" s="1"/>
      <c r="O472" s="1"/>
    </row>
    <row r="473" spans="1:15" ht="12.75" customHeight="1">
      <c r="A473" s="30">
        <v>463</v>
      </c>
      <c r="B473" s="216" t="s">
        <v>829</v>
      </c>
      <c r="C473" s="230">
        <v>264.75</v>
      </c>
      <c r="D473" s="231">
        <v>264.95</v>
      </c>
      <c r="E473" s="231">
        <v>260.89999999999998</v>
      </c>
      <c r="F473" s="231">
        <v>257.05</v>
      </c>
      <c r="G473" s="231">
        <v>253</v>
      </c>
      <c r="H473" s="231">
        <v>268.79999999999995</v>
      </c>
      <c r="I473" s="231">
        <v>272.85000000000002</v>
      </c>
      <c r="J473" s="231">
        <v>276.69999999999993</v>
      </c>
      <c r="K473" s="230">
        <v>269</v>
      </c>
      <c r="L473" s="230">
        <v>261.10000000000002</v>
      </c>
      <c r="M473" s="230">
        <v>2.9906199999999998</v>
      </c>
      <c r="N473" s="1"/>
      <c r="O473" s="1"/>
    </row>
    <row r="474" spans="1:15" ht="12.75" customHeight="1">
      <c r="A474" s="30">
        <v>464</v>
      </c>
      <c r="B474" s="216" t="s">
        <v>492</v>
      </c>
      <c r="C474" s="230">
        <v>394.05</v>
      </c>
      <c r="D474" s="231">
        <v>396.76666666666665</v>
      </c>
      <c r="E474" s="231">
        <v>388.7833333333333</v>
      </c>
      <c r="F474" s="231">
        <v>383.51666666666665</v>
      </c>
      <c r="G474" s="231">
        <v>375.5333333333333</v>
      </c>
      <c r="H474" s="231">
        <v>402.0333333333333</v>
      </c>
      <c r="I474" s="231">
        <v>410.01666666666665</v>
      </c>
      <c r="J474" s="231">
        <v>415.2833333333333</v>
      </c>
      <c r="K474" s="230">
        <v>404.75</v>
      </c>
      <c r="L474" s="230">
        <v>391.5</v>
      </c>
      <c r="M474" s="230">
        <v>8.3399400000000004</v>
      </c>
      <c r="N474" s="1"/>
      <c r="O474" s="1"/>
    </row>
    <row r="475" spans="1:15" ht="12.75" customHeight="1">
      <c r="A475" s="30">
        <v>465</v>
      </c>
      <c r="B475" s="216" t="s">
        <v>493</v>
      </c>
      <c r="C475" s="230">
        <v>2724.25</v>
      </c>
      <c r="D475" s="231">
        <v>2711.8333333333335</v>
      </c>
      <c r="E475" s="231">
        <v>2677.2166666666672</v>
      </c>
      <c r="F475" s="231">
        <v>2630.1833333333338</v>
      </c>
      <c r="G475" s="231">
        <v>2595.5666666666675</v>
      </c>
      <c r="H475" s="231">
        <v>2758.8666666666668</v>
      </c>
      <c r="I475" s="231">
        <v>2793.4833333333327</v>
      </c>
      <c r="J475" s="231">
        <v>2840.5166666666664</v>
      </c>
      <c r="K475" s="230">
        <v>2746.45</v>
      </c>
      <c r="L475" s="230">
        <v>2664.8</v>
      </c>
      <c r="M475" s="230">
        <v>1.8116300000000001</v>
      </c>
      <c r="N475" s="1"/>
      <c r="O475" s="1"/>
    </row>
    <row r="476" spans="1:15" ht="12.75" customHeight="1">
      <c r="A476" s="30">
        <v>466</v>
      </c>
      <c r="B476" s="216" t="s">
        <v>873</v>
      </c>
      <c r="C476" s="230">
        <v>26.25</v>
      </c>
      <c r="D476" s="231">
        <v>26.183333333333334</v>
      </c>
      <c r="E476" s="231">
        <v>25.766666666666666</v>
      </c>
      <c r="F476" s="231">
        <v>25.283333333333331</v>
      </c>
      <c r="G476" s="231">
        <v>24.866666666666664</v>
      </c>
      <c r="H476" s="231">
        <v>26.666666666666668</v>
      </c>
      <c r="I476" s="231">
        <v>27.083333333333332</v>
      </c>
      <c r="J476" s="231">
        <v>27.56666666666667</v>
      </c>
      <c r="K476" s="230">
        <v>26.6</v>
      </c>
      <c r="L476" s="230">
        <v>25.7</v>
      </c>
      <c r="M476" s="230">
        <v>101.17135</v>
      </c>
      <c r="N476" s="1"/>
      <c r="O476" s="1"/>
    </row>
    <row r="477" spans="1:15" ht="12.75" customHeight="1">
      <c r="A477" s="30">
        <v>467</v>
      </c>
      <c r="B477" s="216" t="s">
        <v>494</v>
      </c>
      <c r="C477" s="230">
        <v>414.3</v>
      </c>
      <c r="D477" s="231">
        <v>415.59999999999997</v>
      </c>
      <c r="E477" s="231">
        <v>410.74999999999994</v>
      </c>
      <c r="F477" s="231">
        <v>407.2</v>
      </c>
      <c r="G477" s="231">
        <v>402.34999999999997</v>
      </c>
      <c r="H477" s="231">
        <v>419.14999999999992</v>
      </c>
      <c r="I477" s="231">
        <v>423.99999999999994</v>
      </c>
      <c r="J477" s="231">
        <v>427.5499999999999</v>
      </c>
      <c r="K477" s="230">
        <v>420.45</v>
      </c>
      <c r="L477" s="230">
        <v>412.05</v>
      </c>
      <c r="M477" s="230">
        <v>0.73802000000000001</v>
      </c>
      <c r="N477" s="1"/>
      <c r="O477" s="1"/>
    </row>
    <row r="478" spans="1:15" ht="12.75" customHeight="1">
      <c r="A478" s="30">
        <v>468</v>
      </c>
      <c r="B478" s="216" t="s">
        <v>859</v>
      </c>
      <c r="C478" s="230">
        <v>542.20000000000005</v>
      </c>
      <c r="D478" s="231">
        <v>537.15</v>
      </c>
      <c r="E478" s="231">
        <v>530.04999999999995</v>
      </c>
      <c r="F478" s="231">
        <v>517.9</v>
      </c>
      <c r="G478" s="231">
        <v>510.79999999999995</v>
      </c>
      <c r="H478" s="231">
        <v>549.29999999999995</v>
      </c>
      <c r="I478" s="231">
        <v>556.40000000000009</v>
      </c>
      <c r="J478" s="231">
        <v>568.54999999999995</v>
      </c>
      <c r="K478" s="230">
        <v>544.25</v>
      </c>
      <c r="L478" s="230">
        <v>525</v>
      </c>
      <c r="M478" s="230">
        <v>3.5802700000000001</v>
      </c>
      <c r="N478" s="1"/>
      <c r="O478" s="1"/>
    </row>
    <row r="479" spans="1:15" ht="12.75" customHeight="1">
      <c r="A479" s="30">
        <v>469</v>
      </c>
      <c r="B479" s="216" t="s">
        <v>205</v>
      </c>
      <c r="C479" s="230">
        <v>675.8</v>
      </c>
      <c r="D479" s="231">
        <v>678.4666666666667</v>
      </c>
      <c r="E479" s="231">
        <v>671.48333333333335</v>
      </c>
      <c r="F479" s="231">
        <v>667.16666666666663</v>
      </c>
      <c r="G479" s="231">
        <v>660.18333333333328</v>
      </c>
      <c r="H479" s="231">
        <v>682.78333333333342</v>
      </c>
      <c r="I479" s="231">
        <v>689.76666666666677</v>
      </c>
      <c r="J479" s="231">
        <v>694.08333333333348</v>
      </c>
      <c r="K479" s="230">
        <v>685.45</v>
      </c>
      <c r="L479" s="230">
        <v>674.15</v>
      </c>
      <c r="M479" s="230">
        <v>22.105979999999999</v>
      </c>
      <c r="N479" s="1"/>
      <c r="O479" s="1"/>
    </row>
    <row r="480" spans="1:15" ht="12.75" customHeight="1">
      <c r="A480" s="30">
        <v>470</v>
      </c>
      <c r="B480" s="216" t="s">
        <v>495</v>
      </c>
      <c r="C480" s="230">
        <v>667.9</v>
      </c>
      <c r="D480" s="231">
        <v>670.7</v>
      </c>
      <c r="E480" s="231">
        <v>660.40000000000009</v>
      </c>
      <c r="F480" s="231">
        <v>652.90000000000009</v>
      </c>
      <c r="G480" s="231">
        <v>642.60000000000014</v>
      </c>
      <c r="H480" s="231">
        <v>678.2</v>
      </c>
      <c r="I480" s="231">
        <v>688.5</v>
      </c>
      <c r="J480" s="231">
        <v>696</v>
      </c>
      <c r="K480" s="230">
        <v>681</v>
      </c>
      <c r="L480" s="230">
        <v>663.2</v>
      </c>
      <c r="M480" s="230">
        <v>0.74448000000000003</v>
      </c>
      <c r="N480" s="1"/>
      <c r="O480" s="1"/>
    </row>
    <row r="481" spans="1:15" ht="12.75" customHeight="1">
      <c r="A481" s="30">
        <v>471</v>
      </c>
      <c r="B481" s="216" t="s">
        <v>204</v>
      </c>
      <c r="C481" s="230">
        <v>7621.75</v>
      </c>
      <c r="D481" s="231">
        <v>7628.05</v>
      </c>
      <c r="E481" s="231">
        <v>7588</v>
      </c>
      <c r="F481" s="231">
        <v>7554.25</v>
      </c>
      <c r="G481" s="231">
        <v>7514.2</v>
      </c>
      <c r="H481" s="231">
        <v>7661.8</v>
      </c>
      <c r="I481" s="231">
        <v>7701.8500000000013</v>
      </c>
      <c r="J481" s="231">
        <v>7735.6</v>
      </c>
      <c r="K481" s="230">
        <v>7668.1</v>
      </c>
      <c r="L481" s="230">
        <v>7594.3</v>
      </c>
      <c r="M481" s="230">
        <v>2.57361</v>
      </c>
      <c r="N481" s="1"/>
      <c r="O481" s="1"/>
    </row>
    <row r="482" spans="1:15" ht="12.75" customHeight="1">
      <c r="A482" s="30">
        <v>472</v>
      </c>
      <c r="B482" s="216" t="s">
        <v>273</v>
      </c>
      <c r="C482" s="230">
        <v>69.3</v>
      </c>
      <c r="D482" s="231">
        <v>69.099999999999994</v>
      </c>
      <c r="E482" s="231">
        <v>68.599999999999994</v>
      </c>
      <c r="F482" s="231">
        <v>67.900000000000006</v>
      </c>
      <c r="G482" s="231">
        <v>67.400000000000006</v>
      </c>
      <c r="H482" s="231">
        <v>69.799999999999983</v>
      </c>
      <c r="I482" s="231">
        <v>70.299999999999983</v>
      </c>
      <c r="J482" s="231">
        <v>70.999999999999972</v>
      </c>
      <c r="K482" s="230">
        <v>69.599999999999994</v>
      </c>
      <c r="L482" s="230">
        <v>68.400000000000006</v>
      </c>
      <c r="M482" s="230">
        <v>51.298439999999999</v>
      </c>
      <c r="N482" s="1"/>
      <c r="O482" s="1"/>
    </row>
    <row r="483" spans="1:15" ht="12.75" customHeight="1">
      <c r="A483" s="30">
        <v>473</v>
      </c>
      <c r="B483" s="216" t="s">
        <v>203</v>
      </c>
      <c r="C483" s="230">
        <v>1442.05</v>
      </c>
      <c r="D483" s="231">
        <v>1435.3833333333332</v>
      </c>
      <c r="E483" s="231">
        <v>1426.6666666666665</v>
      </c>
      <c r="F483" s="231">
        <v>1411.2833333333333</v>
      </c>
      <c r="G483" s="231">
        <v>1402.5666666666666</v>
      </c>
      <c r="H483" s="231">
        <v>1450.7666666666664</v>
      </c>
      <c r="I483" s="231">
        <v>1459.4833333333331</v>
      </c>
      <c r="J483" s="231">
        <v>1474.8666666666663</v>
      </c>
      <c r="K483" s="230">
        <v>1444.1</v>
      </c>
      <c r="L483" s="230">
        <v>1420</v>
      </c>
      <c r="M483" s="230">
        <v>1.4842500000000001</v>
      </c>
      <c r="N483" s="1"/>
      <c r="O483" s="1"/>
    </row>
    <row r="484" spans="1:15" ht="12.75" customHeight="1">
      <c r="A484" s="30">
        <v>474</v>
      </c>
      <c r="B484" s="239" t="s">
        <v>153</v>
      </c>
      <c r="C484" s="240">
        <v>841.3</v>
      </c>
      <c r="D484" s="240">
        <v>838.38333333333321</v>
      </c>
      <c r="E484" s="240">
        <v>833.96666666666647</v>
      </c>
      <c r="F484" s="240">
        <v>826.63333333333321</v>
      </c>
      <c r="G484" s="240">
        <v>822.21666666666647</v>
      </c>
      <c r="H484" s="240">
        <v>845.71666666666647</v>
      </c>
      <c r="I484" s="240">
        <v>850.13333333333321</v>
      </c>
      <c r="J484" s="239">
        <v>857.46666666666647</v>
      </c>
      <c r="K484" s="239">
        <v>842.8</v>
      </c>
      <c r="L484" s="239">
        <v>831.05</v>
      </c>
      <c r="M484" s="216">
        <v>6.6641000000000004</v>
      </c>
      <c r="N484" s="1"/>
      <c r="O484" s="1"/>
    </row>
    <row r="485" spans="1:15" ht="12.75" customHeight="1">
      <c r="A485" s="30">
        <v>475</v>
      </c>
      <c r="B485" s="239" t="s">
        <v>274</v>
      </c>
      <c r="C485" s="240">
        <v>248.5</v>
      </c>
      <c r="D485" s="240">
        <v>248.91666666666666</v>
      </c>
      <c r="E485" s="240">
        <v>247.58333333333331</v>
      </c>
      <c r="F485" s="240">
        <v>246.66666666666666</v>
      </c>
      <c r="G485" s="240">
        <v>245.33333333333331</v>
      </c>
      <c r="H485" s="240">
        <v>249.83333333333331</v>
      </c>
      <c r="I485" s="240">
        <v>251.16666666666663</v>
      </c>
      <c r="J485" s="239">
        <v>252.08333333333331</v>
      </c>
      <c r="K485" s="239">
        <v>250.25</v>
      </c>
      <c r="L485" s="239">
        <v>248</v>
      </c>
      <c r="M485" s="216">
        <v>0.36736000000000002</v>
      </c>
      <c r="N485" s="1"/>
      <c r="O485" s="1"/>
    </row>
    <row r="486" spans="1:15" ht="12.75" customHeight="1">
      <c r="A486" s="30">
        <v>476</v>
      </c>
      <c r="B486" s="239" t="s">
        <v>496</v>
      </c>
      <c r="C486" s="230">
        <v>2043</v>
      </c>
      <c r="D486" s="231">
        <v>2036.1333333333332</v>
      </c>
      <c r="E486" s="231">
        <v>2022.4166666666665</v>
      </c>
      <c r="F486" s="231">
        <v>2001.8333333333333</v>
      </c>
      <c r="G486" s="231">
        <v>1988.1166666666666</v>
      </c>
      <c r="H486" s="231">
        <v>2056.7166666666662</v>
      </c>
      <c r="I486" s="231">
        <v>2070.4333333333334</v>
      </c>
      <c r="J486" s="231">
        <v>2091.0166666666664</v>
      </c>
      <c r="K486" s="230">
        <v>2049.85</v>
      </c>
      <c r="L486" s="230">
        <v>2015.55</v>
      </c>
      <c r="M486" s="230">
        <v>0.19334999999999999</v>
      </c>
      <c r="N486" s="1"/>
      <c r="O486" s="1"/>
    </row>
    <row r="487" spans="1:15" ht="12.75" customHeight="1">
      <c r="A487" s="30">
        <v>477</v>
      </c>
      <c r="B487" s="239" t="s">
        <v>497</v>
      </c>
      <c r="C487" s="240">
        <v>616</v>
      </c>
      <c r="D487" s="240">
        <v>616.66666666666663</v>
      </c>
      <c r="E487" s="240">
        <v>612.38333333333321</v>
      </c>
      <c r="F487" s="240">
        <v>608.76666666666654</v>
      </c>
      <c r="G487" s="240">
        <v>604.48333333333312</v>
      </c>
      <c r="H487" s="240">
        <v>620.2833333333333</v>
      </c>
      <c r="I487" s="240">
        <v>624.56666666666683</v>
      </c>
      <c r="J487" s="239">
        <v>628.18333333333339</v>
      </c>
      <c r="K487" s="239">
        <v>620.95000000000005</v>
      </c>
      <c r="L487" s="239">
        <v>613.04999999999995</v>
      </c>
      <c r="M487" s="216">
        <v>1.7794099999999999</v>
      </c>
      <c r="N487" s="1"/>
      <c r="O487" s="1"/>
    </row>
    <row r="488" spans="1:15" ht="12.75" customHeight="1">
      <c r="A488" s="30">
        <v>478</v>
      </c>
      <c r="B488" s="239" t="s">
        <v>498</v>
      </c>
      <c r="C488" s="230">
        <v>298</v>
      </c>
      <c r="D488" s="231">
        <v>298.66666666666669</v>
      </c>
      <c r="E488" s="231">
        <v>296.38333333333338</v>
      </c>
      <c r="F488" s="231">
        <v>294.76666666666671</v>
      </c>
      <c r="G488" s="231">
        <v>292.48333333333341</v>
      </c>
      <c r="H488" s="231">
        <v>300.28333333333336</v>
      </c>
      <c r="I488" s="231">
        <v>302.56666666666666</v>
      </c>
      <c r="J488" s="231">
        <v>304.18333333333334</v>
      </c>
      <c r="K488" s="230">
        <v>300.95</v>
      </c>
      <c r="L488" s="230">
        <v>297.05</v>
      </c>
      <c r="M488" s="230">
        <v>0.58640999999999999</v>
      </c>
      <c r="N488" s="1"/>
      <c r="O488" s="1"/>
    </row>
    <row r="489" spans="1:15" ht="12.75" customHeight="1">
      <c r="A489" s="30">
        <v>479</v>
      </c>
      <c r="B489" s="239" t="s">
        <v>499</v>
      </c>
      <c r="C489" s="240">
        <v>327.25</v>
      </c>
      <c r="D489" s="240">
        <v>325.55</v>
      </c>
      <c r="E489" s="231">
        <v>322.60000000000002</v>
      </c>
      <c r="F489" s="231">
        <v>317.95</v>
      </c>
      <c r="G489" s="231">
        <v>315</v>
      </c>
      <c r="H489" s="231">
        <v>330.20000000000005</v>
      </c>
      <c r="I489" s="231">
        <v>333.15</v>
      </c>
      <c r="J489" s="231">
        <v>337.80000000000007</v>
      </c>
      <c r="K489" s="230">
        <v>328.5</v>
      </c>
      <c r="L489" s="230">
        <v>320.89999999999998</v>
      </c>
      <c r="M489" s="230">
        <v>1.37839</v>
      </c>
      <c r="N489" s="1"/>
      <c r="O489" s="1"/>
    </row>
    <row r="490" spans="1:15" ht="12.75" customHeight="1">
      <c r="A490" s="30">
        <v>480</v>
      </c>
      <c r="B490" s="239" t="s">
        <v>500</v>
      </c>
      <c r="C490" s="230">
        <v>299.3</v>
      </c>
      <c r="D490" s="231">
        <v>301.59999999999997</v>
      </c>
      <c r="E490" s="231">
        <v>295.99999999999994</v>
      </c>
      <c r="F490" s="231">
        <v>292.7</v>
      </c>
      <c r="G490" s="231">
        <v>287.09999999999997</v>
      </c>
      <c r="H490" s="231">
        <v>304.89999999999992</v>
      </c>
      <c r="I490" s="231">
        <v>310.49999999999994</v>
      </c>
      <c r="J490" s="231">
        <v>313.7999999999999</v>
      </c>
      <c r="K490" s="230">
        <v>307.2</v>
      </c>
      <c r="L490" s="230">
        <v>298.3</v>
      </c>
      <c r="M490" s="230">
        <v>1.5450900000000001</v>
      </c>
      <c r="N490" s="1"/>
      <c r="O490" s="1"/>
    </row>
    <row r="491" spans="1:15" ht="12.75" customHeight="1">
      <c r="A491" s="30">
        <v>481</v>
      </c>
      <c r="B491" s="239" t="s">
        <v>275</v>
      </c>
      <c r="C491" s="240">
        <v>1617.65</v>
      </c>
      <c r="D491" s="240">
        <v>1614.0166666666667</v>
      </c>
      <c r="E491" s="231">
        <v>1598.0333333333333</v>
      </c>
      <c r="F491" s="231">
        <v>1578.4166666666667</v>
      </c>
      <c r="G491" s="231">
        <v>1562.4333333333334</v>
      </c>
      <c r="H491" s="231">
        <v>1633.6333333333332</v>
      </c>
      <c r="I491" s="231">
        <v>1649.6166666666663</v>
      </c>
      <c r="J491" s="231">
        <v>1669.2333333333331</v>
      </c>
      <c r="K491" s="230">
        <v>1630</v>
      </c>
      <c r="L491" s="230">
        <v>1594.4</v>
      </c>
      <c r="M491" s="230">
        <v>7.0288300000000001</v>
      </c>
      <c r="N491" s="1"/>
      <c r="O491" s="1"/>
    </row>
    <row r="492" spans="1:15" ht="12.75" customHeight="1">
      <c r="A492" s="30">
        <v>482</v>
      </c>
      <c r="B492" s="216" t="s">
        <v>860</v>
      </c>
      <c r="C492" s="230">
        <v>1254.5999999999999</v>
      </c>
      <c r="D492" s="231">
        <v>1254.5166666666667</v>
      </c>
      <c r="E492" s="231">
        <v>1236.0833333333333</v>
      </c>
      <c r="F492" s="231">
        <v>1217.5666666666666</v>
      </c>
      <c r="G492" s="231">
        <v>1199.1333333333332</v>
      </c>
      <c r="H492" s="231">
        <v>1273.0333333333333</v>
      </c>
      <c r="I492" s="231">
        <v>1291.4666666666667</v>
      </c>
      <c r="J492" s="231">
        <v>1309.9833333333333</v>
      </c>
      <c r="K492" s="230">
        <v>1272.95</v>
      </c>
      <c r="L492" s="230">
        <v>1236</v>
      </c>
      <c r="M492" s="230">
        <v>1.31925</v>
      </c>
      <c r="N492" s="1"/>
      <c r="O492" s="1"/>
    </row>
    <row r="493" spans="1:15" ht="12.75" customHeight="1">
      <c r="A493" s="30">
        <v>483</v>
      </c>
      <c r="B493" s="216" t="s">
        <v>206</v>
      </c>
      <c r="C493" s="240">
        <v>295.8</v>
      </c>
      <c r="D493" s="240">
        <v>294.31666666666666</v>
      </c>
      <c r="E493" s="231">
        <v>292.13333333333333</v>
      </c>
      <c r="F493" s="231">
        <v>288.46666666666664</v>
      </c>
      <c r="G493" s="231">
        <v>286.2833333333333</v>
      </c>
      <c r="H493" s="231">
        <v>297.98333333333335</v>
      </c>
      <c r="I493" s="231">
        <v>300.16666666666663</v>
      </c>
      <c r="J493" s="231">
        <v>303.83333333333337</v>
      </c>
      <c r="K493" s="230">
        <v>296.5</v>
      </c>
      <c r="L493" s="230">
        <v>290.64999999999998</v>
      </c>
      <c r="M493" s="230">
        <v>137.11792</v>
      </c>
      <c r="N493" s="1"/>
      <c r="O493" s="1"/>
    </row>
    <row r="494" spans="1:15" ht="12.75" customHeight="1">
      <c r="A494" s="30">
        <v>484</v>
      </c>
      <c r="B494" s="216" t="s">
        <v>830</v>
      </c>
      <c r="C494" s="230">
        <v>374.2</v>
      </c>
      <c r="D494" s="231">
        <v>374.2166666666667</v>
      </c>
      <c r="E494" s="231">
        <v>370.33333333333337</v>
      </c>
      <c r="F494" s="231">
        <v>366.4666666666667</v>
      </c>
      <c r="G494" s="231">
        <v>362.58333333333337</v>
      </c>
      <c r="H494" s="231">
        <v>378.08333333333337</v>
      </c>
      <c r="I494" s="231">
        <v>381.9666666666667</v>
      </c>
      <c r="J494" s="231">
        <v>385.83333333333337</v>
      </c>
      <c r="K494" s="230">
        <v>378.1</v>
      </c>
      <c r="L494" s="230">
        <v>370.35</v>
      </c>
      <c r="M494" s="230">
        <v>0.37484000000000001</v>
      </c>
      <c r="N494" s="1"/>
      <c r="O494" s="1"/>
    </row>
    <row r="495" spans="1:15" ht="12.75" customHeight="1">
      <c r="A495" s="30">
        <v>485</v>
      </c>
      <c r="B495" s="216" t="s">
        <v>501</v>
      </c>
      <c r="C495" s="240">
        <v>1774.65</v>
      </c>
      <c r="D495" s="240">
        <v>1778.8833333333332</v>
      </c>
      <c r="E495" s="231">
        <v>1763.2666666666664</v>
      </c>
      <c r="F495" s="231">
        <v>1751.8833333333332</v>
      </c>
      <c r="G495" s="231">
        <v>1736.2666666666664</v>
      </c>
      <c r="H495" s="231">
        <v>1790.2666666666664</v>
      </c>
      <c r="I495" s="231">
        <v>1805.8833333333332</v>
      </c>
      <c r="J495" s="231">
        <v>1817.2666666666664</v>
      </c>
      <c r="K495" s="230">
        <v>1794.5</v>
      </c>
      <c r="L495" s="230">
        <v>1767.5</v>
      </c>
      <c r="M495" s="230">
        <v>0.44048999999999999</v>
      </c>
      <c r="N495" s="1"/>
      <c r="O495" s="1"/>
    </row>
    <row r="496" spans="1:15" ht="12.75" customHeight="1">
      <c r="A496" s="30">
        <v>486</v>
      </c>
      <c r="B496" s="216" t="s">
        <v>127</v>
      </c>
      <c r="C496" s="240">
        <v>7</v>
      </c>
      <c r="D496" s="240">
        <v>7.0333333333333341</v>
      </c>
      <c r="E496" s="231">
        <v>6.8166666666666682</v>
      </c>
      <c r="F496" s="231">
        <v>6.6333333333333337</v>
      </c>
      <c r="G496" s="231">
        <v>6.4166666666666679</v>
      </c>
      <c r="H496" s="231">
        <v>7.2166666666666686</v>
      </c>
      <c r="I496" s="231">
        <v>7.4333333333333353</v>
      </c>
      <c r="J496" s="231">
        <v>7.6166666666666689</v>
      </c>
      <c r="K496" s="230">
        <v>7.25</v>
      </c>
      <c r="L496" s="230">
        <v>6.85</v>
      </c>
      <c r="M496" s="230">
        <v>1495.3117999999999</v>
      </c>
      <c r="N496" s="1"/>
      <c r="O496" s="1"/>
    </row>
    <row r="497" spans="1:15" ht="12.75" customHeight="1">
      <c r="A497" s="30">
        <v>487</v>
      </c>
      <c r="B497" s="216" t="s">
        <v>207</v>
      </c>
      <c r="C497" s="240">
        <v>812.25</v>
      </c>
      <c r="D497" s="240">
        <v>809.25</v>
      </c>
      <c r="E497" s="231">
        <v>804.5</v>
      </c>
      <c r="F497" s="231">
        <v>796.75</v>
      </c>
      <c r="G497" s="231">
        <v>792</v>
      </c>
      <c r="H497" s="231">
        <v>817</v>
      </c>
      <c r="I497" s="231">
        <v>821.75</v>
      </c>
      <c r="J497" s="231">
        <v>829.5</v>
      </c>
      <c r="K497" s="230">
        <v>814</v>
      </c>
      <c r="L497" s="230">
        <v>801.5</v>
      </c>
      <c r="M497" s="230">
        <v>7.4535400000000003</v>
      </c>
      <c r="N497" s="1"/>
      <c r="O497" s="1"/>
    </row>
    <row r="498" spans="1:15" ht="12.75" customHeight="1">
      <c r="A498" s="30">
        <v>488</v>
      </c>
      <c r="B498" s="216" t="s">
        <v>502</v>
      </c>
      <c r="C498" s="240">
        <v>238.75</v>
      </c>
      <c r="D498" s="240">
        <v>240.21666666666667</v>
      </c>
      <c r="E498" s="231">
        <v>236.53333333333333</v>
      </c>
      <c r="F498" s="231">
        <v>234.31666666666666</v>
      </c>
      <c r="G498" s="231">
        <v>230.63333333333333</v>
      </c>
      <c r="H498" s="231">
        <v>242.43333333333334</v>
      </c>
      <c r="I498" s="231">
        <v>246.11666666666667</v>
      </c>
      <c r="J498" s="231">
        <v>248.33333333333334</v>
      </c>
      <c r="K498" s="230">
        <v>243.9</v>
      </c>
      <c r="L498" s="230">
        <v>238</v>
      </c>
      <c r="M498" s="230">
        <v>5.2323599999999999</v>
      </c>
      <c r="N498" s="1"/>
      <c r="O498" s="1"/>
    </row>
    <row r="499" spans="1:15" ht="12.75" customHeight="1">
      <c r="A499" s="30">
        <v>489</v>
      </c>
      <c r="B499" s="216" t="s">
        <v>503</v>
      </c>
      <c r="C499" s="240">
        <v>95.75</v>
      </c>
      <c r="D499" s="240">
        <v>94.616666666666674</v>
      </c>
      <c r="E499" s="231">
        <v>92.233333333333348</v>
      </c>
      <c r="F499" s="231">
        <v>88.716666666666669</v>
      </c>
      <c r="G499" s="231">
        <v>86.333333333333343</v>
      </c>
      <c r="H499" s="231">
        <v>98.133333333333354</v>
      </c>
      <c r="I499" s="231">
        <v>100.51666666666668</v>
      </c>
      <c r="J499" s="231">
        <v>104.03333333333336</v>
      </c>
      <c r="K499" s="230">
        <v>97</v>
      </c>
      <c r="L499" s="230">
        <v>91.1</v>
      </c>
      <c r="M499" s="230">
        <v>51.220559999999999</v>
      </c>
      <c r="N499" s="1"/>
      <c r="O499" s="1"/>
    </row>
    <row r="500" spans="1:15" ht="12.75" customHeight="1">
      <c r="A500" s="30">
        <v>490</v>
      </c>
      <c r="B500" s="216" t="s">
        <v>504</v>
      </c>
      <c r="C500" s="240">
        <v>765.45</v>
      </c>
      <c r="D500" s="240">
        <v>756.2166666666667</v>
      </c>
      <c r="E500" s="231">
        <v>742.43333333333339</v>
      </c>
      <c r="F500" s="231">
        <v>719.41666666666674</v>
      </c>
      <c r="G500" s="231">
        <v>705.63333333333344</v>
      </c>
      <c r="H500" s="231">
        <v>779.23333333333335</v>
      </c>
      <c r="I500" s="231">
        <v>793.01666666666665</v>
      </c>
      <c r="J500" s="231">
        <v>816.0333333333333</v>
      </c>
      <c r="K500" s="230">
        <v>770</v>
      </c>
      <c r="L500" s="230">
        <v>733.2</v>
      </c>
      <c r="M500" s="230">
        <v>1.7798400000000001</v>
      </c>
      <c r="N500" s="1"/>
      <c r="O500" s="1"/>
    </row>
    <row r="501" spans="1:15" ht="12.75" customHeight="1">
      <c r="A501" s="30">
        <v>491</v>
      </c>
      <c r="B501" s="216" t="s">
        <v>276</v>
      </c>
      <c r="C501" s="240">
        <v>1426.15</v>
      </c>
      <c r="D501" s="240">
        <v>1416.3333333333333</v>
      </c>
      <c r="E501" s="231">
        <v>1388.8166666666666</v>
      </c>
      <c r="F501" s="231">
        <v>1351.4833333333333</v>
      </c>
      <c r="G501" s="231">
        <v>1323.9666666666667</v>
      </c>
      <c r="H501" s="231">
        <v>1453.6666666666665</v>
      </c>
      <c r="I501" s="231">
        <v>1481.1833333333334</v>
      </c>
      <c r="J501" s="231">
        <v>1518.5166666666664</v>
      </c>
      <c r="K501" s="230">
        <v>1443.85</v>
      </c>
      <c r="L501" s="230">
        <v>1379</v>
      </c>
      <c r="M501" s="230">
        <v>4.1048299999999998</v>
      </c>
      <c r="N501" s="1"/>
      <c r="O501" s="1"/>
    </row>
    <row r="502" spans="1:15" ht="12.75" customHeight="1">
      <c r="A502" s="30">
        <v>492</v>
      </c>
      <c r="B502" s="216" t="s">
        <v>208</v>
      </c>
      <c r="C502" s="216">
        <v>394.1</v>
      </c>
      <c r="D502" s="240">
        <v>395.25</v>
      </c>
      <c r="E502" s="231">
        <v>391.5</v>
      </c>
      <c r="F502" s="231">
        <v>388.9</v>
      </c>
      <c r="G502" s="231">
        <v>385.15</v>
      </c>
      <c r="H502" s="231">
        <v>397.85</v>
      </c>
      <c r="I502" s="231">
        <v>401.6</v>
      </c>
      <c r="J502" s="231">
        <v>404.20000000000005</v>
      </c>
      <c r="K502" s="230">
        <v>399</v>
      </c>
      <c r="L502" s="230">
        <v>392.65</v>
      </c>
      <c r="M502" s="230">
        <v>68.025270000000006</v>
      </c>
      <c r="N502" s="1"/>
      <c r="O502" s="1"/>
    </row>
    <row r="503" spans="1:15" ht="12.75" customHeight="1">
      <c r="A503" s="30">
        <v>493</v>
      </c>
      <c r="B503" s="216" t="s">
        <v>505</v>
      </c>
      <c r="C503" s="216">
        <v>171.65</v>
      </c>
      <c r="D503" s="240">
        <v>170.91666666666666</v>
      </c>
      <c r="E503" s="231">
        <v>168.83333333333331</v>
      </c>
      <c r="F503" s="231">
        <v>166.01666666666665</v>
      </c>
      <c r="G503" s="231">
        <v>163.93333333333331</v>
      </c>
      <c r="H503" s="231">
        <v>173.73333333333332</v>
      </c>
      <c r="I503" s="231">
        <v>175.81666666666663</v>
      </c>
      <c r="J503" s="231">
        <v>178.63333333333333</v>
      </c>
      <c r="K503" s="230">
        <v>173</v>
      </c>
      <c r="L503" s="230">
        <v>168.1</v>
      </c>
      <c r="M503" s="230">
        <v>3.9522699999999999</v>
      </c>
      <c r="N503" s="1"/>
      <c r="O503" s="1"/>
    </row>
    <row r="504" spans="1:15" ht="12.75" customHeight="1">
      <c r="A504" s="30">
        <v>494</v>
      </c>
      <c r="B504" s="216" t="s">
        <v>277</v>
      </c>
      <c r="C504" s="216">
        <v>15.5</v>
      </c>
      <c r="D504" s="240">
        <v>15.583333333333334</v>
      </c>
      <c r="E504" s="231">
        <v>15.416666666666668</v>
      </c>
      <c r="F504" s="231">
        <v>15.333333333333334</v>
      </c>
      <c r="G504" s="231">
        <v>15.166666666666668</v>
      </c>
      <c r="H504" s="231">
        <v>15.666666666666668</v>
      </c>
      <c r="I504" s="231">
        <v>15.833333333333336</v>
      </c>
      <c r="J504" s="231">
        <v>15.916666666666668</v>
      </c>
      <c r="K504" s="230">
        <v>15.75</v>
      </c>
      <c r="L504" s="230">
        <v>15.5</v>
      </c>
      <c r="M504" s="230">
        <v>673.97531000000004</v>
      </c>
      <c r="N504" s="1"/>
      <c r="O504" s="1"/>
    </row>
    <row r="505" spans="1:15" ht="12.75" customHeight="1">
      <c r="A505" s="30">
        <v>495</v>
      </c>
      <c r="B505" s="216" t="s">
        <v>831</v>
      </c>
      <c r="C505" s="216">
        <v>10617.95</v>
      </c>
      <c r="D505" s="240">
        <v>10789.300000000001</v>
      </c>
      <c r="E505" s="231">
        <v>10210.650000000001</v>
      </c>
      <c r="F505" s="231">
        <v>9803.35</v>
      </c>
      <c r="G505" s="231">
        <v>9224.7000000000007</v>
      </c>
      <c r="H505" s="231">
        <v>11196.600000000002</v>
      </c>
      <c r="I505" s="231">
        <v>11775.25</v>
      </c>
      <c r="J505" s="231">
        <v>12182.550000000003</v>
      </c>
      <c r="K505" s="230">
        <v>11367.95</v>
      </c>
      <c r="L505" s="230">
        <v>10382</v>
      </c>
      <c r="M505" s="230">
        <v>0.27187</v>
      </c>
      <c r="N505" s="1"/>
      <c r="O505" s="1"/>
    </row>
    <row r="506" spans="1:15" ht="12.75" customHeight="1">
      <c r="A506" s="30">
        <v>496</v>
      </c>
      <c r="B506" s="216" t="s">
        <v>209</v>
      </c>
      <c r="C506" s="240">
        <v>178.85</v>
      </c>
      <c r="D506" s="231">
        <v>179.54999999999998</v>
      </c>
      <c r="E506" s="231">
        <v>177.04999999999995</v>
      </c>
      <c r="F506" s="231">
        <v>175.24999999999997</v>
      </c>
      <c r="G506" s="231">
        <v>172.74999999999994</v>
      </c>
      <c r="H506" s="231">
        <v>181.34999999999997</v>
      </c>
      <c r="I506" s="231">
        <v>183.85000000000002</v>
      </c>
      <c r="J506" s="230">
        <v>185.64999999999998</v>
      </c>
      <c r="K506" s="230">
        <v>182.05</v>
      </c>
      <c r="L506" s="230">
        <v>177.75</v>
      </c>
      <c r="M506" s="216">
        <v>84.122839999999997</v>
      </c>
      <c r="N506" s="1"/>
      <c r="O506" s="1"/>
    </row>
    <row r="507" spans="1:15" ht="12.75" customHeight="1">
      <c r="A507" s="30">
        <v>497</v>
      </c>
      <c r="B507" s="216" t="s">
        <v>506</v>
      </c>
      <c r="C507" s="240">
        <v>359.85</v>
      </c>
      <c r="D507" s="231">
        <v>357.75</v>
      </c>
      <c r="E507" s="231">
        <v>352.1</v>
      </c>
      <c r="F507" s="231">
        <v>344.35</v>
      </c>
      <c r="G507" s="231">
        <v>338.70000000000005</v>
      </c>
      <c r="H507" s="231">
        <v>365.5</v>
      </c>
      <c r="I507" s="231">
        <v>371.15</v>
      </c>
      <c r="J507" s="230">
        <v>378.9</v>
      </c>
      <c r="K507" s="230">
        <v>363.4</v>
      </c>
      <c r="L507" s="230">
        <v>350</v>
      </c>
      <c r="M507" s="216">
        <v>18.127230000000001</v>
      </c>
      <c r="N507" s="1"/>
      <c r="O507" s="1"/>
    </row>
    <row r="508" spans="1:15" ht="12.75" customHeight="1">
      <c r="A508" s="30">
        <v>498</v>
      </c>
      <c r="B508" s="216" t="s">
        <v>805</v>
      </c>
      <c r="C508" s="216">
        <v>67.3</v>
      </c>
      <c r="D508" s="240">
        <v>66.666666666666671</v>
      </c>
      <c r="E508" s="231">
        <v>65.13333333333334</v>
      </c>
      <c r="F508" s="231">
        <v>62.966666666666669</v>
      </c>
      <c r="G508" s="231">
        <v>61.433333333333337</v>
      </c>
      <c r="H508" s="231">
        <v>68.833333333333343</v>
      </c>
      <c r="I508" s="231">
        <v>70.366666666666674</v>
      </c>
      <c r="J508" s="231">
        <v>72.533333333333346</v>
      </c>
      <c r="K508" s="230">
        <v>68.2</v>
      </c>
      <c r="L508" s="230">
        <v>64.5</v>
      </c>
      <c r="M508" s="230">
        <v>1397.2131099999999</v>
      </c>
      <c r="N508" s="1"/>
      <c r="O508" s="1"/>
    </row>
    <row r="509" spans="1:15" ht="12.75" customHeight="1">
      <c r="A509" s="30">
        <v>499</v>
      </c>
      <c r="B509" s="216" t="s">
        <v>796</v>
      </c>
      <c r="C509" s="216">
        <v>505.7</v>
      </c>
      <c r="D509" s="240">
        <v>504.56666666666666</v>
      </c>
      <c r="E509" s="231">
        <v>500.63333333333333</v>
      </c>
      <c r="F509" s="231">
        <v>495.56666666666666</v>
      </c>
      <c r="G509" s="231">
        <v>491.63333333333333</v>
      </c>
      <c r="H509" s="231">
        <v>509.63333333333333</v>
      </c>
      <c r="I509" s="231">
        <v>513.56666666666661</v>
      </c>
      <c r="J509" s="231">
        <v>518.63333333333333</v>
      </c>
      <c r="K509" s="230">
        <v>508.5</v>
      </c>
      <c r="L509" s="230">
        <v>499.5</v>
      </c>
      <c r="M509" s="230">
        <v>9.63307</v>
      </c>
      <c r="N509" s="1"/>
      <c r="O509" s="1"/>
    </row>
    <row r="510" spans="1:15" ht="12.75" customHeight="1">
      <c r="A510" s="263">
        <v>500</v>
      </c>
      <c r="B510" s="216" t="s">
        <v>507</v>
      </c>
      <c r="C510" s="240">
        <v>1455.55</v>
      </c>
      <c r="D510" s="231">
        <v>1463.5</v>
      </c>
      <c r="E510" s="231">
        <v>1442.15</v>
      </c>
      <c r="F510" s="231">
        <v>1428.75</v>
      </c>
      <c r="G510" s="231">
        <v>1407.4</v>
      </c>
      <c r="H510" s="231">
        <v>1476.9</v>
      </c>
      <c r="I510" s="231">
        <v>1498.25</v>
      </c>
      <c r="J510" s="230">
        <v>1511.65</v>
      </c>
      <c r="K510" s="230">
        <v>1484.85</v>
      </c>
      <c r="L510" s="230">
        <v>1450.1</v>
      </c>
      <c r="M510" s="216">
        <v>0.13800000000000001</v>
      </c>
      <c r="N510" s="1"/>
      <c r="O510" s="1"/>
    </row>
    <row r="511" spans="1:15" ht="12.75" customHeight="1">
      <c r="A511" s="216">
        <v>501</v>
      </c>
      <c r="B511" s="216" t="s">
        <v>508</v>
      </c>
      <c r="C511" s="216">
        <v>1411.15</v>
      </c>
      <c r="D511" s="240">
        <v>1437.1333333333332</v>
      </c>
      <c r="E511" s="231">
        <v>1379.2666666666664</v>
      </c>
      <c r="F511" s="231">
        <v>1347.3833333333332</v>
      </c>
      <c r="G511" s="231">
        <v>1289.5166666666664</v>
      </c>
      <c r="H511" s="231">
        <v>1469.0166666666664</v>
      </c>
      <c r="I511" s="231">
        <v>1526.8833333333332</v>
      </c>
      <c r="J511" s="231">
        <v>1558.7666666666664</v>
      </c>
      <c r="K511" s="230">
        <v>1495</v>
      </c>
      <c r="L511" s="230">
        <v>1405.25</v>
      </c>
      <c r="M511" s="230">
        <v>0.48820999999999998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280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210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211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212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213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214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216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217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218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219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220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221</v>
      </c>
      <c r="N529" s="1"/>
      <c r="O529" s="1"/>
    </row>
    <row r="530" spans="1:15" ht="12.75" customHeight="1">
      <c r="A530" s="65" t="s">
        <v>222</v>
      </c>
      <c r="N530" s="1"/>
      <c r="O530" s="1"/>
    </row>
    <row r="531" spans="1:15" ht="12.75" customHeight="1">
      <c r="A531" s="65" t="s">
        <v>223</v>
      </c>
      <c r="N531" s="1"/>
      <c r="O531" s="1"/>
    </row>
    <row r="532" spans="1:15" ht="12.75" customHeight="1">
      <c r="A532" s="65" t="s">
        <v>224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G10" sqref="G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35" width="9.28515625" customWidth="1"/>
  </cols>
  <sheetData>
    <row r="1" spans="1:35" ht="12" customHeight="1">
      <c r="A1" s="69" t="s">
        <v>282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406"/>
      <c r="B5" s="407"/>
      <c r="C5" s="406"/>
      <c r="D5" s="407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38" t="s">
        <v>281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509</v>
      </c>
      <c r="B7" s="408" t="s">
        <v>510</v>
      </c>
      <c r="C7" s="407"/>
      <c r="D7" s="7">
        <f>Main!B10</f>
        <v>45072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511</v>
      </c>
      <c r="B9" s="83" t="s">
        <v>512</v>
      </c>
      <c r="C9" s="83" t="s">
        <v>513</v>
      </c>
      <c r="D9" s="83" t="s">
        <v>514</v>
      </c>
      <c r="E9" s="83" t="s">
        <v>515</v>
      </c>
      <c r="F9" s="83" t="s">
        <v>516</v>
      </c>
      <c r="G9" s="83" t="s">
        <v>517</v>
      </c>
      <c r="H9" s="83" t="s">
        <v>518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45071</v>
      </c>
      <c r="B10" s="29">
        <v>539115</v>
      </c>
      <c r="C10" s="28" t="s">
        <v>1087</v>
      </c>
      <c r="D10" s="28" t="s">
        <v>1088</v>
      </c>
      <c r="E10" s="28" t="s">
        <v>520</v>
      </c>
      <c r="F10" s="85">
        <v>10517</v>
      </c>
      <c r="G10" s="29">
        <v>50.02</v>
      </c>
      <c r="H10" s="29" t="s">
        <v>301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45071</v>
      </c>
      <c r="B11" s="29">
        <v>531673</v>
      </c>
      <c r="C11" s="28" t="s">
        <v>1089</v>
      </c>
      <c r="D11" s="28" t="s">
        <v>1090</v>
      </c>
      <c r="E11" s="28" t="s">
        <v>520</v>
      </c>
      <c r="F11" s="85">
        <v>33300</v>
      </c>
      <c r="G11" s="29">
        <v>17.100000000000001</v>
      </c>
      <c r="H11" s="29" t="s">
        <v>301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45071</v>
      </c>
      <c r="B12" s="29">
        <v>543443</v>
      </c>
      <c r="C12" s="28" t="s">
        <v>1061</v>
      </c>
      <c r="D12" s="28" t="s">
        <v>1091</v>
      </c>
      <c r="E12" s="28" t="s">
        <v>519</v>
      </c>
      <c r="F12" s="85">
        <v>20000</v>
      </c>
      <c r="G12" s="29">
        <v>36.590000000000003</v>
      </c>
      <c r="H12" s="29" t="s">
        <v>301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45071</v>
      </c>
      <c r="B13" s="29">
        <v>543443</v>
      </c>
      <c r="C13" s="28" t="s">
        <v>1061</v>
      </c>
      <c r="D13" s="28" t="s">
        <v>1092</v>
      </c>
      <c r="E13" s="28" t="s">
        <v>519</v>
      </c>
      <c r="F13" s="85">
        <v>20000</v>
      </c>
      <c r="G13" s="29">
        <v>36.590000000000003</v>
      </c>
      <c r="H13" s="29" t="s">
        <v>301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45071</v>
      </c>
      <c r="B14" s="29">
        <v>543443</v>
      </c>
      <c r="C14" s="28" t="s">
        <v>1061</v>
      </c>
      <c r="D14" s="28" t="s">
        <v>1093</v>
      </c>
      <c r="E14" s="28" t="s">
        <v>520</v>
      </c>
      <c r="F14" s="85">
        <v>80000</v>
      </c>
      <c r="G14" s="29">
        <v>36.590000000000003</v>
      </c>
      <c r="H14" s="29" t="s">
        <v>301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45071</v>
      </c>
      <c r="B15" s="29">
        <v>522292</v>
      </c>
      <c r="C15" s="28" t="s">
        <v>1094</v>
      </c>
      <c r="D15" s="28" t="s">
        <v>1095</v>
      </c>
      <c r="E15" s="28" t="s">
        <v>520</v>
      </c>
      <c r="F15" s="85">
        <v>438761</v>
      </c>
      <c r="G15" s="29">
        <v>30.01</v>
      </c>
      <c r="H15" s="29" t="s">
        <v>301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45071</v>
      </c>
      <c r="B16" s="29">
        <v>522292</v>
      </c>
      <c r="C16" s="28" t="s">
        <v>1094</v>
      </c>
      <c r="D16" s="28" t="s">
        <v>1096</v>
      </c>
      <c r="E16" s="28" t="s">
        <v>520</v>
      </c>
      <c r="F16" s="85">
        <v>323201</v>
      </c>
      <c r="G16" s="29">
        <v>29.94</v>
      </c>
      <c r="H16" s="29" t="s">
        <v>301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45071</v>
      </c>
      <c r="B17" s="29">
        <v>522292</v>
      </c>
      <c r="C17" s="28" t="s">
        <v>1094</v>
      </c>
      <c r="D17" s="28" t="s">
        <v>1097</v>
      </c>
      <c r="E17" s="28" t="s">
        <v>519</v>
      </c>
      <c r="F17" s="85">
        <v>697268</v>
      </c>
      <c r="G17" s="29">
        <v>29.97</v>
      </c>
      <c r="H17" s="29" t="s">
        <v>301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45071</v>
      </c>
      <c r="B18" s="29">
        <v>540361</v>
      </c>
      <c r="C18" s="28" t="s">
        <v>1098</v>
      </c>
      <c r="D18" s="28" t="s">
        <v>1099</v>
      </c>
      <c r="E18" s="28" t="s">
        <v>519</v>
      </c>
      <c r="F18" s="85">
        <v>407715</v>
      </c>
      <c r="G18" s="29">
        <v>15.99</v>
      </c>
      <c r="H18" s="29" t="s">
        <v>301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45071</v>
      </c>
      <c r="B19" s="29">
        <v>531553</v>
      </c>
      <c r="C19" s="28" t="s">
        <v>1100</v>
      </c>
      <c r="D19" s="28" t="s">
        <v>1101</v>
      </c>
      <c r="E19" s="28" t="s">
        <v>520</v>
      </c>
      <c r="F19" s="85">
        <v>38004</v>
      </c>
      <c r="G19" s="29">
        <v>9.0399999999999991</v>
      </c>
      <c r="H19" s="29" t="s">
        <v>301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45071</v>
      </c>
      <c r="B20" s="29">
        <v>531553</v>
      </c>
      <c r="C20" s="28" t="s">
        <v>1100</v>
      </c>
      <c r="D20" s="28" t="s">
        <v>1101</v>
      </c>
      <c r="E20" s="28" t="s">
        <v>519</v>
      </c>
      <c r="F20" s="85">
        <v>38004</v>
      </c>
      <c r="G20" s="29">
        <v>8.89</v>
      </c>
      <c r="H20" s="29" t="s">
        <v>301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45071</v>
      </c>
      <c r="B21" s="29">
        <v>512441</v>
      </c>
      <c r="C21" s="28" t="s">
        <v>1102</v>
      </c>
      <c r="D21" s="28" t="s">
        <v>1103</v>
      </c>
      <c r="E21" s="28" t="s">
        <v>519</v>
      </c>
      <c r="F21" s="85">
        <v>10180</v>
      </c>
      <c r="G21" s="29">
        <v>19.68</v>
      </c>
      <c r="H21" s="29" t="s">
        <v>301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45071</v>
      </c>
      <c r="B22" s="29">
        <v>531137</v>
      </c>
      <c r="C22" s="28" t="s">
        <v>1104</v>
      </c>
      <c r="D22" s="28" t="s">
        <v>1105</v>
      </c>
      <c r="E22" s="28" t="s">
        <v>520</v>
      </c>
      <c r="F22" s="85">
        <v>568311</v>
      </c>
      <c r="G22" s="29">
        <v>0.9</v>
      </c>
      <c r="H22" s="29" t="s">
        <v>301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45071</v>
      </c>
      <c r="B23" s="29">
        <v>531137</v>
      </c>
      <c r="C23" s="28" t="s">
        <v>1104</v>
      </c>
      <c r="D23" s="28" t="s">
        <v>1105</v>
      </c>
      <c r="E23" s="28" t="s">
        <v>519</v>
      </c>
      <c r="F23" s="85">
        <v>6988</v>
      </c>
      <c r="G23" s="29">
        <v>0.9</v>
      </c>
      <c r="H23" s="29" t="s">
        <v>301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45071</v>
      </c>
      <c r="B24" s="29">
        <v>531399</v>
      </c>
      <c r="C24" s="28" t="s">
        <v>1106</v>
      </c>
      <c r="D24" s="28" t="s">
        <v>1107</v>
      </c>
      <c r="E24" s="28" t="s">
        <v>519</v>
      </c>
      <c r="F24" s="85">
        <v>1150</v>
      </c>
      <c r="G24" s="29">
        <v>48</v>
      </c>
      <c r="H24" s="29" t="s">
        <v>301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45071</v>
      </c>
      <c r="B25" s="29">
        <v>531399</v>
      </c>
      <c r="C25" s="28" t="s">
        <v>1106</v>
      </c>
      <c r="D25" s="28" t="s">
        <v>1107</v>
      </c>
      <c r="E25" s="28" t="s">
        <v>520</v>
      </c>
      <c r="F25" s="85">
        <v>65000</v>
      </c>
      <c r="G25" s="29">
        <v>50.11</v>
      </c>
      <c r="H25" s="29" t="s">
        <v>301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45071</v>
      </c>
      <c r="B26" s="29">
        <v>531399</v>
      </c>
      <c r="C26" s="28" t="s">
        <v>1106</v>
      </c>
      <c r="D26" s="28" t="s">
        <v>1108</v>
      </c>
      <c r="E26" s="28" t="s">
        <v>519</v>
      </c>
      <c r="F26" s="85">
        <v>39900</v>
      </c>
      <c r="G26" s="29">
        <v>50.11</v>
      </c>
      <c r="H26" s="29" t="s">
        <v>301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45071</v>
      </c>
      <c r="B27" s="29">
        <v>530663</v>
      </c>
      <c r="C27" s="28" t="s">
        <v>1062</v>
      </c>
      <c r="D27" s="28" t="s">
        <v>1109</v>
      </c>
      <c r="E27" s="28" t="s">
        <v>519</v>
      </c>
      <c r="F27" s="85">
        <v>277000</v>
      </c>
      <c r="G27" s="29">
        <v>2.87</v>
      </c>
      <c r="H27" s="29" t="s">
        <v>301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45071</v>
      </c>
      <c r="B28" s="29">
        <v>526967</v>
      </c>
      <c r="C28" s="28" t="s">
        <v>1063</v>
      </c>
      <c r="D28" s="28" t="s">
        <v>1110</v>
      </c>
      <c r="E28" s="28" t="s">
        <v>520</v>
      </c>
      <c r="F28" s="85">
        <v>50495</v>
      </c>
      <c r="G28" s="29">
        <v>9.6300000000000008</v>
      </c>
      <c r="H28" s="29" t="s">
        <v>301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45071</v>
      </c>
      <c r="B29" s="29">
        <v>526967</v>
      </c>
      <c r="C29" s="28" t="s">
        <v>1063</v>
      </c>
      <c r="D29" s="28" t="s">
        <v>1111</v>
      </c>
      <c r="E29" s="28" t="s">
        <v>520</v>
      </c>
      <c r="F29" s="85">
        <v>71200</v>
      </c>
      <c r="G29" s="29">
        <v>9.6300000000000008</v>
      </c>
      <c r="H29" s="29" t="s">
        <v>301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45071</v>
      </c>
      <c r="B30" s="29">
        <v>526967</v>
      </c>
      <c r="C30" s="28" t="s">
        <v>1063</v>
      </c>
      <c r="D30" s="28" t="s">
        <v>1112</v>
      </c>
      <c r="E30" s="28" t="s">
        <v>520</v>
      </c>
      <c r="F30" s="85">
        <v>30724</v>
      </c>
      <c r="G30" s="29">
        <v>9.6300000000000008</v>
      </c>
      <c r="H30" s="29" t="s">
        <v>301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45071</v>
      </c>
      <c r="B31" s="29">
        <v>526967</v>
      </c>
      <c r="C31" s="28" t="s">
        <v>1063</v>
      </c>
      <c r="D31" s="28" t="s">
        <v>1113</v>
      </c>
      <c r="E31" s="28" t="s">
        <v>520</v>
      </c>
      <c r="F31" s="85">
        <v>72496</v>
      </c>
      <c r="G31" s="29">
        <v>9.6300000000000008</v>
      </c>
      <c r="H31" s="29" t="s">
        <v>301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45071</v>
      </c>
      <c r="B32" s="29">
        <v>526967</v>
      </c>
      <c r="C32" s="28" t="s">
        <v>1063</v>
      </c>
      <c r="D32" s="28" t="s">
        <v>1064</v>
      </c>
      <c r="E32" s="28" t="s">
        <v>519</v>
      </c>
      <c r="F32" s="85">
        <v>62327</v>
      </c>
      <c r="G32" s="29">
        <v>9.6300000000000008</v>
      </c>
      <c r="H32" s="29" t="s">
        <v>301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45071</v>
      </c>
      <c r="B33" s="29">
        <v>532041</v>
      </c>
      <c r="C33" s="28" t="s">
        <v>1114</v>
      </c>
      <c r="D33" s="28" t="s">
        <v>1115</v>
      </c>
      <c r="E33" s="28" t="s">
        <v>520</v>
      </c>
      <c r="F33" s="85">
        <v>60713</v>
      </c>
      <c r="G33" s="29">
        <v>7.68</v>
      </c>
      <c r="H33" s="29" t="s">
        <v>301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45071</v>
      </c>
      <c r="B34" s="29">
        <v>532041</v>
      </c>
      <c r="C34" s="28" t="s">
        <v>1114</v>
      </c>
      <c r="D34" s="28" t="s">
        <v>1116</v>
      </c>
      <c r="E34" s="28" t="s">
        <v>519</v>
      </c>
      <c r="F34" s="85">
        <v>125000</v>
      </c>
      <c r="G34" s="29">
        <v>8.66</v>
      </c>
      <c r="H34" s="29" t="s">
        <v>301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45071</v>
      </c>
      <c r="B35" s="29">
        <v>532041</v>
      </c>
      <c r="C35" s="28" t="s">
        <v>1114</v>
      </c>
      <c r="D35" s="28" t="s">
        <v>1117</v>
      </c>
      <c r="E35" s="28" t="s">
        <v>520</v>
      </c>
      <c r="F35" s="85">
        <v>160200</v>
      </c>
      <c r="G35" s="29">
        <v>8.6199999999999992</v>
      </c>
      <c r="H35" s="29" t="s">
        <v>301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45071</v>
      </c>
      <c r="B36" s="29">
        <v>532041</v>
      </c>
      <c r="C36" s="28" t="s">
        <v>1114</v>
      </c>
      <c r="D36" s="28" t="s">
        <v>1117</v>
      </c>
      <c r="E36" s="28" t="s">
        <v>519</v>
      </c>
      <c r="F36" s="85">
        <v>160200</v>
      </c>
      <c r="G36" s="29">
        <v>7.73</v>
      </c>
      <c r="H36" s="29" t="s">
        <v>301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45071</v>
      </c>
      <c r="B37" s="29">
        <v>543769</v>
      </c>
      <c r="C37" s="28" t="s">
        <v>1065</v>
      </c>
      <c r="D37" s="28" t="s">
        <v>1118</v>
      </c>
      <c r="E37" s="28" t="s">
        <v>520</v>
      </c>
      <c r="F37" s="85">
        <v>96000</v>
      </c>
      <c r="G37" s="29">
        <v>27.85</v>
      </c>
      <c r="H37" s="29" t="s">
        <v>301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45071</v>
      </c>
      <c r="B38" s="29">
        <v>543769</v>
      </c>
      <c r="C38" s="28" t="s">
        <v>1065</v>
      </c>
      <c r="D38" s="28" t="s">
        <v>1119</v>
      </c>
      <c r="E38" s="28" t="s">
        <v>519</v>
      </c>
      <c r="F38" s="85">
        <v>100000</v>
      </c>
      <c r="G38" s="29">
        <v>27.9</v>
      </c>
      <c r="H38" s="29" t="s">
        <v>301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45071</v>
      </c>
      <c r="B39" s="29">
        <v>540696</v>
      </c>
      <c r="C39" s="28" t="s">
        <v>1120</v>
      </c>
      <c r="D39" s="28" t="s">
        <v>1121</v>
      </c>
      <c r="E39" s="28" t="s">
        <v>519</v>
      </c>
      <c r="F39" s="85">
        <v>66000</v>
      </c>
      <c r="G39" s="29">
        <v>21.75</v>
      </c>
      <c r="H39" s="29" t="s">
        <v>301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45071</v>
      </c>
      <c r="B40" s="29">
        <v>540696</v>
      </c>
      <c r="C40" s="28" t="s">
        <v>1120</v>
      </c>
      <c r="D40" s="28" t="s">
        <v>1122</v>
      </c>
      <c r="E40" s="28" t="s">
        <v>520</v>
      </c>
      <c r="F40" s="85">
        <v>98849</v>
      </c>
      <c r="G40" s="29">
        <v>21.75</v>
      </c>
      <c r="H40" s="29" t="s">
        <v>301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45071</v>
      </c>
      <c r="B41" s="29">
        <v>509196</v>
      </c>
      <c r="C41" s="28" t="s">
        <v>1123</v>
      </c>
      <c r="D41" s="28" t="s">
        <v>1124</v>
      </c>
      <c r="E41" s="28" t="s">
        <v>519</v>
      </c>
      <c r="F41" s="85">
        <v>35000</v>
      </c>
      <c r="G41" s="29">
        <v>104.61</v>
      </c>
      <c r="H41" s="29" t="s">
        <v>301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45071</v>
      </c>
      <c r="B42" s="29">
        <v>540198</v>
      </c>
      <c r="C42" s="28" t="s">
        <v>1125</v>
      </c>
      <c r="D42" s="28" t="s">
        <v>1126</v>
      </c>
      <c r="E42" s="28" t="s">
        <v>519</v>
      </c>
      <c r="F42" s="85">
        <v>40000</v>
      </c>
      <c r="G42" s="29">
        <v>61.9</v>
      </c>
      <c r="H42" s="29" t="s">
        <v>301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45071</v>
      </c>
      <c r="B43" s="29">
        <v>538875</v>
      </c>
      <c r="C43" s="28" t="s">
        <v>1066</v>
      </c>
      <c r="D43" s="28" t="s">
        <v>1127</v>
      </c>
      <c r="E43" s="28" t="s">
        <v>519</v>
      </c>
      <c r="F43" s="85">
        <v>36952</v>
      </c>
      <c r="G43" s="29">
        <v>14.26</v>
      </c>
      <c r="H43" s="29" t="s">
        <v>301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45071</v>
      </c>
      <c r="B44" s="29">
        <v>538875</v>
      </c>
      <c r="C44" s="28" t="s">
        <v>1066</v>
      </c>
      <c r="D44" s="28" t="s">
        <v>1127</v>
      </c>
      <c r="E44" s="28" t="s">
        <v>520</v>
      </c>
      <c r="F44" s="85">
        <v>51364</v>
      </c>
      <c r="G44" s="29">
        <v>14.12</v>
      </c>
      <c r="H44" s="29" t="s">
        <v>301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45071</v>
      </c>
      <c r="B45" s="29">
        <v>538875</v>
      </c>
      <c r="C45" s="28" t="s">
        <v>1066</v>
      </c>
      <c r="D45" s="28" t="s">
        <v>1128</v>
      </c>
      <c r="E45" s="28" t="s">
        <v>520</v>
      </c>
      <c r="F45" s="85">
        <v>60000</v>
      </c>
      <c r="G45" s="29">
        <v>14.25</v>
      </c>
      <c r="H45" s="29" t="s">
        <v>301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45071</v>
      </c>
      <c r="B46" s="29">
        <v>530525</v>
      </c>
      <c r="C46" s="28" t="s">
        <v>1129</v>
      </c>
      <c r="D46" s="28" t="s">
        <v>1117</v>
      </c>
      <c r="E46" s="28" t="s">
        <v>519</v>
      </c>
      <c r="F46" s="85">
        <v>60850</v>
      </c>
      <c r="G46" s="29">
        <v>15</v>
      </c>
      <c r="H46" s="29" t="s">
        <v>301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45071</v>
      </c>
      <c r="B47" s="29">
        <v>503816</v>
      </c>
      <c r="C47" s="28" t="s">
        <v>1130</v>
      </c>
      <c r="D47" s="28" t="s">
        <v>1131</v>
      </c>
      <c r="E47" s="28" t="s">
        <v>520</v>
      </c>
      <c r="F47" s="85">
        <v>253655</v>
      </c>
      <c r="G47" s="29">
        <v>47.63</v>
      </c>
      <c r="H47" s="29" t="s">
        <v>301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45071</v>
      </c>
      <c r="B48" s="29">
        <v>503816</v>
      </c>
      <c r="C48" s="28" t="s">
        <v>1130</v>
      </c>
      <c r="D48" s="28" t="s">
        <v>1132</v>
      </c>
      <c r="E48" s="28" t="s">
        <v>519</v>
      </c>
      <c r="F48" s="85">
        <v>200000</v>
      </c>
      <c r="G48" s="29">
        <v>46.91</v>
      </c>
      <c r="H48" s="29" t="s">
        <v>301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45071</v>
      </c>
      <c r="B49" s="29">
        <v>531628</v>
      </c>
      <c r="C49" s="28" t="s">
        <v>1133</v>
      </c>
      <c r="D49" s="28" t="s">
        <v>1134</v>
      </c>
      <c r="E49" s="28" t="s">
        <v>519</v>
      </c>
      <c r="F49" s="85">
        <v>60000</v>
      </c>
      <c r="G49" s="29">
        <v>10.199999999999999</v>
      </c>
      <c r="H49" s="29" t="s">
        <v>301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45071</v>
      </c>
      <c r="B50" s="29">
        <v>531628</v>
      </c>
      <c r="C50" s="28" t="s">
        <v>1133</v>
      </c>
      <c r="D50" s="28" t="s">
        <v>1135</v>
      </c>
      <c r="E50" s="28" t="s">
        <v>519</v>
      </c>
      <c r="F50" s="85">
        <v>74994</v>
      </c>
      <c r="G50" s="29">
        <v>10.199999999999999</v>
      </c>
      <c r="H50" s="29" t="s">
        <v>301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45071</v>
      </c>
      <c r="B51" s="29">
        <v>531628</v>
      </c>
      <c r="C51" s="28" t="s">
        <v>1133</v>
      </c>
      <c r="D51" s="28" t="s">
        <v>1136</v>
      </c>
      <c r="E51" s="28" t="s">
        <v>519</v>
      </c>
      <c r="F51" s="85">
        <v>50000</v>
      </c>
      <c r="G51" s="29">
        <v>10.199999999999999</v>
      </c>
      <c r="H51" s="29" t="s">
        <v>301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45071</v>
      </c>
      <c r="B52" s="29">
        <v>531628</v>
      </c>
      <c r="C52" s="28" t="s">
        <v>1133</v>
      </c>
      <c r="D52" s="28" t="s">
        <v>1137</v>
      </c>
      <c r="E52" s="28" t="s">
        <v>520</v>
      </c>
      <c r="F52" s="85">
        <v>634000</v>
      </c>
      <c r="G52" s="29">
        <v>10.199999999999999</v>
      </c>
      <c r="H52" s="29" t="s">
        <v>301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45071</v>
      </c>
      <c r="B53" s="29">
        <v>531628</v>
      </c>
      <c r="C53" s="28" t="s">
        <v>1133</v>
      </c>
      <c r="D53" s="28" t="s">
        <v>1138</v>
      </c>
      <c r="E53" s="28" t="s">
        <v>519</v>
      </c>
      <c r="F53" s="85">
        <v>115000</v>
      </c>
      <c r="G53" s="29">
        <v>10.199999999999999</v>
      </c>
      <c r="H53" s="29" t="s">
        <v>301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45071</v>
      </c>
      <c r="B54" s="29">
        <v>531628</v>
      </c>
      <c r="C54" s="28" t="s">
        <v>1133</v>
      </c>
      <c r="D54" s="28" t="s">
        <v>1139</v>
      </c>
      <c r="E54" s="28" t="s">
        <v>519</v>
      </c>
      <c r="F54" s="85">
        <v>40000</v>
      </c>
      <c r="G54" s="29">
        <v>10.199999999999999</v>
      </c>
      <c r="H54" s="29" t="s">
        <v>301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45071</v>
      </c>
      <c r="B55" s="29">
        <v>531628</v>
      </c>
      <c r="C55" s="28" t="s">
        <v>1133</v>
      </c>
      <c r="D55" s="28" t="s">
        <v>1140</v>
      </c>
      <c r="E55" s="28" t="s">
        <v>519</v>
      </c>
      <c r="F55" s="85">
        <v>40000</v>
      </c>
      <c r="G55" s="29">
        <v>10.199999999999999</v>
      </c>
      <c r="H55" s="29" t="s">
        <v>301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45071</v>
      </c>
      <c r="B56" s="29">
        <v>531628</v>
      </c>
      <c r="C56" s="28" t="s">
        <v>1133</v>
      </c>
      <c r="D56" s="28" t="s">
        <v>1141</v>
      </c>
      <c r="E56" s="28" t="s">
        <v>519</v>
      </c>
      <c r="F56" s="85">
        <v>112000</v>
      </c>
      <c r="G56" s="29">
        <v>10.199999999999999</v>
      </c>
      <c r="H56" s="29" t="s">
        <v>301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45071</v>
      </c>
      <c r="B57" s="29">
        <v>542765</v>
      </c>
      <c r="C57" s="28" t="s">
        <v>1048</v>
      </c>
      <c r="D57" s="28" t="s">
        <v>1142</v>
      </c>
      <c r="E57" s="28" t="s">
        <v>519</v>
      </c>
      <c r="F57" s="85">
        <v>2000</v>
      </c>
      <c r="G57" s="29">
        <v>150.33000000000001</v>
      </c>
      <c r="H57" s="29" t="s">
        <v>301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45071</v>
      </c>
      <c r="B58" s="29">
        <v>511523</v>
      </c>
      <c r="C58" s="28" t="s">
        <v>1143</v>
      </c>
      <c r="D58" s="28" t="s">
        <v>1144</v>
      </c>
      <c r="E58" s="28" t="s">
        <v>519</v>
      </c>
      <c r="F58" s="85">
        <v>59992</v>
      </c>
      <c r="G58" s="29">
        <v>27.83</v>
      </c>
      <c r="H58" s="29" t="s">
        <v>301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45071</v>
      </c>
      <c r="B59" s="29">
        <v>511523</v>
      </c>
      <c r="C59" s="28" t="s">
        <v>1143</v>
      </c>
      <c r="D59" s="28" t="s">
        <v>1144</v>
      </c>
      <c r="E59" s="28" t="s">
        <v>520</v>
      </c>
      <c r="F59" s="85">
        <v>61172</v>
      </c>
      <c r="G59" s="29">
        <v>28.19</v>
      </c>
      <c r="H59" s="29" t="s">
        <v>301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45071</v>
      </c>
      <c r="B60" s="29">
        <v>539761</v>
      </c>
      <c r="C60" s="28" t="s">
        <v>1145</v>
      </c>
      <c r="D60" s="28" t="s">
        <v>1067</v>
      </c>
      <c r="E60" s="28" t="s">
        <v>519</v>
      </c>
      <c r="F60" s="85">
        <v>16850</v>
      </c>
      <c r="G60" s="29">
        <v>253.66</v>
      </c>
      <c r="H60" s="29" t="s">
        <v>301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45071</v>
      </c>
      <c r="B61" s="29">
        <v>539761</v>
      </c>
      <c r="C61" s="28" t="s">
        <v>1145</v>
      </c>
      <c r="D61" s="28" t="s">
        <v>1067</v>
      </c>
      <c r="E61" s="28" t="s">
        <v>520</v>
      </c>
      <c r="F61" s="85">
        <v>10000</v>
      </c>
      <c r="G61" s="29">
        <v>267.39999999999998</v>
      </c>
      <c r="H61" s="29" t="s">
        <v>301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45071</v>
      </c>
      <c r="B62" s="29">
        <v>542667</v>
      </c>
      <c r="C62" s="28" t="s">
        <v>1146</v>
      </c>
      <c r="D62" s="28" t="s">
        <v>1147</v>
      </c>
      <c r="E62" s="28" t="s">
        <v>520</v>
      </c>
      <c r="F62" s="85">
        <v>45829</v>
      </c>
      <c r="G62" s="29">
        <v>13.51</v>
      </c>
      <c r="H62" s="29" t="s">
        <v>301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45071</v>
      </c>
      <c r="B63" s="29">
        <v>542667</v>
      </c>
      <c r="C63" s="28" t="s">
        <v>1146</v>
      </c>
      <c r="D63" s="28" t="s">
        <v>1147</v>
      </c>
      <c r="E63" s="28" t="s">
        <v>519</v>
      </c>
      <c r="F63" s="85">
        <v>301803</v>
      </c>
      <c r="G63" s="29">
        <v>12.38</v>
      </c>
      <c r="H63" s="29" t="s">
        <v>301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45071</v>
      </c>
      <c r="B64" s="29" t="s">
        <v>1148</v>
      </c>
      <c r="C64" s="28" t="s">
        <v>1149</v>
      </c>
      <c r="D64" s="28" t="s">
        <v>1150</v>
      </c>
      <c r="E64" s="28" t="s">
        <v>519</v>
      </c>
      <c r="F64" s="85">
        <v>556800</v>
      </c>
      <c r="G64" s="29">
        <v>109.14</v>
      </c>
      <c r="H64" s="29" t="s">
        <v>865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45071</v>
      </c>
      <c r="B65" s="29" t="s">
        <v>1151</v>
      </c>
      <c r="C65" s="28" t="s">
        <v>1152</v>
      </c>
      <c r="D65" s="28" t="s">
        <v>981</v>
      </c>
      <c r="E65" s="28" t="s">
        <v>519</v>
      </c>
      <c r="F65" s="85">
        <v>336721</v>
      </c>
      <c r="G65" s="29">
        <v>512.36</v>
      </c>
      <c r="H65" s="29" t="s">
        <v>865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45071</v>
      </c>
      <c r="B66" s="29" t="s">
        <v>1153</v>
      </c>
      <c r="C66" s="28" t="s">
        <v>1154</v>
      </c>
      <c r="D66" s="28" t="s">
        <v>1155</v>
      </c>
      <c r="E66" s="28" t="s">
        <v>519</v>
      </c>
      <c r="F66" s="85">
        <v>90000</v>
      </c>
      <c r="G66" s="29">
        <v>113.37</v>
      </c>
      <c r="H66" s="29" t="s">
        <v>865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45071</v>
      </c>
      <c r="B67" s="29" t="s">
        <v>1156</v>
      </c>
      <c r="C67" s="28" t="s">
        <v>1157</v>
      </c>
      <c r="D67" s="28" t="s">
        <v>981</v>
      </c>
      <c r="E67" s="28" t="s">
        <v>519</v>
      </c>
      <c r="F67" s="85">
        <v>71387</v>
      </c>
      <c r="G67" s="29">
        <v>97.07</v>
      </c>
      <c r="H67" s="29" t="s">
        <v>865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45071</v>
      </c>
      <c r="B68" s="29" t="s">
        <v>1158</v>
      </c>
      <c r="C68" s="28" t="s">
        <v>1159</v>
      </c>
      <c r="D68" s="28" t="s">
        <v>981</v>
      </c>
      <c r="E68" s="28" t="s">
        <v>519</v>
      </c>
      <c r="F68" s="85">
        <v>120512</v>
      </c>
      <c r="G68" s="29">
        <v>224.59</v>
      </c>
      <c r="H68" s="29" t="s">
        <v>865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45071</v>
      </c>
      <c r="B69" s="29" t="s">
        <v>1068</v>
      </c>
      <c r="C69" s="28" t="s">
        <v>1069</v>
      </c>
      <c r="D69" s="28" t="s">
        <v>1160</v>
      </c>
      <c r="E69" s="28" t="s">
        <v>519</v>
      </c>
      <c r="F69" s="85">
        <v>1810000</v>
      </c>
      <c r="G69" s="29">
        <v>1.6</v>
      </c>
      <c r="H69" s="29" t="s">
        <v>865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45071</v>
      </c>
      <c r="B70" s="29" t="s">
        <v>1074</v>
      </c>
      <c r="C70" s="28" t="s">
        <v>1075</v>
      </c>
      <c r="D70" s="28" t="s">
        <v>1161</v>
      </c>
      <c r="E70" s="28" t="s">
        <v>519</v>
      </c>
      <c r="F70" s="85">
        <v>59812</v>
      </c>
      <c r="G70" s="29">
        <v>319.02</v>
      </c>
      <c r="H70" s="29" t="s">
        <v>865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45071</v>
      </c>
      <c r="B71" s="29" t="s">
        <v>1162</v>
      </c>
      <c r="C71" s="28" t="s">
        <v>1163</v>
      </c>
      <c r="D71" s="28" t="s">
        <v>1101</v>
      </c>
      <c r="E71" s="28" t="s">
        <v>519</v>
      </c>
      <c r="F71" s="85">
        <v>338017</v>
      </c>
      <c r="G71" s="29">
        <v>18.75</v>
      </c>
      <c r="H71" s="29" t="s">
        <v>865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45071</v>
      </c>
      <c r="B72" s="29" t="s">
        <v>1164</v>
      </c>
      <c r="C72" s="28" t="s">
        <v>1165</v>
      </c>
      <c r="D72" s="28" t="s">
        <v>965</v>
      </c>
      <c r="E72" s="28" t="s">
        <v>519</v>
      </c>
      <c r="F72" s="85">
        <v>50000</v>
      </c>
      <c r="G72" s="29">
        <v>136.75</v>
      </c>
      <c r="H72" s="29" t="s">
        <v>865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45071</v>
      </c>
      <c r="B73" s="29" t="s">
        <v>1049</v>
      </c>
      <c r="C73" s="28" t="s">
        <v>1050</v>
      </c>
      <c r="D73" s="28" t="s">
        <v>1166</v>
      </c>
      <c r="E73" s="28" t="s">
        <v>519</v>
      </c>
      <c r="F73" s="85">
        <v>35060584</v>
      </c>
      <c r="G73" s="29">
        <v>13.38</v>
      </c>
      <c r="H73" s="29" t="s">
        <v>865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45071</v>
      </c>
      <c r="B74" s="29" t="s">
        <v>1049</v>
      </c>
      <c r="C74" s="28" t="s">
        <v>1050</v>
      </c>
      <c r="D74" s="28" t="s">
        <v>1051</v>
      </c>
      <c r="E74" s="28" t="s">
        <v>519</v>
      </c>
      <c r="F74" s="85">
        <v>29144168</v>
      </c>
      <c r="G74" s="29">
        <v>12.86</v>
      </c>
      <c r="H74" s="29" t="s">
        <v>865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45071</v>
      </c>
      <c r="B75" s="29" t="s">
        <v>1049</v>
      </c>
      <c r="C75" s="28" t="s">
        <v>1050</v>
      </c>
      <c r="D75" s="28" t="s">
        <v>1070</v>
      </c>
      <c r="E75" s="28" t="s">
        <v>519</v>
      </c>
      <c r="F75" s="85">
        <v>22652262</v>
      </c>
      <c r="G75" s="29">
        <v>13.05</v>
      </c>
      <c r="H75" s="29" t="s">
        <v>865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45071</v>
      </c>
      <c r="B76" s="29" t="s">
        <v>1049</v>
      </c>
      <c r="C76" s="28" t="s">
        <v>1050</v>
      </c>
      <c r="D76" s="28" t="s">
        <v>1167</v>
      </c>
      <c r="E76" s="28" t="s">
        <v>519</v>
      </c>
      <c r="F76" s="85">
        <v>17143051</v>
      </c>
      <c r="G76" s="29">
        <v>12.72</v>
      </c>
      <c r="H76" s="29" t="s">
        <v>865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45071</v>
      </c>
      <c r="B77" s="29" t="s">
        <v>1049</v>
      </c>
      <c r="C77" s="28" t="s">
        <v>1050</v>
      </c>
      <c r="D77" s="28" t="s">
        <v>1168</v>
      </c>
      <c r="E77" s="28" t="s">
        <v>519</v>
      </c>
      <c r="F77" s="85">
        <v>25444542</v>
      </c>
      <c r="G77" s="29">
        <v>13.23</v>
      </c>
      <c r="H77" s="29" t="s">
        <v>865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45071</v>
      </c>
      <c r="B78" s="29" t="s">
        <v>1049</v>
      </c>
      <c r="C78" s="28" t="s">
        <v>1050</v>
      </c>
      <c r="D78" s="28" t="s">
        <v>1169</v>
      </c>
      <c r="E78" s="28" t="s">
        <v>519</v>
      </c>
      <c r="F78" s="85">
        <v>75337611</v>
      </c>
      <c r="G78" s="29">
        <v>13.27</v>
      </c>
      <c r="H78" s="29" t="s">
        <v>865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45071</v>
      </c>
      <c r="B79" s="29" t="s">
        <v>1052</v>
      </c>
      <c r="C79" s="28" t="s">
        <v>1053</v>
      </c>
      <c r="D79" s="28" t="s">
        <v>1070</v>
      </c>
      <c r="E79" s="28" t="s">
        <v>519</v>
      </c>
      <c r="F79" s="85">
        <v>94440</v>
      </c>
      <c r="G79" s="29">
        <v>309.7</v>
      </c>
      <c r="H79" s="29" t="s">
        <v>865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45071</v>
      </c>
      <c r="B80" s="29" t="s">
        <v>1052</v>
      </c>
      <c r="C80" s="28" t="s">
        <v>1053</v>
      </c>
      <c r="D80" s="28" t="s">
        <v>981</v>
      </c>
      <c r="E80" s="28" t="s">
        <v>519</v>
      </c>
      <c r="F80" s="85">
        <v>175381</v>
      </c>
      <c r="G80" s="29">
        <v>312.91000000000003</v>
      </c>
      <c r="H80" s="29" t="s">
        <v>865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45071</v>
      </c>
      <c r="B81" s="29" t="s">
        <v>1071</v>
      </c>
      <c r="C81" s="28" t="s">
        <v>1072</v>
      </c>
      <c r="D81" s="28" t="s">
        <v>1073</v>
      </c>
      <c r="E81" s="28" t="s">
        <v>519</v>
      </c>
      <c r="F81" s="85">
        <v>400000</v>
      </c>
      <c r="G81" s="29">
        <v>23.98</v>
      </c>
      <c r="H81" s="29" t="s">
        <v>865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45071</v>
      </c>
      <c r="B82" s="29" t="s">
        <v>1077</v>
      </c>
      <c r="C82" s="28" t="s">
        <v>1078</v>
      </c>
      <c r="D82" s="28" t="s">
        <v>1170</v>
      </c>
      <c r="E82" s="28" t="s">
        <v>519</v>
      </c>
      <c r="F82" s="85">
        <v>100000</v>
      </c>
      <c r="G82" s="29">
        <v>64.03</v>
      </c>
      <c r="H82" s="29" t="s">
        <v>865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45071</v>
      </c>
      <c r="B83" s="29" t="s">
        <v>1171</v>
      </c>
      <c r="C83" s="28" t="s">
        <v>1172</v>
      </c>
      <c r="D83" s="28" t="s">
        <v>1173</v>
      </c>
      <c r="E83" s="28" t="s">
        <v>519</v>
      </c>
      <c r="F83" s="85">
        <v>103000</v>
      </c>
      <c r="G83" s="29">
        <v>998.49</v>
      </c>
      <c r="H83" s="29" t="s">
        <v>865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45071</v>
      </c>
      <c r="B84" s="29" t="s">
        <v>1148</v>
      </c>
      <c r="C84" s="28" t="s">
        <v>1149</v>
      </c>
      <c r="D84" s="28" t="s">
        <v>1174</v>
      </c>
      <c r="E84" s="28" t="s">
        <v>520</v>
      </c>
      <c r="F84" s="85">
        <v>556800</v>
      </c>
      <c r="G84" s="29">
        <v>109.14</v>
      </c>
      <c r="H84" s="29" t="s">
        <v>865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45071</v>
      </c>
      <c r="B85" s="29" t="s">
        <v>1151</v>
      </c>
      <c r="C85" s="28" t="s">
        <v>1152</v>
      </c>
      <c r="D85" s="28" t="s">
        <v>981</v>
      </c>
      <c r="E85" s="28" t="s">
        <v>520</v>
      </c>
      <c r="F85" s="85">
        <v>336721</v>
      </c>
      <c r="G85" s="29">
        <v>512.53</v>
      </c>
      <c r="H85" s="29" t="s">
        <v>865</v>
      </c>
      <c r="I85" s="73"/>
      <c r="J85" s="321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45071</v>
      </c>
      <c r="B86" s="29" t="s">
        <v>1156</v>
      </c>
      <c r="C86" s="28" t="s">
        <v>1157</v>
      </c>
      <c r="D86" s="28" t="s">
        <v>981</v>
      </c>
      <c r="E86" s="28" t="s">
        <v>520</v>
      </c>
      <c r="F86" s="85">
        <v>71387</v>
      </c>
      <c r="G86" s="29">
        <v>97.04</v>
      </c>
      <c r="H86" s="29" t="s">
        <v>865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45071</v>
      </c>
      <c r="B87" s="29" t="s">
        <v>1175</v>
      </c>
      <c r="C87" s="28" t="s">
        <v>1176</v>
      </c>
      <c r="D87" s="28" t="s">
        <v>1177</v>
      </c>
      <c r="E87" s="28" t="s">
        <v>520</v>
      </c>
      <c r="F87" s="85">
        <v>163000</v>
      </c>
      <c r="G87" s="29">
        <v>872.86</v>
      </c>
      <c r="H87" s="29" t="s">
        <v>865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45071</v>
      </c>
      <c r="B88" s="29" t="s">
        <v>1178</v>
      </c>
      <c r="C88" s="28" t="s">
        <v>1179</v>
      </c>
      <c r="D88" s="28" t="s">
        <v>1180</v>
      </c>
      <c r="E88" s="28" t="s">
        <v>520</v>
      </c>
      <c r="F88" s="85">
        <v>89185</v>
      </c>
      <c r="G88" s="29">
        <v>411.72</v>
      </c>
      <c r="H88" s="29" t="s">
        <v>865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45071</v>
      </c>
      <c r="B89" s="29" t="s">
        <v>1158</v>
      </c>
      <c r="C89" s="28" t="s">
        <v>1159</v>
      </c>
      <c r="D89" s="28" t="s">
        <v>981</v>
      </c>
      <c r="E89" s="28" t="s">
        <v>520</v>
      </c>
      <c r="F89" s="85">
        <v>120512</v>
      </c>
      <c r="G89" s="29">
        <v>225.13</v>
      </c>
      <c r="H89" s="29" t="s">
        <v>865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45071</v>
      </c>
      <c r="B90" s="29" t="s">
        <v>1074</v>
      </c>
      <c r="C90" s="28" t="s">
        <v>1075</v>
      </c>
      <c r="D90" s="28" t="s">
        <v>1161</v>
      </c>
      <c r="E90" s="28" t="s">
        <v>520</v>
      </c>
      <c r="F90" s="85">
        <v>59812</v>
      </c>
      <c r="G90" s="29">
        <v>318.95999999999998</v>
      </c>
      <c r="H90" s="29" t="s">
        <v>865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45071</v>
      </c>
      <c r="B91" s="29" t="s">
        <v>1162</v>
      </c>
      <c r="C91" s="28" t="s">
        <v>1163</v>
      </c>
      <c r="D91" s="28" t="s">
        <v>1101</v>
      </c>
      <c r="E91" s="28" t="s">
        <v>520</v>
      </c>
      <c r="F91" s="85">
        <v>338017</v>
      </c>
      <c r="G91" s="29">
        <v>18.89</v>
      </c>
      <c r="H91" s="29" t="s">
        <v>865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45071</v>
      </c>
      <c r="B92" s="29" t="s">
        <v>1181</v>
      </c>
      <c r="C92" s="28" t="s">
        <v>1182</v>
      </c>
      <c r="D92" s="28" t="s">
        <v>1183</v>
      </c>
      <c r="E92" s="28" t="s">
        <v>520</v>
      </c>
      <c r="F92" s="85">
        <v>84000</v>
      </c>
      <c r="G92" s="29">
        <v>59.85</v>
      </c>
      <c r="H92" s="29" t="s">
        <v>865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45071</v>
      </c>
      <c r="B93" s="29" t="s">
        <v>1164</v>
      </c>
      <c r="C93" s="28" t="s">
        <v>1165</v>
      </c>
      <c r="D93" s="28" t="s">
        <v>965</v>
      </c>
      <c r="E93" s="28" t="s">
        <v>520</v>
      </c>
      <c r="F93" s="85">
        <v>6000</v>
      </c>
      <c r="G93" s="29">
        <v>136.75</v>
      </c>
      <c r="H93" s="29" t="s">
        <v>865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45071</v>
      </c>
      <c r="B94" s="29" t="s">
        <v>1049</v>
      </c>
      <c r="C94" s="28" t="s">
        <v>1050</v>
      </c>
      <c r="D94" s="28" t="s">
        <v>1166</v>
      </c>
      <c r="E94" s="28" t="s">
        <v>520</v>
      </c>
      <c r="F94" s="85">
        <v>35120594</v>
      </c>
      <c r="G94" s="29">
        <v>13.38</v>
      </c>
      <c r="H94" s="29" t="s">
        <v>865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45071</v>
      </c>
      <c r="B95" s="29" t="s">
        <v>1049</v>
      </c>
      <c r="C95" s="28" t="s">
        <v>1050</v>
      </c>
      <c r="D95" s="28" t="s">
        <v>1167</v>
      </c>
      <c r="E95" s="28" t="s">
        <v>520</v>
      </c>
      <c r="F95" s="85">
        <v>19638000</v>
      </c>
      <c r="G95" s="29">
        <v>12.66</v>
      </c>
      <c r="H95" s="29" t="s">
        <v>865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45071</v>
      </c>
      <c r="B96" s="29" t="s">
        <v>1049</v>
      </c>
      <c r="C96" s="28" t="s">
        <v>1050</v>
      </c>
      <c r="D96" s="28" t="s">
        <v>1070</v>
      </c>
      <c r="E96" s="28" t="s">
        <v>520</v>
      </c>
      <c r="F96" s="85">
        <v>24832013</v>
      </c>
      <c r="G96" s="29">
        <v>13.06</v>
      </c>
      <c r="H96" s="29" t="s">
        <v>865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45071</v>
      </c>
      <c r="B97" s="29" t="s">
        <v>1049</v>
      </c>
      <c r="C97" s="28" t="s">
        <v>1050</v>
      </c>
      <c r="D97" s="28" t="s">
        <v>1169</v>
      </c>
      <c r="E97" s="28" t="s">
        <v>520</v>
      </c>
      <c r="F97" s="85">
        <v>75745433</v>
      </c>
      <c r="G97" s="29">
        <v>13.27</v>
      </c>
      <c r="H97" s="29" t="s">
        <v>865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45071</v>
      </c>
      <c r="B98" s="29" t="s">
        <v>1049</v>
      </c>
      <c r="C98" s="28" t="s">
        <v>1050</v>
      </c>
      <c r="D98" s="28" t="s">
        <v>1168</v>
      </c>
      <c r="E98" s="28" t="s">
        <v>520</v>
      </c>
      <c r="F98" s="85">
        <v>25643574</v>
      </c>
      <c r="G98" s="29">
        <v>13.23</v>
      </c>
      <c r="H98" s="29" t="s">
        <v>865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45071</v>
      </c>
      <c r="B99" s="29" t="s">
        <v>1049</v>
      </c>
      <c r="C99" s="28" t="s">
        <v>1050</v>
      </c>
      <c r="D99" s="28" t="s">
        <v>1051</v>
      </c>
      <c r="E99" s="28" t="s">
        <v>520</v>
      </c>
      <c r="F99" s="85">
        <v>17517104</v>
      </c>
      <c r="G99" s="29">
        <v>13.02</v>
      </c>
      <c r="H99" s="29" t="s">
        <v>865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45071</v>
      </c>
      <c r="B100" s="29" t="s">
        <v>1052</v>
      </c>
      <c r="C100" s="28" t="s">
        <v>1053</v>
      </c>
      <c r="D100" s="28" t="s">
        <v>1070</v>
      </c>
      <c r="E100" s="28" t="s">
        <v>520</v>
      </c>
      <c r="F100" s="85">
        <v>100071</v>
      </c>
      <c r="G100" s="29">
        <v>313.14999999999998</v>
      </c>
      <c r="H100" s="29" t="s">
        <v>865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45071</v>
      </c>
      <c r="B101" s="29" t="s">
        <v>1052</v>
      </c>
      <c r="C101" s="28" t="s">
        <v>1053</v>
      </c>
      <c r="D101" s="28" t="s">
        <v>981</v>
      </c>
      <c r="E101" s="28" t="s">
        <v>520</v>
      </c>
      <c r="F101" s="85">
        <v>175381</v>
      </c>
      <c r="G101" s="29">
        <v>313.26</v>
      </c>
      <c r="H101" s="29" t="s">
        <v>865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45071</v>
      </c>
      <c r="B102" s="29" t="s">
        <v>1071</v>
      </c>
      <c r="C102" s="28" t="s">
        <v>1072</v>
      </c>
      <c r="D102" s="28" t="s">
        <v>1076</v>
      </c>
      <c r="E102" s="28" t="s">
        <v>520</v>
      </c>
      <c r="F102" s="85">
        <v>235162</v>
      </c>
      <c r="G102" s="29">
        <v>24</v>
      </c>
      <c r="H102" s="29" t="s">
        <v>865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45071</v>
      </c>
      <c r="B103" s="29" t="s">
        <v>1077</v>
      </c>
      <c r="C103" s="28" t="s">
        <v>1078</v>
      </c>
      <c r="D103" s="28" t="s">
        <v>1184</v>
      </c>
      <c r="E103" s="28" t="s">
        <v>520</v>
      </c>
      <c r="F103" s="85">
        <v>96500</v>
      </c>
      <c r="G103" s="29">
        <v>63.58</v>
      </c>
      <c r="H103" s="29" t="s">
        <v>865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/>
      <c r="B104" s="29"/>
      <c r="C104" s="28"/>
      <c r="D104" s="28"/>
      <c r="E104" s="28"/>
      <c r="F104" s="85"/>
      <c r="G104" s="29"/>
      <c r="H104" s="29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/>
      <c r="B105" s="29"/>
      <c r="C105" s="28"/>
      <c r="D105" s="28"/>
      <c r="E105" s="28"/>
      <c r="F105" s="85"/>
      <c r="G105" s="29"/>
      <c r="H105" s="29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/>
      <c r="B106" s="29"/>
      <c r="C106" s="28"/>
      <c r="D106" s="28"/>
      <c r="E106" s="28"/>
      <c r="F106" s="85"/>
      <c r="G106" s="29"/>
      <c r="H106" s="29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/>
      <c r="B107" s="29"/>
      <c r="C107" s="28"/>
      <c r="D107" s="28"/>
      <c r="E107" s="28"/>
      <c r="F107" s="85"/>
      <c r="G107" s="29"/>
      <c r="H107" s="29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518"/>
  <sheetViews>
    <sheetView zoomScale="85" zoomScaleNormal="85" workbookViewId="0">
      <selection activeCell="D120" sqref="D120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7" t="s">
        <v>281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910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45072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521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511</v>
      </c>
      <c r="C9" s="94"/>
      <c r="D9" s="95" t="s">
        <v>522</v>
      </c>
      <c r="E9" s="94" t="s">
        <v>523</v>
      </c>
      <c r="F9" s="94" t="s">
        <v>524</v>
      </c>
      <c r="G9" s="94" t="s">
        <v>525</v>
      </c>
      <c r="H9" s="94" t="s">
        <v>526</v>
      </c>
      <c r="I9" s="94" t="s">
        <v>527</v>
      </c>
      <c r="J9" s="93" t="s">
        <v>528</v>
      </c>
      <c r="K9" s="94" t="s">
        <v>529</v>
      </c>
      <c r="L9" s="96" t="s">
        <v>530</v>
      </c>
      <c r="M9" s="96" t="s">
        <v>531</v>
      </c>
      <c r="N9" s="94" t="s">
        <v>532</v>
      </c>
      <c r="O9" s="95" t="s">
        <v>533</v>
      </c>
      <c r="P9" s="94" t="s">
        <v>762</v>
      </c>
      <c r="Q9" s="1"/>
      <c r="R9" s="6"/>
      <c r="S9" s="1"/>
      <c r="T9" s="1"/>
      <c r="U9" s="1"/>
      <c r="V9" s="1"/>
      <c r="W9" s="1"/>
      <c r="X9" s="1"/>
    </row>
    <row r="10" spans="1:56" ht="13.9" customHeight="1">
      <c r="A10" s="274">
        <v>1</v>
      </c>
      <c r="B10" s="273">
        <v>45027</v>
      </c>
      <c r="C10" s="337"/>
      <c r="D10" s="338" t="s">
        <v>855</v>
      </c>
      <c r="E10" s="339" t="s">
        <v>564</v>
      </c>
      <c r="F10" s="274">
        <v>460</v>
      </c>
      <c r="G10" s="274">
        <v>425</v>
      </c>
      <c r="H10" s="274">
        <v>489</v>
      </c>
      <c r="I10" s="340" t="s">
        <v>878</v>
      </c>
      <c r="J10" s="272" t="s">
        <v>960</v>
      </c>
      <c r="K10" s="272">
        <f t="shared" ref="K10:K11" si="0">H10-F10</f>
        <v>29</v>
      </c>
      <c r="L10" s="287">
        <f t="shared" ref="L10:L11" si="1">(F10*-0.7)/100</f>
        <v>-3.22</v>
      </c>
      <c r="M10" s="288">
        <f t="shared" ref="M10:M11" si="2">(K10+L10)/F10</f>
        <v>5.604347826086957E-2</v>
      </c>
      <c r="N10" s="272" t="s">
        <v>534</v>
      </c>
      <c r="O10" s="351">
        <v>45057</v>
      </c>
      <c r="P10" s="273"/>
      <c r="Q10" s="197"/>
      <c r="R10" s="197" t="s">
        <v>535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ht="13.9" customHeight="1">
      <c r="A11" s="331">
        <v>2</v>
      </c>
      <c r="B11" s="332">
        <v>45028</v>
      </c>
      <c r="C11" s="333"/>
      <c r="D11" s="334" t="s">
        <v>467</v>
      </c>
      <c r="E11" s="335" t="s">
        <v>564</v>
      </c>
      <c r="F11" s="331">
        <v>400</v>
      </c>
      <c r="G11" s="331">
        <v>377</v>
      </c>
      <c r="H11" s="331">
        <v>429</v>
      </c>
      <c r="I11" s="336" t="s">
        <v>881</v>
      </c>
      <c r="J11" s="272" t="s">
        <v>960</v>
      </c>
      <c r="K11" s="272">
        <f t="shared" si="0"/>
        <v>29</v>
      </c>
      <c r="L11" s="287">
        <f t="shared" si="1"/>
        <v>-2.8</v>
      </c>
      <c r="M11" s="288">
        <f t="shared" si="2"/>
        <v>6.5500000000000003E-2</v>
      </c>
      <c r="N11" s="272" t="s">
        <v>534</v>
      </c>
      <c r="O11" s="351">
        <v>45070</v>
      </c>
      <c r="P11" s="273"/>
      <c r="Q11" s="197"/>
      <c r="R11" s="197" t="s">
        <v>535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ht="13.9" customHeight="1">
      <c r="A12" s="331">
        <v>3</v>
      </c>
      <c r="B12" s="332">
        <v>45033</v>
      </c>
      <c r="C12" s="333"/>
      <c r="D12" s="334" t="s">
        <v>452</v>
      </c>
      <c r="E12" s="335" t="s">
        <v>564</v>
      </c>
      <c r="F12" s="331">
        <v>167.5</v>
      </c>
      <c r="G12" s="331">
        <v>158</v>
      </c>
      <c r="H12" s="331">
        <v>177.5</v>
      </c>
      <c r="I12" s="336" t="s">
        <v>883</v>
      </c>
      <c r="J12" s="272" t="s">
        <v>979</v>
      </c>
      <c r="K12" s="272">
        <f t="shared" ref="K12" si="3">H12-F12</f>
        <v>10</v>
      </c>
      <c r="L12" s="287">
        <f t="shared" ref="L12" si="4">(F12*-0.7)/100</f>
        <v>-1.1724999999999999</v>
      </c>
      <c r="M12" s="288">
        <f t="shared" ref="M12" si="5">(K12+L12)/F12</f>
        <v>5.2701492537313439E-2</v>
      </c>
      <c r="N12" s="272" t="s">
        <v>534</v>
      </c>
      <c r="O12" s="351">
        <v>45058</v>
      </c>
      <c r="P12" s="273"/>
      <c r="Q12" s="197"/>
      <c r="R12" s="197" t="s">
        <v>535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331">
        <v>4</v>
      </c>
      <c r="B13" s="332">
        <v>45033</v>
      </c>
      <c r="C13" s="333"/>
      <c r="D13" s="334" t="s">
        <v>113</v>
      </c>
      <c r="E13" s="335" t="s">
        <v>564</v>
      </c>
      <c r="F13" s="331">
        <v>1035</v>
      </c>
      <c r="G13" s="331">
        <v>945</v>
      </c>
      <c r="H13" s="331">
        <v>1092.5</v>
      </c>
      <c r="I13" s="336" t="s">
        <v>884</v>
      </c>
      <c r="J13" s="272" t="s">
        <v>960</v>
      </c>
      <c r="K13" s="272">
        <f t="shared" ref="K13" si="6">H13-F13</f>
        <v>57.5</v>
      </c>
      <c r="L13" s="287">
        <f t="shared" ref="L13" si="7">(F13*-0.7)/100</f>
        <v>-7.2450000000000001</v>
      </c>
      <c r="M13" s="288">
        <f t="shared" ref="M13" si="8">(K13+L13)/F13</f>
        <v>4.855555555555556E-2</v>
      </c>
      <c r="N13" s="272" t="s">
        <v>534</v>
      </c>
      <c r="O13" s="351">
        <v>45057</v>
      </c>
      <c r="P13" s="273"/>
      <c r="Q13" s="197"/>
      <c r="R13" s="197" t="s">
        <v>535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331">
        <v>5</v>
      </c>
      <c r="B14" s="332">
        <v>45033</v>
      </c>
      <c r="C14" s="333"/>
      <c r="D14" s="334" t="s">
        <v>886</v>
      </c>
      <c r="E14" s="335" t="s">
        <v>564</v>
      </c>
      <c r="F14" s="331">
        <v>248.5</v>
      </c>
      <c r="G14" s="331">
        <v>233</v>
      </c>
      <c r="H14" s="331">
        <v>265.5</v>
      </c>
      <c r="I14" s="336" t="s">
        <v>885</v>
      </c>
      <c r="J14" s="272" t="s">
        <v>911</v>
      </c>
      <c r="K14" s="272">
        <f t="shared" ref="K14" si="9">H14-F14</f>
        <v>17</v>
      </c>
      <c r="L14" s="287">
        <f t="shared" ref="L14" si="10">(F14*-0.7)/100</f>
        <v>-1.7394999999999998</v>
      </c>
      <c r="M14" s="288">
        <f t="shared" ref="M14" si="11">(K14+L14)/F14</f>
        <v>6.1410462776659965E-2</v>
      </c>
      <c r="N14" s="328" t="s">
        <v>534</v>
      </c>
      <c r="O14" s="305">
        <v>45049</v>
      </c>
      <c r="P14" s="273"/>
      <c r="Q14" s="197"/>
      <c r="R14" s="197" t="s">
        <v>798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331">
        <v>6</v>
      </c>
      <c r="B15" s="332">
        <v>45040</v>
      </c>
      <c r="C15" s="333"/>
      <c r="D15" s="334" t="s">
        <v>75</v>
      </c>
      <c r="E15" s="335" t="s">
        <v>564</v>
      </c>
      <c r="F15" s="331">
        <v>772.5</v>
      </c>
      <c r="G15" s="331">
        <v>735</v>
      </c>
      <c r="H15" s="331">
        <v>818</v>
      </c>
      <c r="I15" s="336" t="s">
        <v>891</v>
      </c>
      <c r="J15" s="272" t="s">
        <v>1079</v>
      </c>
      <c r="K15" s="272">
        <f t="shared" ref="K15" si="12">H15-F15</f>
        <v>45.5</v>
      </c>
      <c r="L15" s="287">
        <f t="shared" ref="L15" si="13">(F15*-0.7)/100</f>
        <v>-5.4074999999999998</v>
      </c>
      <c r="M15" s="288">
        <f t="shared" ref="M15" si="14">(K15+L15)/F15</f>
        <v>5.1899676375404533E-2</v>
      </c>
      <c r="N15" s="328" t="s">
        <v>534</v>
      </c>
      <c r="O15" s="305">
        <v>45071</v>
      </c>
      <c r="P15" s="273"/>
      <c r="Q15" s="197"/>
      <c r="R15" s="197" t="s">
        <v>535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331">
        <v>7</v>
      </c>
      <c r="B16" s="332">
        <v>45041</v>
      </c>
      <c r="C16" s="333"/>
      <c r="D16" s="334" t="s">
        <v>779</v>
      </c>
      <c r="E16" s="335" t="s">
        <v>564</v>
      </c>
      <c r="F16" s="331">
        <v>1715</v>
      </c>
      <c r="G16" s="331">
        <v>1550</v>
      </c>
      <c r="H16" s="331">
        <v>1817.5</v>
      </c>
      <c r="I16" s="336" t="s">
        <v>889</v>
      </c>
      <c r="J16" s="272" t="s">
        <v>997</v>
      </c>
      <c r="K16" s="272">
        <f t="shared" ref="K16" si="15">H16-F16</f>
        <v>102.5</v>
      </c>
      <c r="L16" s="287">
        <f t="shared" ref="L16" si="16">(F16*-0.7)/100</f>
        <v>-12.005000000000001</v>
      </c>
      <c r="M16" s="288">
        <f t="shared" ref="M16" si="17">(K16+L16)/F16</f>
        <v>5.2766763848396507E-2</v>
      </c>
      <c r="N16" s="328" t="s">
        <v>534</v>
      </c>
      <c r="O16" s="305">
        <v>45063</v>
      </c>
      <c r="P16" s="273"/>
      <c r="Q16" s="197"/>
      <c r="R16" s="197" t="s">
        <v>535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331">
        <v>8</v>
      </c>
      <c r="B17" s="332">
        <v>45044</v>
      </c>
      <c r="C17" s="333"/>
      <c r="D17" s="334" t="s">
        <v>362</v>
      </c>
      <c r="E17" s="335" t="s">
        <v>564</v>
      </c>
      <c r="F17" s="331">
        <v>580</v>
      </c>
      <c r="G17" s="331">
        <v>530</v>
      </c>
      <c r="H17" s="331">
        <v>614</v>
      </c>
      <c r="I17" s="336" t="s">
        <v>902</v>
      </c>
      <c r="J17" s="272" t="s">
        <v>696</v>
      </c>
      <c r="K17" s="272">
        <f t="shared" ref="K17" si="18">H17-F17</f>
        <v>34</v>
      </c>
      <c r="L17" s="287">
        <f t="shared" ref="L17" si="19">(F17*-0.7)/100</f>
        <v>-4.0599999999999996</v>
      </c>
      <c r="M17" s="288">
        <f t="shared" ref="M17" si="20">(K17+L17)/F17</f>
        <v>5.1620689655172414E-2</v>
      </c>
      <c r="N17" s="272" t="s">
        <v>534</v>
      </c>
      <c r="O17" s="351">
        <v>45057</v>
      </c>
      <c r="P17" s="273"/>
      <c r="Q17" s="197"/>
      <c r="R17" s="197" t="s">
        <v>535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331">
        <v>9</v>
      </c>
      <c r="B18" s="332">
        <v>45049</v>
      </c>
      <c r="C18" s="333"/>
      <c r="D18" s="334" t="s">
        <v>272</v>
      </c>
      <c r="E18" s="335" t="s">
        <v>564</v>
      </c>
      <c r="F18" s="331">
        <v>6575</v>
      </c>
      <c r="G18" s="331">
        <v>6150</v>
      </c>
      <c r="H18" s="331">
        <v>6970</v>
      </c>
      <c r="I18" s="336" t="s">
        <v>920</v>
      </c>
      <c r="J18" s="272" t="s">
        <v>944</v>
      </c>
      <c r="K18" s="272">
        <f t="shared" ref="K18" si="21">H18-F18</f>
        <v>395</v>
      </c>
      <c r="L18" s="287">
        <f t="shared" ref="L18" si="22">(F18*-0.7)/100</f>
        <v>-46.024999999999999</v>
      </c>
      <c r="M18" s="288">
        <f t="shared" ref="M18" si="23">(K18+L18)/F18</f>
        <v>5.3076045627376431E-2</v>
      </c>
      <c r="N18" s="328" t="s">
        <v>534</v>
      </c>
      <c r="O18" s="305">
        <v>45055</v>
      </c>
      <c r="P18" s="273"/>
      <c r="Q18" s="197"/>
      <c r="R18" s="197" t="s">
        <v>535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3">
        <v>10</v>
      </c>
      <c r="B19" s="242">
        <v>45055</v>
      </c>
      <c r="C19" s="248"/>
      <c r="D19" s="249" t="s">
        <v>406</v>
      </c>
      <c r="E19" s="250" t="s">
        <v>564</v>
      </c>
      <c r="F19" s="243" t="s">
        <v>947</v>
      </c>
      <c r="G19" s="243">
        <v>379</v>
      </c>
      <c r="H19" s="243"/>
      <c r="I19" s="251" t="s">
        <v>880</v>
      </c>
      <c r="J19" s="244" t="s">
        <v>537</v>
      </c>
      <c r="K19" s="225"/>
      <c r="L19" s="245"/>
      <c r="M19" s="246"/>
      <c r="N19" s="244"/>
      <c r="O19" s="247"/>
      <c r="P19" s="245">
        <f>VLOOKUP(D19,'MidCap Intra'!B37:C537,2,0)</f>
        <v>410.15</v>
      </c>
      <c r="Q19" s="197"/>
      <c r="R19" s="197" t="s">
        <v>535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201">
        <v>11</v>
      </c>
      <c r="B20" s="199">
        <v>45058</v>
      </c>
      <c r="C20" s="268"/>
      <c r="D20" s="269" t="s">
        <v>181</v>
      </c>
      <c r="E20" s="270" t="s">
        <v>564</v>
      </c>
      <c r="F20" s="201">
        <v>130.5</v>
      </c>
      <c r="G20" s="201">
        <v>119</v>
      </c>
      <c r="H20" s="201">
        <v>135</v>
      </c>
      <c r="I20" s="271" t="s">
        <v>973</v>
      </c>
      <c r="J20" s="225" t="s">
        <v>537</v>
      </c>
      <c r="K20" s="225"/>
      <c r="L20" s="277"/>
      <c r="M20" s="278"/>
      <c r="N20" s="225"/>
      <c r="O20" s="279"/>
      <c r="P20" s="245">
        <f>VLOOKUP(D20,'MidCap Intra'!B38:C538,2,0)</f>
        <v>133</v>
      </c>
      <c r="Q20" s="197"/>
      <c r="R20" s="197" t="s">
        <v>535</v>
      </c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01">
        <v>12</v>
      </c>
      <c r="B21" s="199">
        <v>45058</v>
      </c>
      <c r="C21" s="268"/>
      <c r="D21" s="269" t="s">
        <v>185</v>
      </c>
      <c r="E21" s="270" t="s">
        <v>564</v>
      </c>
      <c r="F21" s="201" t="s">
        <v>974</v>
      </c>
      <c r="G21" s="201">
        <v>538</v>
      </c>
      <c r="H21" s="201"/>
      <c r="I21" s="271" t="s">
        <v>975</v>
      </c>
      <c r="J21" s="225" t="s">
        <v>537</v>
      </c>
      <c r="K21" s="225"/>
      <c r="L21" s="277"/>
      <c r="M21" s="278"/>
      <c r="N21" s="225"/>
      <c r="O21" s="279"/>
      <c r="P21" s="245">
        <f>VLOOKUP(D21,'MidCap Intra'!B39:C539,2,0)</f>
        <v>581.25</v>
      </c>
      <c r="Q21" s="197"/>
      <c r="R21" s="197" t="s">
        <v>535</v>
      </c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201">
        <v>13</v>
      </c>
      <c r="B22" s="199">
        <v>45068</v>
      </c>
      <c r="C22" s="268"/>
      <c r="D22" s="269" t="s">
        <v>139</v>
      </c>
      <c r="E22" s="270" t="s">
        <v>564</v>
      </c>
      <c r="F22" s="201" t="s">
        <v>1029</v>
      </c>
      <c r="G22" s="201">
        <v>637</v>
      </c>
      <c r="H22" s="201"/>
      <c r="I22" s="271" t="s">
        <v>1030</v>
      </c>
      <c r="J22" s="225" t="s">
        <v>537</v>
      </c>
      <c r="K22" s="225"/>
      <c r="L22" s="277"/>
      <c r="M22" s="278"/>
      <c r="N22" s="225"/>
      <c r="O22" s="279"/>
      <c r="P22" s="245">
        <f>VLOOKUP(D22,'MidCap Intra'!B40:C540,2,0)</f>
        <v>696.65</v>
      </c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4.25" customHeight="1">
      <c r="A23" s="352"/>
      <c r="B23" s="353"/>
      <c r="C23" s="354"/>
      <c r="D23" s="355"/>
      <c r="E23" s="356"/>
      <c r="F23" s="356"/>
      <c r="G23" s="216"/>
      <c r="H23" s="356"/>
      <c r="I23" s="357"/>
      <c r="J23" s="358"/>
      <c r="K23" s="358"/>
      <c r="L23" s="359"/>
      <c r="M23" s="360"/>
      <c r="N23" s="361"/>
      <c r="O23" s="362"/>
      <c r="P23" s="363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4.25" customHeight="1">
      <c r="A24" s="97"/>
      <c r="B24" s="98"/>
      <c r="C24" s="99"/>
      <c r="D24" s="100"/>
      <c r="E24" s="101"/>
      <c r="F24" s="101"/>
      <c r="G24" s="97"/>
      <c r="H24" s="101"/>
      <c r="I24" s="102"/>
      <c r="J24" s="103"/>
      <c r="K24" s="103"/>
      <c r="L24" s="104"/>
      <c r="M24" s="105"/>
      <c r="N24" s="106"/>
      <c r="O24" s="107"/>
      <c r="P24" s="108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56" ht="12" customHeight="1">
      <c r="A25" s="109" t="s">
        <v>538</v>
      </c>
      <c r="B25" s="110"/>
      <c r="C25" s="111"/>
      <c r="E25" s="112"/>
      <c r="F25" s="112"/>
      <c r="G25" s="112"/>
      <c r="H25" s="112"/>
      <c r="I25" s="112"/>
      <c r="J25" s="113"/>
      <c r="K25" s="112"/>
      <c r="L25" s="114"/>
      <c r="M25" s="54"/>
      <c r="N25" s="113"/>
      <c r="O25" s="11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ht="12" customHeight="1">
      <c r="A26" s="115" t="s">
        <v>539</v>
      </c>
      <c r="B26" s="109"/>
      <c r="C26" s="109"/>
      <c r="D26" s="109"/>
      <c r="E26" s="41"/>
      <c r="F26" s="116" t="s">
        <v>540</v>
      </c>
      <c r="G26" s="6"/>
      <c r="H26" s="6"/>
      <c r="I26" s="6"/>
      <c r="J26" s="117"/>
      <c r="K26" s="118"/>
      <c r="L26" s="118"/>
      <c r="M26" s="119"/>
      <c r="N26" s="1"/>
      <c r="O26" s="120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ht="12" customHeight="1">
      <c r="A27" s="109" t="s">
        <v>541</v>
      </c>
      <c r="B27" s="109"/>
      <c r="C27" s="109"/>
      <c r="D27" s="109" t="s">
        <v>788</v>
      </c>
      <c r="E27" s="6"/>
      <c r="F27" s="116" t="s">
        <v>542</v>
      </c>
      <c r="G27" s="6"/>
      <c r="H27" s="6"/>
      <c r="I27" s="6"/>
      <c r="J27" s="117"/>
      <c r="K27" s="118"/>
      <c r="L27" s="118"/>
      <c r="M27" s="119"/>
      <c r="N27" s="1"/>
      <c r="O27" s="120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" customHeight="1">
      <c r="A28" s="109"/>
      <c r="B28" s="109"/>
      <c r="C28" s="109"/>
      <c r="D28" s="109"/>
      <c r="E28" s="6"/>
      <c r="F28" s="6"/>
      <c r="G28" s="6"/>
      <c r="H28" s="6"/>
      <c r="I28" s="6"/>
      <c r="J28" s="121"/>
      <c r="K28" s="118"/>
      <c r="L28" s="118"/>
      <c r="M28" s="6"/>
      <c r="N28" s="122"/>
      <c r="O28" s="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.75" customHeight="1">
      <c r="A29" s="1"/>
      <c r="B29" s="123" t="s">
        <v>543</v>
      </c>
      <c r="C29" s="123"/>
      <c r="D29" s="123"/>
      <c r="E29" s="123"/>
      <c r="F29" s="124"/>
      <c r="G29" s="6"/>
      <c r="H29" s="6"/>
      <c r="I29" s="125"/>
      <c r="J29" s="126"/>
      <c r="K29" s="127"/>
      <c r="L29" s="126"/>
      <c r="M29" s="6"/>
      <c r="N29" s="1"/>
      <c r="O29" s="1"/>
      <c r="P29" s="1"/>
      <c r="R29" s="54"/>
      <c r="S29" s="1"/>
      <c r="T29" s="1"/>
      <c r="U29" s="1"/>
      <c r="V29" s="1"/>
      <c r="W29" s="1"/>
      <c r="X29" s="1"/>
      <c r="Y29" s="1"/>
      <c r="Z29" s="1"/>
    </row>
    <row r="30" spans="1:56" ht="38.25" customHeight="1">
      <c r="A30" s="264" t="s">
        <v>16</v>
      </c>
      <c r="B30" s="264" t="s">
        <v>511</v>
      </c>
      <c r="C30" s="264"/>
      <c r="D30" s="227" t="s">
        <v>522</v>
      </c>
      <c r="E30" s="264" t="s">
        <v>523</v>
      </c>
      <c r="F30" s="264" t="s">
        <v>524</v>
      </c>
      <c r="G30" s="264" t="s">
        <v>544</v>
      </c>
      <c r="H30" s="264" t="s">
        <v>526</v>
      </c>
      <c r="I30" s="264" t="s">
        <v>527</v>
      </c>
      <c r="J30" s="96" t="s">
        <v>528</v>
      </c>
      <c r="K30" s="94" t="s">
        <v>545</v>
      </c>
      <c r="L30" s="129" t="s">
        <v>530</v>
      </c>
      <c r="M30" s="96" t="s">
        <v>531</v>
      </c>
      <c r="N30" s="93" t="s">
        <v>532</v>
      </c>
      <c r="O30" s="227" t="s">
        <v>533</v>
      </c>
      <c r="P30" s="41"/>
      <c r="Q30" s="1"/>
      <c r="R30" s="54"/>
      <c r="S30" s="54"/>
      <c r="T30" s="54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s="267" customFormat="1" ht="13.5" customHeight="1">
      <c r="A31" s="274">
        <v>1</v>
      </c>
      <c r="B31" s="332">
        <v>45040</v>
      </c>
      <c r="C31" s="337"/>
      <c r="D31" s="338" t="s">
        <v>401</v>
      </c>
      <c r="E31" s="339" t="s">
        <v>536</v>
      </c>
      <c r="F31" s="274">
        <v>239.5</v>
      </c>
      <c r="G31" s="274">
        <v>232</v>
      </c>
      <c r="H31" s="274">
        <v>246.5</v>
      </c>
      <c r="I31" s="340" t="s">
        <v>887</v>
      </c>
      <c r="J31" s="272" t="s">
        <v>888</v>
      </c>
      <c r="K31" s="272">
        <f t="shared" ref="K31" si="24">H31-F31</f>
        <v>7</v>
      </c>
      <c r="L31" s="287">
        <f t="shared" ref="L31" si="25">(F31*-0.7)/100</f>
        <v>-1.6764999999999999</v>
      </c>
      <c r="M31" s="288">
        <f t="shared" ref="M31" si="26">(K31+L31)/F31</f>
        <v>2.2227557411273486E-2</v>
      </c>
      <c r="N31" s="272" t="s">
        <v>534</v>
      </c>
      <c r="O31" s="305">
        <v>45055</v>
      </c>
      <c r="P31" s="265"/>
      <c r="Q31" s="198"/>
      <c r="R31" s="226" t="s">
        <v>535</v>
      </c>
      <c r="S31" s="197"/>
      <c r="T31" s="266"/>
      <c r="U31" s="266"/>
      <c r="V31" s="266"/>
      <c r="W31" s="266"/>
      <c r="X31" s="266"/>
      <c r="Y31" s="266"/>
      <c r="Z31" s="266"/>
      <c r="AA31" s="266"/>
      <c r="AB31" s="266"/>
      <c r="AC31" s="266"/>
      <c r="AD31" s="266"/>
      <c r="AE31" s="266"/>
      <c r="AF31" s="266"/>
      <c r="AG31" s="266"/>
      <c r="AH31" s="266"/>
      <c r="AI31" s="266"/>
      <c r="AJ31" s="266"/>
      <c r="AK31" s="266"/>
      <c r="AL31" s="266"/>
    </row>
    <row r="32" spans="1:56" s="267" customFormat="1" ht="13.5" customHeight="1">
      <c r="A32" s="274">
        <v>2</v>
      </c>
      <c r="B32" s="332">
        <v>45041</v>
      </c>
      <c r="C32" s="337"/>
      <c r="D32" s="338" t="s">
        <v>406</v>
      </c>
      <c r="E32" s="339" t="s">
        <v>536</v>
      </c>
      <c r="F32" s="274">
        <v>378</v>
      </c>
      <c r="G32" s="274">
        <v>367</v>
      </c>
      <c r="H32" s="274">
        <v>390</v>
      </c>
      <c r="I32" s="340" t="s">
        <v>890</v>
      </c>
      <c r="J32" s="272" t="s">
        <v>912</v>
      </c>
      <c r="K32" s="272">
        <f t="shared" ref="K32" si="27">H32-F32</f>
        <v>12</v>
      </c>
      <c r="L32" s="287">
        <f t="shared" ref="L32" si="28">(F32*-0.7)/100</f>
        <v>-2.6459999999999995</v>
      </c>
      <c r="M32" s="288">
        <f t="shared" ref="M32" si="29">(K32+L32)/F32</f>
        <v>2.4746031746031748E-2</v>
      </c>
      <c r="N32" s="328" t="s">
        <v>534</v>
      </c>
      <c r="O32" s="305">
        <v>45049</v>
      </c>
      <c r="P32" s="265"/>
      <c r="Q32" s="198"/>
      <c r="R32" s="226" t="s">
        <v>535</v>
      </c>
      <c r="S32" s="197"/>
      <c r="T32" s="266"/>
      <c r="U32" s="266"/>
      <c r="V32" s="266"/>
      <c r="W32" s="266"/>
      <c r="X32" s="266"/>
      <c r="Y32" s="266"/>
      <c r="Z32" s="266"/>
      <c r="AA32" s="266"/>
      <c r="AB32" s="266"/>
      <c r="AC32" s="266"/>
      <c r="AD32" s="266"/>
      <c r="AE32" s="266"/>
      <c r="AF32" s="266"/>
      <c r="AG32" s="266"/>
      <c r="AH32" s="266"/>
      <c r="AI32" s="266"/>
      <c r="AJ32" s="266"/>
      <c r="AK32" s="266"/>
      <c r="AL32" s="266"/>
    </row>
    <row r="33" spans="1:38" s="267" customFormat="1" ht="13.5" customHeight="1">
      <c r="A33" s="289">
        <v>3</v>
      </c>
      <c r="B33" s="342">
        <v>45044</v>
      </c>
      <c r="C33" s="343"/>
      <c r="D33" s="344" t="s">
        <v>255</v>
      </c>
      <c r="E33" s="345" t="s">
        <v>536</v>
      </c>
      <c r="F33" s="289">
        <v>284</v>
      </c>
      <c r="G33" s="289">
        <v>274</v>
      </c>
      <c r="H33" s="289">
        <v>274</v>
      </c>
      <c r="I33" s="346">
        <v>300</v>
      </c>
      <c r="J33" s="290" t="s">
        <v>945</v>
      </c>
      <c r="K33" s="290">
        <f t="shared" ref="K33" si="30">H33-F33</f>
        <v>-10</v>
      </c>
      <c r="L33" s="347">
        <f t="shared" ref="L33" si="31">(F33*-0.7)/100</f>
        <v>-1.9879999999999998</v>
      </c>
      <c r="M33" s="348">
        <f t="shared" ref="M33" si="32">(K33+L33)/F33</f>
        <v>-4.2211267605633804E-2</v>
      </c>
      <c r="N33" s="349" t="s">
        <v>546</v>
      </c>
      <c r="O33" s="350">
        <v>45055</v>
      </c>
      <c r="P33" s="265"/>
      <c r="Q33" s="198"/>
      <c r="R33" s="226" t="s">
        <v>535</v>
      </c>
      <c r="S33" s="197"/>
      <c r="T33" s="266"/>
      <c r="U33" s="266"/>
      <c r="V33" s="266"/>
      <c r="W33" s="266"/>
      <c r="X33" s="266"/>
      <c r="Y33" s="266"/>
      <c r="Z33" s="266"/>
      <c r="AA33" s="266"/>
      <c r="AB33" s="266"/>
      <c r="AC33" s="266"/>
      <c r="AD33" s="266"/>
      <c r="AE33" s="266"/>
      <c r="AF33" s="266"/>
      <c r="AG33" s="266"/>
      <c r="AH33" s="266"/>
      <c r="AI33" s="266"/>
      <c r="AJ33" s="266"/>
      <c r="AK33" s="266"/>
      <c r="AL33" s="266"/>
    </row>
    <row r="34" spans="1:38" s="267" customFormat="1" ht="13.5" customHeight="1">
      <c r="A34" s="289">
        <v>4</v>
      </c>
      <c r="B34" s="342">
        <v>45050</v>
      </c>
      <c r="C34" s="343"/>
      <c r="D34" s="344" t="s">
        <v>189</v>
      </c>
      <c r="E34" s="345" t="s">
        <v>536</v>
      </c>
      <c r="F34" s="289">
        <v>970</v>
      </c>
      <c r="G34" s="289">
        <v>945</v>
      </c>
      <c r="H34" s="289">
        <v>945</v>
      </c>
      <c r="I34" s="346" t="s">
        <v>921</v>
      </c>
      <c r="J34" s="290" t="s">
        <v>989</v>
      </c>
      <c r="K34" s="290">
        <f t="shared" ref="K34" si="33">H34-F34</f>
        <v>-25</v>
      </c>
      <c r="L34" s="347">
        <f t="shared" ref="L34" si="34">(F34*-0.7)/100</f>
        <v>-6.79</v>
      </c>
      <c r="M34" s="348">
        <f t="shared" ref="M34" si="35">(K34+L34)/F34</f>
        <v>-3.2773195876288658E-2</v>
      </c>
      <c r="N34" s="349" t="s">
        <v>546</v>
      </c>
      <c r="O34" s="350">
        <v>45062</v>
      </c>
      <c r="P34" s="265"/>
      <c r="Q34" s="198"/>
      <c r="R34" s="226" t="s">
        <v>535</v>
      </c>
      <c r="S34" s="197"/>
      <c r="T34" s="266"/>
      <c r="U34" s="266"/>
      <c r="V34" s="266"/>
      <c r="W34" s="266"/>
      <c r="X34" s="266"/>
      <c r="Y34" s="266"/>
      <c r="Z34" s="266"/>
      <c r="AA34" s="266"/>
      <c r="AB34" s="266"/>
      <c r="AC34" s="266"/>
      <c r="AD34" s="266"/>
      <c r="AE34" s="266"/>
      <c r="AF34" s="266"/>
      <c r="AG34" s="266"/>
      <c r="AH34" s="266"/>
      <c r="AI34" s="266"/>
      <c r="AJ34" s="266"/>
      <c r="AK34" s="266"/>
      <c r="AL34" s="266"/>
    </row>
    <row r="35" spans="1:38" s="267" customFormat="1" ht="13.5" customHeight="1">
      <c r="A35" s="274">
        <v>5</v>
      </c>
      <c r="B35" s="332">
        <v>45057</v>
      </c>
      <c r="C35" s="337"/>
      <c r="D35" s="338" t="s">
        <v>361</v>
      </c>
      <c r="E35" s="339" t="s">
        <v>536</v>
      </c>
      <c r="F35" s="274">
        <v>3225</v>
      </c>
      <c r="G35" s="274">
        <v>3130</v>
      </c>
      <c r="H35" s="274">
        <v>3300</v>
      </c>
      <c r="I35" s="340" t="s">
        <v>964</v>
      </c>
      <c r="J35" s="272" t="s">
        <v>982</v>
      </c>
      <c r="K35" s="272">
        <f t="shared" ref="K35" si="36">H35-F35</f>
        <v>75</v>
      </c>
      <c r="L35" s="287">
        <f t="shared" ref="L35" si="37">(F35*-0.7)/100</f>
        <v>-22.574999999999999</v>
      </c>
      <c r="M35" s="288">
        <f t="shared" ref="M35" si="38">(K35+L35)/F35</f>
        <v>1.6255813953488372E-2</v>
      </c>
      <c r="N35" s="328" t="s">
        <v>534</v>
      </c>
      <c r="O35" s="305">
        <v>45061</v>
      </c>
      <c r="P35" s="265"/>
      <c r="Q35" s="198"/>
      <c r="R35" s="226" t="s">
        <v>535</v>
      </c>
      <c r="S35" s="197"/>
      <c r="T35" s="266"/>
      <c r="U35" s="266"/>
      <c r="V35" s="266"/>
      <c r="W35" s="266"/>
      <c r="X35" s="266"/>
      <c r="Y35" s="266"/>
      <c r="Z35" s="266"/>
      <c r="AA35" s="266"/>
      <c r="AB35" s="266"/>
      <c r="AC35" s="266"/>
      <c r="AD35" s="266"/>
      <c r="AE35" s="266"/>
      <c r="AF35" s="266"/>
      <c r="AG35" s="266"/>
      <c r="AH35" s="266"/>
      <c r="AI35" s="266"/>
      <c r="AJ35" s="266"/>
      <c r="AK35" s="266"/>
      <c r="AL35" s="266"/>
    </row>
    <row r="36" spans="1:38" s="267" customFormat="1" ht="13.5" customHeight="1">
      <c r="A36" s="289">
        <v>6</v>
      </c>
      <c r="B36" s="342">
        <v>45058</v>
      </c>
      <c r="C36" s="343"/>
      <c r="D36" s="344" t="s">
        <v>272</v>
      </c>
      <c r="E36" s="345" t="s">
        <v>536</v>
      </c>
      <c r="F36" s="289">
        <v>7075</v>
      </c>
      <c r="G36" s="289">
        <v>6890</v>
      </c>
      <c r="H36" s="289">
        <v>6860</v>
      </c>
      <c r="I36" s="346" t="s">
        <v>977</v>
      </c>
      <c r="J36" s="290" t="s">
        <v>704</v>
      </c>
      <c r="K36" s="290">
        <f t="shared" ref="K36" si="39">H36-F36</f>
        <v>-215</v>
      </c>
      <c r="L36" s="347">
        <f t="shared" ref="L36" si="40">(F36*-0.7)/100</f>
        <v>-49.524999999999999</v>
      </c>
      <c r="M36" s="348">
        <f t="shared" ref="M36" si="41">(K36+L36)/F36</f>
        <v>-3.7388692579505299E-2</v>
      </c>
      <c r="N36" s="349" t="s">
        <v>546</v>
      </c>
      <c r="O36" s="350">
        <v>45065</v>
      </c>
      <c r="P36" s="265"/>
      <c r="Q36" s="198"/>
      <c r="R36" s="226" t="s">
        <v>535</v>
      </c>
      <c r="S36" s="197"/>
      <c r="T36" s="266"/>
      <c r="U36" s="266"/>
      <c r="V36" s="266"/>
      <c r="W36" s="266"/>
      <c r="X36" s="266"/>
      <c r="Y36" s="266"/>
      <c r="Z36" s="266"/>
      <c r="AA36" s="266"/>
      <c r="AB36" s="266"/>
      <c r="AC36" s="266"/>
      <c r="AD36" s="266"/>
      <c r="AE36" s="266"/>
      <c r="AF36" s="266"/>
      <c r="AG36" s="266"/>
      <c r="AH36" s="266"/>
      <c r="AI36" s="266"/>
      <c r="AJ36" s="266"/>
      <c r="AK36" s="266"/>
      <c r="AL36" s="266"/>
    </row>
    <row r="37" spans="1:38" s="267" customFormat="1" ht="13.5" customHeight="1">
      <c r="A37" s="274">
        <v>7</v>
      </c>
      <c r="B37" s="332">
        <v>45058</v>
      </c>
      <c r="C37" s="268"/>
      <c r="D37" s="338" t="s">
        <v>401</v>
      </c>
      <c r="E37" s="339" t="s">
        <v>536</v>
      </c>
      <c r="F37" s="274">
        <v>239.5</v>
      </c>
      <c r="G37" s="274">
        <v>232</v>
      </c>
      <c r="H37" s="274">
        <v>246.5</v>
      </c>
      <c r="I37" s="340" t="s">
        <v>887</v>
      </c>
      <c r="J37" s="272" t="s">
        <v>888</v>
      </c>
      <c r="K37" s="272">
        <f t="shared" ref="K37" si="42">H37-F37</f>
        <v>7</v>
      </c>
      <c r="L37" s="287">
        <f t="shared" ref="L37" si="43">(F37*-0.7)/100</f>
        <v>-1.6764999999999999</v>
      </c>
      <c r="M37" s="288">
        <f t="shared" ref="M37" si="44">(K37+L37)/F37</f>
        <v>2.2227557411273486E-2</v>
      </c>
      <c r="N37" s="272" t="s">
        <v>534</v>
      </c>
      <c r="O37" s="305">
        <v>45061</v>
      </c>
      <c r="P37" s="265"/>
      <c r="Q37" s="198"/>
      <c r="R37" s="226" t="s">
        <v>535</v>
      </c>
      <c r="S37" s="197"/>
      <c r="T37" s="266"/>
      <c r="U37" s="266"/>
      <c r="V37" s="266"/>
      <c r="W37" s="266"/>
      <c r="X37" s="266"/>
      <c r="Y37" s="266"/>
      <c r="Z37" s="266"/>
      <c r="AA37" s="266"/>
      <c r="AB37" s="266"/>
      <c r="AC37" s="266"/>
      <c r="AD37" s="266"/>
      <c r="AE37" s="266"/>
      <c r="AF37" s="266"/>
      <c r="AG37" s="266"/>
      <c r="AH37" s="266"/>
      <c r="AI37" s="266"/>
      <c r="AJ37" s="266"/>
      <c r="AK37" s="266"/>
      <c r="AL37" s="266"/>
    </row>
    <row r="38" spans="1:38" s="267" customFormat="1" ht="13.5" customHeight="1">
      <c r="A38" s="201">
        <v>8</v>
      </c>
      <c r="B38" s="242">
        <v>45065</v>
      </c>
      <c r="C38" s="268"/>
      <c r="D38" s="269" t="s">
        <v>401</v>
      </c>
      <c r="E38" s="270" t="s">
        <v>536</v>
      </c>
      <c r="F38" s="201" t="s">
        <v>1025</v>
      </c>
      <c r="G38" s="201">
        <v>232</v>
      </c>
      <c r="H38" s="201"/>
      <c r="I38" s="271" t="s">
        <v>887</v>
      </c>
      <c r="J38" s="225" t="s">
        <v>537</v>
      </c>
      <c r="K38" s="225"/>
      <c r="L38" s="277"/>
      <c r="M38" s="278"/>
      <c r="N38" s="225"/>
      <c r="O38" s="279"/>
      <c r="P38" s="265"/>
      <c r="Q38" s="198"/>
      <c r="R38" s="226" t="s">
        <v>798</v>
      </c>
      <c r="S38" s="197"/>
      <c r="T38" s="266"/>
      <c r="U38" s="266"/>
      <c r="V38" s="266"/>
      <c r="W38" s="266"/>
      <c r="X38" s="266"/>
      <c r="Y38" s="266"/>
      <c r="Z38" s="266"/>
      <c r="AA38" s="266"/>
      <c r="AB38" s="266"/>
      <c r="AC38" s="266"/>
      <c r="AD38" s="266"/>
      <c r="AE38" s="266"/>
      <c r="AF38" s="266"/>
      <c r="AG38" s="266"/>
      <c r="AH38" s="266"/>
      <c r="AI38" s="266"/>
      <c r="AJ38" s="266"/>
      <c r="AK38" s="266"/>
      <c r="AL38" s="266"/>
    </row>
    <row r="39" spans="1:38" s="267" customFormat="1" ht="13.5" customHeight="1">
      <c r="A39" s="274">
        <v>9</v>
      </c>
      <c r="B39" s="332">
        <v>45068</v>
      </c>
      <c r="C39" s="337"/>
      <c r="D39" s="338" t="s">
        <v>43</v>
      </c>
      <c r="E39" s="339" t="s">
        <v>536</v>
      </c>
      <c r="F39" s="274">
        <v>1815</v>
      </c>
      <c r="G39" s="274">
        <v>1760</v>
      </c>
      <c r="H39" s="274">
        <v>1865</v>
      </c>
      <c r="I39" s="340" t="s">
        <v>1034</v>
      </c>
      <c r="J39" s="272" t="s">
        <v>1035</v>
      </c>
      <c r="K39" s="272">
        <f t="shared" ref="K39" si="45">H39-F39</f>
        <v>50</v>
      </c>
      <c r="L39" s="287">
        <f t="shared" ref="L39" si="46">(F39*-0.7)/100</f>
        <v>-12.705</v>
      </c>
      <c r="M39" s="288">
        <f t="shared" ref="M39" si="47">(K39+L39)/F39</f>
        <v>2.0548209366391186E-2</v>
      </c>
      <c r="N39" s="272" t="s">
        <v>534</v>
      </c>
      <c r="O39" s="305">
        <v>45069</v>
      </c>
      <c r="P39" s="265"/>
      <c r="Q39" s="198"/>
      <c r="R39" s="226"/>
      <c r="S39" s="197"/>
      <c r="T39" s="266"/>
      <c r="U39" s="266"/>
      <c r="V39" s="266"/>
      <c r="W39" s="266"/>
      <c r="X39" s="266"/>
      <c r="Y39" s="266"/>
      <c r="Z39" s="266"/>
      <c r="AA39" s="266"/>
      <c r="AB39" s="266"/>
      <c r="AC39" s="266"/>
      <c r="AD39" s="266"/>
      <c r="AE39" s="266"/>
      <c r="AF39" s="266"/>
      <c r="AG39" s="266"/>
      <c r="AH39" s="266"/>
      <c r="AI39" s="266"/>
      <c r="AJ39" s="266"/>
      <c r="AK39" s="266"/>
      <c r="AL39" s="266"/>
    </row>
    <row r="40" spans="1:38" s="267" customFormat="1" ht="13.5" customHeight="1">
      <c r="A40" s="201">
        <v>10</v>
      </c>
      <c r="B40" s="242">
        <v>45069</v>
      </c>
      <c r="C40" s="268"/>
      <c r="D40" s="269" t="s">
        <v>43</v>
      </c>
      <c r="E40" s="270" t="s">
        <v>536</v>
      </c>
      <c r="F40" s="201" t="s">
        <v>1036</v>
      </c>
      <c r="G40" s="201">
        <v>1750</v>
      </c>
      <c r="H40" s="201"/>
      <c r="I40" s="271" t="s">
        <v>1034</v>
      </c>
      <c r="J40" s="225" t="s">
        <v>537</v>
      </c>
      <c r="K40" s="225"/>
      <c r="L40" s="277"/>
      <c r="M40" s="278"/>
      <c r="N40" s="225"/>
      <c r="O40" s="279"/>
      <c r="P40" s="265"/>
      <c r="Q40" s="198"/>
      <c r="R40" s="226"/>
      <c r="S40" s="197"/>
      <c r="T40" s="266"/>
      <c r="U40" s="266"/>
      <c r="V40" s="266"/>
      <c r="W40" s="266"/>
      <c r="X40" s="266"/>
      <c r="Y40" s="266"/>
      <c r="Z40" s="266"/>
      <c r="AA40" s="266"/>
      <c r="AB40" s="266"/>
      <c r="AC40" s="266"/>
      <c r="AD40" s="266"/>
      <c r="AE40" s="266"/>
      <c r="AF40" s="266"/>
      <c r="AG40" s="266"/>
      <c r="AH40" s="266"/>
      <c r="AI40" s="266"/>
      <c r="AJ40" s="266"/>
      <c r="AK40" s="266"/>
      <c r="AL40" s="266"/>
    </row>
    <row r="41" spans="1:38" s="267" customFormat="1" ht="13.5" customHeight="1">
      <c r="A41" s="201"/>
      <c r="B41" s="242"/>
      <c r="C41" s="268"/>
      <c r="D41" s="269"/>
      <c r="E41" s="270"/>
      <c r="F41" s="201"/>
      <c r="G41" s="201"/>
      <c r="H41" s="201"/>
      <c r="I41" s="271"/>
      <c r="J41" s="225"/>
      <c r="K41" s="225"/>
      <c r="L41" s="277"/>
      <c r="M41" s="278"/>
      <c r="N41" s="225"/>
      <c r="O41" s="279"/>
      <c r="P41" s="265"/>
      <c r="Q41" s="198"/>
      <c r="R41" s="226"/>
      <c r="S41" s="197"/>
      <c r="T41" s="266"/>
      <c r="U41" s="266"/>
      <c r="V41" s="266"/>
      <c r="W41" s="266"/>
      <c r="X41" s="266"/>
      <c r="Y41" s="266"/>
      <c r="Z41" s="266"/>
      <c r="AA41" s="266"/>
      <c r="AB41" s="266"/>
      <c r="AC41" s="266"/>
      <c r="AD41" s="266"/>
      <c r="AE41" s="266"/>
      <c r="AF41" s="266"/>
      <c r="AG41" s="266"/>
      <c r="AH41" s="266"/>
      <c r="AI41" s="266"/>
      <c r="AJ41" s="266"/>
      <c r="AK41" s="266"/>
      <c r="AL41" s="266"/>
    </row>
    <row r="42" spans="1:38" s="267" customFormat="1" ht="13.5" customHeight="1">
      <c r="A42" s="201"/>
      <c r="B42" s="242"/>
      <c r="C42" s="268"/>
      <c r="D42" s="269"/>
      <c r="E42" s="270"/>
      <c r="F42" s="201"/>
      <c r="G42" s="201"/>
      <c r="H42" s="201"/>
      <c r="I42" s="271"/>
      <c r="J42" s="225"/>
      <c r="K42" s="225"/>
      <c r="L42" s="277"/>
      <c r="M42" s="278"/>
      <c r="N42" s="225"/>
      <c r="O42" s="279"/>
      <c r="P42" s="265"/>
      <c r="Q42" s="198"/>
      <c r="R42" s="226"/>
      <c r="S42" s="197"/>
      <c r="T42" s="266"/>
      <c r="U42" s="266"/>
      <c r="V42" s="266"/>
      <c r="W42" s="266"/>
      <c r="X42" s="266"/>
      <c r="Y42" s="266"/>
      <c r="Z42" s="266"/>
      <c r="AA42" s="266"/>
      <c r="AB42" s="266"/>
      <c r="AC42" s="266"/>
      <c r="AD42" s="266"/>
      <c r="AE42" s="266"/>
      <c r="AF42" s="266"/>
      <c r="AG42" s="266"/>
      <c r="AH42" s="266"/>
      <c r="AI42" s="266"/>
      <c r="AJ42" s="266"/>
      <c r="AK42" s="266"/>
      <c r="AL42" s="266"/>
    </row>
    <row r="43" spans="1:38" s="198" customFormat="1" ht="13.5" customHeight="1">
      <c r="A43" s="303"/>
      <c r="B43" s="303"/>
      <c r="C43" s="268"/>
      <c r="D43" s="269"/>
      <c r="E43" s="270"/>
      <c r="F43" s="201"/>
      <c r="G43" s="201"/>
      <c r="H43" s="201"/>
      <c r="I43" s="271"/>
      <c r="J43" s="225"/>
      <c r="K43" s="225"/>
      <c r="L43" s="277"/>
      <c r="M43" s="278"/>
      <c r="N43" s="225"/>
      <c r="O43" s="279"/>
      <c r="P43" s="265"/>
      <c r="R43" s="226"/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197"/>
      <c r="AG43" s="197"/>
      <c r="AH43" s="197"/>
      <c r="AI43" s="197"/>
      <c r="AJ43" s="197"/>
      <c r="AK43" s="197"/>
      <c r="AL43" s="197"/>
    </row>
    <row r="44" spans="1:38" ht="44.25" customHeight="1">
      <c r="A44" s="109" t="s">
        <v>538</v>
      </c>
      <c r="B44" s="130"/>
      <c r="C44" s="130"/>
      <c r="D44" s="1"/>
      <c r="E44" s="6"/>
      <c r="F44" s="6"/>
      <c r="G44" s="6"/>
      <c r="H44" s="6" t="s">
        <v>550</v>
      </c>
      <c r="I44" s="6"/>
      <c r="J44" s="6"/>
      <c r="K44" s="105"/>
      <c r="L44" s="131"/>
      <c r="M44" s="105"/>
      <c r="N44" s="106"/>
      <c r="O44" s="105"/>
      <c r="P44" s="1"/>
      <c r="Q44" s="1"/>
      <c r="R44" s="6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38" ht="12.75" customHeight="1">
      <c r="A45" s="115" t="s">
        <v>539</v>
      </c>
      <c r="B45" s="109"/>
      <c r="C45" s="109"/>
      <c r="D45" s="109"/>
      <c r="E45" s="41"/>
      <c r="F45" s="116" t="s">
        <v>540</v>
      </c>
      <c r="G45" s="54"/>
      <c r="H45" s="41"/>
      <c r="I45" s="54"/>
      <c r="J45" s="6"/>
      <c r="K45" s="132"/>
      <c r="L45" s="133"/>
      <c r="M45" s="6"/>
      <c r="N45" s="99"/>
      <c r="O45" s="134"/>
      <c r="P45" s="41"/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14.25" customHeight="1">
      <c r="A46" s="115"/>
      <c r="B46" s="109"/>
      <c r="C46" s="109"/>
      <c r="D46" s="109"/>
      <c r="E46" s="6"/>
      <c r="F46" s="116" t="s">
        <v>542</v>
      </c>
      <c r="G46" s="54"/>
      <c r="H46" s="41"/>
      <c r="I46" s="54"/>
      <c r="J46" s="6"/>
      <c r="K46" s="132"/>
      <c r="L46" s="133"/>
      <c r="M46" s="6"/>
      <c r="N46" s="99"/>
      <c r="O46" s="134"/>
      <c r="P46" s="41"/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14.25" customHeight="1">
      <c r="A47" s="109"/>
      <c r="B47" s="109"/>
      <c r="C47" s="109"/>
      <c r="D47" s="109"/>
      <c r="E47" s="6"/>
      <c r="F47" s="6"/>
      <c r="G47" s="6"/>
      <c r="H47" s="6"/>
      <c r="I47" s="6"/>
      <c r="J47" s="121"/>
      <c r="K47" s="118"/>
      <c r="L47" s="119"/>
      <c r="M47" s="6"/>
      <c r="N47" s="122"/>
      <c r="O47" s="1"/>
      <c r="P47" s="41"/>
      <c r="Q47" s="41"/>
      <c r="R47" s="6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ht="12.75" customHeight="1">
      <c r="A48" s="135" t="s">
        <v>551</v>
      </c>
      <c r="B48" s="135"/>
      <c r="C48" s="135"/>
      <c r="D48" s="135"/>
      <c r="E48" s="6"/>
      <c r="F48" s="6"/>
      <c r="G48" s="6"/>
      <c r="H48" s="6"/>
      <c r="I48" s="6"/>
      <c r="J48" s="6"/>
      <c r="K48" s="6"/>
      <c r="L48" s="6"/>
      <c r="M48" s="6"/>
      <c r="N48" s="6"/>
      <c r="O48" s="21"/>
      <c r="Q48" s="41"/>
      <c r="R48" s="6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ht="38.25" customHeight="1">
      <c r="A49" s="94" t="s">
        <v>16</v>
      </c>
      <c r="B49" s="94" t="s">
        <v>511</v>
      </c>
      <c r="C49" s="94"/>
      <c r="D49" s="95" t="s">
        <v>522</v>
      </c>
      <c r="E49" s="94" t="s">
        <v>523</v>
      </c>
      <c r="F49" s="94" t="s">
        <v>524</v>
      </c>
      <c r="G49" s="94" t="s">
        <v>544</v>
      </c>
      <c r="H49" s="94" t="s">
        <v>526</v>
      </c>
      <c r="I49" s="94" t="s">
        <v>527</v>
      </c>
      <c r="J49" s="93" t="s">
        <v>528</v>
      </c>
      <c r="K49" s="136" t="s">
        <v>552</v>
      </c>
      <c r="L49" s="96" t="s">
        <v>530</v>
      </c>
      <c r="M49" s="136" t="s">
        <v>553</v>
      </c>
      <c r="N49" s="94" t="s">
        <v>554</v>
      </c>
      <c r="O49" s="93" t="s">
        <v>532</v>
      </c>
      <c r="P49" s="95" t="s">
        <v>533</v>
      </c>
      <c r="Q49" s="41"/>
      <c r="R49" s="6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ht="12.75" customHeight="1">
      <c r="A50" s="286">
        <v>1</v>
      </c>
      <c r="B50" s="304">
        <v>45044</v>
      </c>
      <c r="C50" s="302"/>
      <c r="D50" s="302" t="s">
        <v>895</v>
      </c>
      <c r="E50" s="286" t="s">
        <v>536</v>
      </c>
      <c r="F50" s="286">
        <v>2419</v>
      </c>
      <c r="G50" s="286">
        <v>2370</v>
      </c>
      <c r="H50" s="341">
        <v>2457.5</v>
      </c>
      <c r="I50" s="341" t="s">
        <v>896</v>
      </c>
      <c r="J50" s="272" t="s">
        <v>913</v>
      </c>
      <c r="K50" s="280">
        <f t="shared" ref="K50:K51" si="48">H50-F50</f>
        <v>38.5</v>
      </c>
      <c r="L50" s="291">
        <f t="shared" ref="L50:L51" si="49">(H50*N50)*0.07%</f>
        <v>430.06250000000006</v>
      </c>
      <c r="M50" s="282">
        <f t="shared" ref="M50:M55" si="50">(K50*N50)-L50</f>
        <v>9194.9375</v>
      </c>
      <c r="N50" s="280">
        <v>250</v>
      </c>
      <c r="O50" s="272" t="s">
        <v>534</v>
      </c>
      <c r="P50" s="273">
        <v>45049</v>
      </c>
      <c r="Q50" s="299"/>
      <c r="R50" s="54" t="s">
        <v>535</v>
      </c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300"/>
      <c r="AG50" s="301"/>
      <c r="AH50" s="299"/>
      <c r="AI50" s="299"/>
      <c r="AJ50" s="300"/>
      <c r="AK50" s="300"/>
      <c r="AL50" s="300"/>
    </row>
    <row r="51" spans="1:38" ht="12.75" customHeight="1">
      <c r="A51" s="286">
        <v>2</v>
      </c>
      <c r="B51" s="304">
        <v>45049</v>
      </c>
      <c r="C51" s="302"/>
      <c r="D51" s="302" t="s">
        <v>916</v>
      </c>
      <c r="E51" s="286" t="s">
        <v>536</v>
      </c>
      <c r="F51" s="286">
        <v>790</v>
      </c>
      <c r="G51" s="286">
        <v>776</v>
      </c>
      <c r="H51" s="341">
        <v>798.5</v>
      </c>
      <c r="I51" s="341" t="s">
        <v>917</v>
      </c>
      <c r="J51" s="272" t="s">
        <v>933</v>
      </c>
      <c r="K51" s="280">
        <f t="shared" si="48"/>
        <v>8.5</v>
      </c>
      <c r="L51" s="291">
        <f t="shared" si="49"/>
        <v>531.00250000000005</v>
      </c>
      <c r="M51" s="282">
        <f t="shared" si="50"/>
        <v>7543.9974999999995</v>
      </c>
      <c r="N51" s="280">
        <v>950</v>
      </c>
      <c r="O51" s="272" t="s">
        <v>534</v>
      </c>
      <c r="P51" s="273">
        <v>45055</v>
      </c>
      <c r="Q51" s="299"/>
      <c r="R51" s="54" t="s">
        <v>535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300"/>
      <c r="AG51" s="301"/>
      <c r="AH51" s="299"/>
      <c r="AI51" s="299"/>
      <c r="AJ51" s="300"/>
      <c r="AK51" s="300"/>
      <c r="AL51" s="300"/>
    </row>
    <row r="52" spans="1:38" ht="12.75" customHeight="1">
      <c r="A52" s="286">
        <v>3</v>
      </c>
      <c r="B52" s="304">
        <v>45054</v>
      </c>
      <c r="C52" s="302"/>
      <c r="D52" s="302" t="s">
        <v>940</v>
      </c>
      <c r="E52" s="286" t="s">
        <v>536</v>
      </c>
      <c r="F52" s="286">
        <v>1557</v>
      </c>
      <c r="G52" s="286">
        <v>1520</v>
      </c>
      <c r="H52" s="341">
        <v>1580</v>
      </c>
      <c r="I52" s="341" t="s">
        <v>941</v>
      </c>
      <c r="J52" s="272" t="s">
        <v>952</v>
      </c>
      <c r="K52" s="280">
        <f t="shared" ref="K52" si="51">H52-F52</f>
        <v>23</v>
      </c>
      <c r="L52" s="291">
        <f t="shared" ref="L52" si="52">(H52*N52)*0.07%</f>
        <v>387.10000000000008</v>
      </c>
      <c r="M52" s="282">
        <f t="shared" si="50"/>
        <v>7662.9</v>
      </c>
      <c r="N52" s="280">
        <v>350</v>
      </c>
      <c r="O52" s="272" t="s">
        <v>534</v>
      </c>
      <c r="P52" s="273">
        <v>45056</v>
      </c>
      <c r="Q52" s="299"/>
      <c r="R52" s="54" t="s">
        <v>798</v>
      </c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300"/>
      <c r="AG52" s="301"/>
      <c r="AH52" s="299"/>
      <c r="AI52" s="299"/>
      <c r="AJ52" s="300"/>
      <c r="AK52" s="300"/>
      <c r="AL52" s="300"/>
    </row>
    <row r="53" spans="1:38" ht="12.75" customHeight="1">
      <c r="A53" s="286">
        <v>4</v>
      </c>
      <c r="B53" s="304">
        <v>45054</v>
      </c>
      <c r="C53" s="302"/>
      <c r="D53" s="302" t="s">
        <v>942</v>
      </c>
      <c r="E53" s="286" t="s">
        <v>536</v>
      </c>
      <c r="F53" s="286">
        <v>460</v>
      </c>
      <c r="G53" s="286">
        <v>449</v>
      </c>
      <c r="H53" s="341">
        <v>467</v>
      </c>
      <c r="I53" s="341" t="s">
        <v>943</v>
      </c>
      <c r="J53" s="272" t="s">
        <v>888</v>
      </c>
      <c r="K53" s="280">
        <f t="shared" ref="K53" si="53">H53-F53</f>
        <v>7</v>
      </c>
      <c r="L53" s="291">
        <f t="shared" ref="L53" si="54">(H53*N53)*0.07%</f>
        <v>408.62500000000006</v>
      </c>
      <c r="M53" s="282">
        <f t="shared" si="50"/>
        <v>8341.375</v>
      </c>
      <c r="N53" s="280">
        <v>1250</v>
      </c>
      <c r="O53" s="272" t="s">
        <v>534</v>
      </c>
      <c r="P53" s="273">
        <v>45055</v>
      </c>
      <c r="Q53" s="299"/>
      <c r="R53" s="54" t="s">
        <v>798</v>
      </c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300"/>
      <c r="AG53" s="301"/>
      <c r="AH53" s="299"/>
      <c r="AI53" s="299"/>
      <c r="AJ53" s="300"/>
      <c r="AK53" s="300"/>
      <c r="AL53" s="300"/>
    </row>
    <row r="54" spans="1:38" ht="12.75" customHeight="1">
      <c r="A54" s="286">
        <v>5</v>
      </c>
      <c r="B54" s="304">
        <v>45056</v>
      </c>
      <c r="C54" s="302"/>
      <c r="D54" s="302" t="s">
        <v>942</v>
      </c>
      <c r="E54" s="286" t="s">
        <v>536</v>
      </c>
      <c r="F54" s="286">
        <v>459</v>
      </c>
      <c r="G54" s="286">
        <v>448</v>
      </c>
      <c r="H54" s="341">
        <v>482</v>
      </c>
      <c r="I54" s="341" t="s">
        <v>943</v>
      </c>
      <c r="J54" s="272" t="s">
        <v>952</v>
      </c>
      <c r="K54" s="280">
        <f t="shared" ref="K54:K55" si="55">H54-F54</f>
        <v>23</v>
      </c>
      <c r="L54" s="291">
        <f t="shared" ref="L54:L55" si="56">(H54*N54)*0.07%</f>
        <v>421.75000000000006</v>
      </c>
      <c r="M54" s="282">
        <f t="shared" si="50"/>
        <v>28328.25</v>
      </c>
      <c r="N54" s="280">
        <v>1250</v>
      </c>
      <c r="O54" s="272" t="s">
        <v>534</v>
      </c>
      <c r="P54" s="273">
        <v>45057</v>
      </c>
      <c r="Q54" s="299"/>
      <c r="R54" s="54" t="s">
        <v>798</v>
      </c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300"/>
      <c r="AG54" s="301"/>
      <c r="AH54" s="299"/>
      <c r="AI54" s="299"/>
      <c r="AJ54" s="300"/>
      <c r="AK54" s="300"/>
      <c r="AL54" s="300"/>
    </row>
    <row r="55" spans="1:38" ht="12.75" customHeight="1">
      <c r="A55" s="286">
        <v>6</v>
      </c>
      <c r="B55" s="304">
        <v>45056</v>
      </c>
      <c r="C55" s="302"/>
      <c r="D55" s="302" t="s">
        <v>953</v>
      </c>
      <c r="E55" s="286" t="s">
        <v>536</v>
      </c>
      <c r="F55" s="286">
        <v>569</v>
      </c>
      <c r="G55" s="286">
        <v>559</v>
      </c>
      <c r="H55" s="341">
        <v>576.5</v>
      </c>
      <c r="I55" s="341" t="s">
        <v>954</v>
      </c>
      <c r="J55" s="272" t="s">
        <v>976</v>
      </c>
      <c r="K55" s="280">
        <f t="shared" si="55"/>
        <v>7.5</v>
      </c>
      <c r="L55" s="291">
        <f t="shared" si="56"/>
        <v>605.32500000000005</v>
      </c>
      <c r="M55" s="282">
        <f t="shared" si="50"/>
        <v>10644.674999999999</v>
      </c>
      <c r="N55" s="280">
        <v>1500</v>
      </c>
      <c r="O55" s="272" t="s">
        <v>534</v>
      </c>
      <c r="P55" s="273">
        <v>45057</v>
      </c>
      <c r="Q55" s="299"/>
      <c r="R55" s="54" t="s">
        <v>535</v>
      </c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300"/>
      <c r="AG55" s="301"/>
      <c r="AH55" s="299"/>
      <c r="AI55" s="299"/>
      <c r="AJ55" s="300"/>
      <c r="AK55" s="300"/>
      <c r="AL55" s="300"/>
    </row>
    <row r="56" spans="1:38" ht="12.75" customHeight="1">
      <c r="A56" s="308">
        <v>7</v>
      </c>
      <c r="B56" s="320">
        <v>45062</v>
      </c>
      <c r="C56" s="311"/>
      <c r="D56" s="311" t="s">
        <v>995</v>
      </c>
      <c r="E56" s="308" t="s">
        <v>536</v>
      </c>
      <c r="F56" s="308">
        <v>405</v>
      </c>
      <c r="G56" s="308">
        <v>398.5</v>
      </c>
      <c r="H56" s="381">
        <v>398.5</v>
      </c>
      <c r="I56" s="381" t="s">
        <v>996</v>
      </c>
      <c r="J56" s="290" t="s">
        <v>1017</v>
      </c>
      <c r="K56" s="314">
        <f t="shared" ref="K56:K57" si="57">H56-F56</f>
        <v>-6.5</v>
      </c>
      <c r="L56" s="313">
        <f t="shared" ref="L56:L57" si="58">(H56*N56)*0.07%</f>
        <v>502.11000000000007</v>
      </c>
      <c r="M56" s="316">
        <f t="shared" ref="M56:M57" si="59">(K56*N56)-L56</f>
        <v>-12202.11</v>
      </c>
      <c r="N56" s="314">
        <v>1800</v>
      </c>
      <c r="O56" s="349" t="s">
        <v>546</v>
      </c>
      <c r="P56" s="309">
        <v>45066</v>
      </c>
      <c r="Q56" s="299"/>
      <c r="R56" s="54" t="s">
        <v>535</v>
      </c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300"/>
      <c r="AG56" s="301"/>
      <c r="AH56" s="299"/>
      <c r="AI56" s="299"/>
      <c r="AJ56" s="300"/>
      <c r="AK56" s="300"/>
      <c r="AL56" s="300"/>
    </row>
    <row r="57" spans="1:38" ht="12.75" customHeight="1">
      <c r="A57" s="308">
        <v>8</v>
      </c>
      <c r="B57" s="320">
        <v>45065</v>
      </c>
      <c r="C57" s="311"/>
      <c r="D57" s="311" t="s">
        <v>940</v>
      </c>
      <c r="E57" s="308" t="s">
        <v>536</v>
      </c>
      <c r="F57" s="308">
        <v>1612</v>
      </c>
      <c r="G57" s="308">
        <v>1575</v>
      </c>
      <c r="H57" s="381">
        <v>1580</v>
      </c>
      <c r="I57" s="381" t="s">
        <v>1026</v>
      </c>
      <c r="J57" s="290" t="s">
        <v>1080</v>
      </c>
      <c r="K57" s="314">
        <f t="shared" si="57"/>
        <v>-32</v>
      </c>
      <c r="L57" s="313">
        <f t="shared" si="58"/>
        <v>387.10000000000008</v>
      </c>
      <c r="M57" s="316">
        <f t="shared" si="59"/>
        <v>-11587.1</v>
      </c>
      <c r="N57" s="314">
        <v>350</v>
      </c>
      <c r="O57" s="349" t="s">
        <v>546</v>
      </c>
      <c r="P57" s="309">
        <v>45071</v>
      </c>
      <c r="Q57" s="299"/>
      <c r="R57" s="54" t="s">
        <v>798</v>
      </c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300"/>
      <c r="AG57" s="301"/>
      <c r="AH57" s="299"/>
      <c r="AI57" s="299"/>
      <c r="AJ57" s="300"/>
      <c r="AK57" s="300"/>
      <c r="AL57" s="300"/>
    </row>
    <row r="58" spans="1:38" ht="12.75" customHeight="1">
      <c r="A58" s="255"/>
      <c r="B58" s="292"/>
      <c r="C58" s="293"/>
      <c r="D58" s="293"/>
      <c r="E58" s="255"/>
      <c r="F58" s="255"/>
      <c r="G58" s="255"/>
      <c r="H58" s="294"/>
      <c r="I58" s="294"/>
      <c r="J58" s="295"/>
      <c r="K58" s="296"/>
      <c r="L58" s="297"/>
      <c r="M58" s="298"/>
      <c r="N58" s="296"/>
      <c r="O58" s="294"/>
      <c r="P58" s="256"/>
      <c r="Q58" s="299"/>
      <c r="R58" s="54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300"/>
      <c r="AG58" s="301"/>
      <c r="AH58" s="299"/>
      <c r="AI58" s="299"/>
      <c r="AJ58" s="300"/>
      <c r="AK58" s="300"/>
      <c r="AL58" s="300"/>
    </row>
    <row r="59" spans="1:38" ht="12.75" customHeight="1">
      <c r="A59" s="255"/>
      <c r="B59" s="292"/>
      <c r="C59" s="293"/>
      <c r="D59" s="293"/>
      <c r="E59" s="255"/>
      <c r="F59" s="255"/>
      <c r="G59" s="255"/>
      <c r="H59" s="294"/>
      <c r="I59" s="294"/>
      <c r="J59" s="295"/>
      <c r="K59" s="296"/>
      <c r="L59" s="297"/>
      <c r="M59" s="298"/>
      <c r="N59" s="296"/>
      <c r="O59" s="294"/>
      <c r="P59" s="256"/>
      <c r="Q59" s="299"/>
      <c r="R59" s="54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300"/>
      <c r="AG59" s="301"/>
      <c r="AH59" s="299"/>
      <c r="AI59" s="299"/>
      <c r="AJ59" s="300"/>
      <c r="AK59" s="300"/>
      <c r="AL59" s="300"/>
    </row>
    <row r="60" spans="1:38" ht="12.75" customHeight="1">
      <c r="A60" s="255"/>
      <c r="B60" s="292"/>
      <c r="C60" s="293"/>
      <c r="D60" s="293"/>
      <c r="E60" s="255"/>
      <c r="F60" s="255"/>
      <c r="G60" s="255"/>
      <c r="H60" s="294"/>
      <c r="I60" s="294"/>
      <c r="J60" s="295"/>
      <c r="K60" s="296"/>
      <c r="L60" s="297"/>
      <c r="M60" s="298"/>
      <c r="N60" s="296"/>
      <c r="O60" s="294"/>
      <c r="P60" s="256"/>
      <c r="Q60" s="299"/>
      <c r="R60" s="54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300"/>
      <c r="AG60" s="301"/>
      <c r="AH60" s="299"/>
      <c r="AI60" s="299"/>
      <c r="AJ60" s="300"/>
      <c r="AK60" s="300"/>
      <c r="AL60" s="300"/>
    </row>
    <row r="61" spans="1:38" ht="12.75" customHeight="1">
      <c r="A61" s="255"/>
      <c r="B61" s="292"/>
      <c r="C61" s="293"/>
      <c r="D61" s="293"/>
      <c r="E61" s="255"/>
      <c r="F61" s="255"/>
      <c r="G61" s="255"/>
      <c r="H61" s="294"/>
      <c r="I61" s="294"/>
      <c r="J61" s="295"/>
      <c r="K61" s="296"/>
      <c r="L61" s="297"/>
      <c r="M61" s="298"/>
      <c r="N61" s="296"/>
      <c r="O61" s="294"/>
      <c r="P61" s="256"/>
      <c r="Q61" s="299"/>
      <c r="R61" s="54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300"/>
      <c r="AG61" s="301"/>
      <c r="AH61" s="299"/>
      <c r="AI61" s="299"/>
      <c r="AJ61" s="300"/>
      <c r="AK61" s="300"/>
      <c r="AL61" s="300"/>
    </row>
    <row r="62" spans="1:38" s="198" customFormat="1" ht="12.75" customHeight="1">
      <c r="A62" s="300"/>
      <c r="B62" s="317"/>
      <c r="C62" s="200"/>
      <c r="D62" s="200"/>
      <c r="E62" s="229"/>
      <c r="F62" s="229"/>
      <c r="G62" s="229"/>
      <c r="H62" s="318"/>
      <c r="I62" s="318"/>
      <c r="J62" s="319"/>
      <c r="K62" s="200"/>
      <c r="L62" s="229"/>
      <c r="M62" s="229"/>
      <c r="N62" s="229"/>
      <c r="O62" s="318"/>
      <c r="P62" s="318"/>
      <c r="Q62" s="200"/>
      <c r="R62" s="203"/>
      <c r="S62" s="197"/>
      <c r="T62" s="197"/>
      <c r="U62" s="197"/>
      <c r="V62" s="197"/>
      <c r="W62" s="197"/>
      <c r="X62" s="197"/>
      <c r="Y62" s="197"/>
      <c r="Z62" s="197"/>
      <c r="AA62" s="197"/>
      <c r="AB62" s="197"/>
      <c r="AC62" s="197"/>
      <c r="AD62" s="197"/>
      <c r="AE62" s="197"/>
      <c r="AF62" s="229"/>
      <c r="AG62" s="228"/>
      <c r="AH62" s="200"/>
      <c r="AI62" s="200"/>
      <c r="AJ62" s="229"/>
      <c r="AK62" s="229"/>
      <c r="AL62" s="229"/>
    </row>
    <row r="63" spans="1:38" ht="38.25" customHeight="1">
      <c r="A63" s="137" t="s">
        <v>556</v>
      </c>
      <c r="B63" s="137"/>
      <c r="C63" s="137"/>
      <c r="D63" s="137"/>
      <c r="E63" s="138"/>
      <c r="F63" s="102"/>
      <c r="G63" s="102"/>
      <c r="H63" s="102"/>
      <c r="I63" s="102"/>
      <c r="J63" s="1"/>
      <c r="K63" s="6"/>
      <c r="L63" s="6"/>
      <c r="M63" s="6"/>
      <c r="N63" s="1"/>
      <c r="O63" s="1"/>
      <c r="P63" s="41"/>
      <c r="Q63" s="41"/>
      <c r="R63" s="6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41"/>
      <c r="AG63" s="41"/>
      <c r="AH63" s="41"/>
      <c r="AI63" s="41"/>
      <c r="AJ63" s="41"/>
      <c r="AK63" s="41"/>
      <c r="AL63" s="41"/>
    </row>
    <row r="64" spans="1:38" ht="38.25">
      <c r="A64" s="94" t="s">
        <v>16</v>
      </c>
      <c r="B64" s="94" t="s">
        <v>511</v>
      </c>
      <c r="C64" s="94"/>
      <c r="D64" s="95" t="s">
        <v>522</v>
      </c>
      <c r="E64" s="94" t="s">
        <v>523</v>
      </c>
      <c r="F64" s="94" t="s">
        <v>524</v>
      </c>
      <c r="G64" s="94" t="s">
        <v>544</v>
      </c>
      <c r="H64" s="94" t="s">
        <v>526</v>
      </c>
      <c r="I64" s="94" t="s">
        <v>527</v>
      </c>
      <c r="J64" s="93" t="s">
        <v>528</v>
      </c>
      <c r="K64" s="93" t="s">
        <v>557</v>
      </c>
      <c r="L64" s="96" t="s">
        <v>530</v>
      </c>
      <c r="M64" s="136" t="s">
        <v>553</v>
      </c>
      <c r="N64" s="94" t="s">
        <v>554</v>
      </c>
      <c r="O64" s="94" t="s">
        <v>532</v>
      </c>
      <c r="P64" s="95" t="s">
        <v>533</v>
      </c>
      <c r="Q64" s="41"/>
      <c r="R64" s="6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41"/>
      <c r="AG64" s="41"/>
      <c r="AH64" s="41"/>
      <c r="AI64" s="41"/>
      <c r="AJ64" s="41"/>
      <c r="AK64" s="41"/>
      <c r="AL64" s="41"/>
    </row>
    <row r="65" spans="1:38" s="198" customFormat="1" ht="15.6" customHeight="1">
      <c r="A65" s="286">
        <v>1</v>
      </c>
      <c r="B65" s="304">
        <v>45043</v>
      </c>
      <c r="C65" s="284"/>
      <c r="D65" s="302" t="s">
        <v>893</v>
      </c>
      <c r="E65" s="274" t="s">
        <v>536</v>
      </c>
      <c r="F65" s="274">
        <v>35</v>
      </c>
      <c r="G65" s="274">
        <v>19</v>
      </c>
      <c r="H65" s="283">
        <v>42</v>
      </c>
      <c r="I65" s="291" t="s">
        <v>894</v>
      </c>
      <c r="J65" s="272" t="s">
        <v>888</v>
      </c>
      <c r="K65" s="280">
        <f t="shared" ref="K65" si="60">H65-F65</f>
        <v>7</v>
      </c>
      <c r="L65" s="281">
        <v>100</v>
      </c>
      <c r="M65" s="282">
        <f t="shared" ref="M65" si="61">(K65*N65)-100</f>
        <v>2000</v>
      </c>
      <c r="N65" s="280">
        <v>300</v>
      </c>
      <c r="O65" s="272" t="s">
        <v>534</v>
      </c>
      <c r="P65" s="273">
        <v>45048</v>
      </c>
      <c r="Q65" s="197"/>
      <c r="R65" s="203" t="s">
        <v>798</v>
      </c>
      <c r="S65" s="197"/>
      <c r="T65" s="197"/>
      <c r="U65" s="197"/>
      <c r="V65" s="197"/>
      <c r="W65" s="197"/>
      <c r="X65" s="203"/>
      <c r="Y65" s="197"/>
      <c r="Z65" s="197"/>
      <c r="AA65" s="197"/>
      <c r="AB65" s="197"/>
      <c r="AC65" s="197"/>
      <c r="AD65" s="203"/>
      <c r="AE65" s="197"/>
      <c r="AF65" s="197"/>
      <c r="AG65" s="197"/>
      <c r="AH65" s="197"/>
      <c r="AI65" s="197"/>
      <c r="AJ65" s="203"/>
      <c r="AK65" s="197"/>
      <c r="AL65" s="197"/>
    </row>
    <row r="66" spans="1:38" s="198" customFormat="1" ht="15.6" customHeight="1">
      <c r="A66" s="286">
        <v>2</v>
      </c>
      <c r="B66" s="304">
        <v>45044</v>
      </c>
      <c r="C66" s="284"/>
      <c r="D66" s="302" t="s">
        <v>898</v>
      </c>
      <c r="E66" s="274" t="s">
        <v>536</v>
      </c>
      <c r="F66" s="274">
        <v>127</v>
      </c>
      <c r="G66" s="274">
        <v>78</v>
      </c>
      <c r="H66" s="283">
        <v>147</v>
      </c>
      <c r="I66" s="291" t="s">
        <v>868</v>
      </c>
      <c r="J66" s="272" t="s">
        <v>882</v>
      </c>
      <c r="K66" s="280">
        <f t="shared" ref="K66" si="62">H66-F66</f>
        <v>20</v>
      </c>
      <c r="L66" s="281">
        <v>100</v>
      </c>
      <c r="M66" s="282">
        <f t="shared" ref="M66" si="63">(K66*N66)-100</f>
        <v>1900</v>
      </c>
      <c r="N66" s="280">
        <v>100</v>
      </c>
      <c r="O66" s="272" t="s">
        <v>534</v>
      </c>
      <c r="P66" s="273">
        <v>45048</v>
      </c>
      <c r="Q66" s="197"/>
      <c r="R66" s="203" t="s">
        <v>798</v>
      </c>
      <c r="S66" s="197"/>
      <c r="T66" s="197"/>
      <c r="U66" s="197"/>
      <c r="V66" s="197"/>
      <c r="W66" s="197"/>
      <c r="X66" s="203"/>
      <c r="Y66" s="197"/>
      <c r="Z66" s="197"/>
      <c r="AA66" s="197"/>
      <c r="AB66" s="197"/>
      <c r="AC66" s="197"/>
      <c r="AD66" s="203"/>
      <c r="AE66" s="197"/>
      <c r="AF66" s="197"/>
      <c r="AG66" s="197"/>
      <c r="AH66" s="197"/>
      <c r="AI66" s="197"/>
      <c r="AJ66" s="203"/>
      <c r="AK66" s="197"/>
      <c r="AL66" s="197"/>
    </row>
    <row r="67" spans="1:38" s="198" customFormat="1" ht="15.6" customHeight="1">
      <c r="A67" s="286">
        <v>3</v>
      </c>
      <c r="B67" s="304">
        <v>45044</v>
      </c>
      <c r="C67" s="284"/>
      <c r="D67" s="302" t="s">
        <v>899</v>
      </c>
      <c r="E67" s="274" t="s">
        <v>536</v>
      </c>
      <c r="F67" s="274">
        <v>39</v>
      </c>
      <c r="G67" s="274">
        <v>25</v>
      </c>
      <c r="H67" s="283">
        <v>45.5</v>
      </c>
      <c r="I67" s="291" t="s">
        <v>900</v>
      </c>
      <c r="J67" s="272" t="s">
        <v>897</v>
      </c>
      <c r="K67" s="280">
        <f t="shared" ref="K67" si="64">H67-F67</f>
        <v>6.5</v>
      </c>
      <c r="L67" s="281">
        <v>100</v>
      </c>
      <c r="M67" s="282">
        <f t="shared" ref="M67" si="65">(K67*N67)-100</f>
        <v>2545.5</v>
      </c>
      <c r="N67" s="280">
        <v>407</v>
      </c>
      <c r="O67" s="272" t="s">
        <v>534</v>
      </c>
      <c r="P67" s="273">
        <v>45048</v>
      </c>
      <c r="Q67" s="197"/>
      <c r="R67" s="203" t="s">
        <v>798</v>
      </c>
      <c r="S67" s="197"/>
      <c r="T67" s="197"/>
      <c r="U67" s="197"/>
      <c r="V67" s="197"/>
      <c r="W67" s="197"/>
      <c r="X67" s="203"/>
      <c r="Y67" s="197"/>
      <c r="Z67" s="197"/>
      <c r="AA67" s="197"/>
      <c r="AB67" s="197"/>
      <c r="AC67" s="197"/>
      <c r="AD67" s="203"/>
      <c r="AE67" s="197"/>
      <c r="AF67" s="197"/>
      <c r="AG67" s="197"/>
      <c r="AH67" s="197"/>
      <c r="AI67" s="197"/>
      <c r="AJ67" s="203"/>
      <c r="AK67" s="197"/>
      <c r="AL67" s="197"/>
    </row>
    <row r="68" spans="1:38" s="198" customFormat="1" ht="15.6" customHeight="1">
      <c r="A68" s="308">
        <v>4</v>
      </c>
      <c r="B68" s="320">
        <v>45044</v>
      </c>
      <c r="C68" s="310"/>
      <c r="D68" s="311" t="s">
        <v>901</v>
      </c>
      <c r="E68" s="289" t="s">
        <v>536</v>
      </c>
      <c r="F68" s="289">
        <v>38</v>
      </c>
      <c r="G68" s="289"/>
      <c r="H68" s="312">
        <v>11</v>
      </c>
      <c r="I68" s="313" t="s">
        <v>892</v>
      </c>
      <c r="J68" s="290" t="s">
        <v>907</v>
      </c>
      <c r="K68" s="314">
        <f t="shared" ref="K68" si="66">H68-F68</f>
        <v>-27</v>
      </c>
      <c r="L68" s="315">
        <v>100</v>
      </c>
      <c r="M68" s="316">
        <f t="shared" ref="M68:M71" si="67">(K68*N68)-100</f>
        <v>-1180</v>
      </c>
      <c r="N68" s="314">
        <v>40</v>
      </c>
      <c r="O68" s="290" t="s">
        <v>546</v>
      </c>
      <c r="P68" s="309">
        <v>45048</v>
      </c>
      <c r="Q68" s="197"/>
      <c r="R68" s="203" t="s">
        <v>798</v>
      </c>
      <c r="S68" s="197"/>
      <c r="T68" s="197"/>
      <c r="U68" s="197"/>
      <c r="V68" s="197"/>
      <c r="W68" s="197"/>
      <c r="X68" s="203"/>
      <c r="Y68" s="197"/>
      <c r="Z68" s="197"/>
      <c r="AA68" s="197"/>
      <c r="AB68" s="197"/>
      <c r="AC68" s="197"/>
      <c r="AD68" s="203"/>
      <c r="AE68" s="197"/>
      <c r="AF68" s="197"/>
      <c r="AG68" s="197"/>
      <c r="AH68" s="197"/>
      <c r="AI68" s="197"/>
      <c r="AJ68" s="203"/>
      <c r="AK68" s="197"/>
      <c r="AL68" s="197"/>
    </row>
    <row r="69" spans="1:38" s="198" customFormat="1" ht="15.6" customHeight="1">
      <c r="A69" s="286">
        <v>5</v>
      </c>
      <c r="B69" s="304">
        <v>45048</v>
      </c>
      <c r="C69" s="284"/>
      <c r="D69" s="302" t="s">
        <v>903</v>
      </c>
      <c r="E69" s="274" t="s">
        <v>877</v>
      </c>
      <c r="F69" s="274">
        <v>66</v>
      </c>
      <c r="G69" s="274">
        <v>115</v>
      </c>
      <c r="H69" s="283">
        <v>42.5</v>
      </c>
      <c r="I69" s="291" t="s">
        <v>904</v>
      </c>
      <c r="J69" s="272" t="s">
        <v>914</v>
      </c>
      <c r="K69" s="280">
        <f>F69-H69</f>
        <v>23.5</v>
      </c>
      <c r="L69" s="281">
        <v>100</v>
      </c>
      <c r="M69" s="282">
        <f t="shared" si="67"/>
        <v>1075</v>
      </c>
      <c r="N69" s="280">
        <v>50</v>
      </c>
      <c r="O69" s="272" t="s">
        <v>534</v>
      </c>
      <c r="P69" s="273">
        <v>45049</v>
      </c>
      <c r="Q69" s="197"/>
      <c r="R69" s="203" t="s">
        <v>535</v>
      </c>
      <c r="S69" s="197"/>
      <c r="T69" s="197"/>
      <c r="U69" s="197"/>
      <c r="V69" s="197"/>
      <c r="W69" s="197"/>
      <c r="X69" s="203"/>
      <c r="Y69" s="197"/>
      <c r="Z69" s="197"/>
      <c r="AA69" s="197"/>
      <c r="AB69" s="197"/>
      <c r="AC69" s="197"/>
      <c r="AD69" s="203"/>
      <c r="AE69" s="197"/>
      <c r="AF69" s="197"/>
      <c r="AG69" s="197"/>
      <c r="AH69" s="197"/>
      <c r="AI69" s="197"/>
      <c r="AJ69" s="203"/>
      <c r="AK69" s="197"/>
      <c r="AL69" s="197"/>
    </row>
    <row r="70" spans="1:38" s="198" customFormat="1" ht="15.6" customHeight="1">
      <c r="A70" s="286">
        <v>6</v>
      </c>
      <c r="B70" s="304">
        <v>45048</v>
      </c>
      <c r="C70" s="284"/>
      <c r="D70" s="302" t="s">
        <v>908</v>
      </c>
      <c r="E70" s="274" t="s">
        <v>536</v>
      </c>
      <c r="F70" s="274">
        <v>42</v>
      </c>
      <c r="G70" s="274"/>
      <c r="H70" s="283">
        <v>64</v>
      </c>
      <c r="I70" s="291" t="s">
        <v>909</v>
      </c>
      <c r="J70" s="272" t="s">
        <v>915</v>
      </c>
      <c r="K70" s="280">
        <f t="shared" ref="K70:K71" si="68">H70-F70</f>
        <v>22</v>
      </c>
      <c r="L70" s="281">
        <v>100</v>
      </c>
      <c r="M70" s="282">
        <f t="shared" si="67"/>
        <v>1000</v>
      </c>
      <c r="N70" s="280">
        <v>50</v>
      </c>
      <c r="O70" s="272" t="s">
        <v>534</v>
      </c>
      <c r="P70" s="273">
        <v>45049</v>
      </c>
      <c r="Q70" s="197"/>
      <c r="R70" s="203" t="s">
        <v>535</v>
      </c>
      <c r="S70" s="197"/>
      <c r="T70" s="197"/>
      <c r="U70" s="197"/>
      <c r="V70" s="197"/>
      <c r="W70" s="197"/>
      <c r="X70" s="203"/>
      <c r="Y70" s="197"/>
      <c r="Z70" s="197"/>
      <c r="AA70" s="197"/>
      <c r="AB70" s="197"/>
      <c r="AC70" s="197"/>
      <c r="AD70" s="203"/>
      <c r="AE70" s="197"/>
      <c r="AF70" s="197"/>
      <c r="AG70" s="197"/>
      <c r="AH70" s="197"/>
      <c r="AI70" s="197"/>
      <c r="AJ70" s="203"/>
      <c r="AK70" s="197"/>
      <c r="AL70" s="197"/>
    </row>
    <row r="71" spans="1:38" s="198" customFormat="1" ht="15.6" customHeight="1">
      <c r="A71" s="286">
        <v>7</v>
      </c>
      <c r="B71" s="304">
        <v>45048</v>
      </c>
      <c r="C71" s="284"/>
      <c r="D71" s="302" t="s">
        <v>905</v>
      </c>
      <c r="E71" s="274" t="s">
        <v>536</v>
      </c>
      <c r="F71" s="274">
        <v>110</v>
      </c>
      <c r="G71" s="274"/>
      <c r="H71" s="283">
        <v>180</v>
      </c>
      <c r="I71" s="291" t="s">
        <v>906</v>
      </c>
      <c r="J71" s="272" t="s">
        <v>716</v>
      </c>
      <c r="K71" s="280">
        <f t="shared" si="68"/>
        <v>70</v>
      </c>
      <c r="L71" s="281">
        <v>100</v>
      </c>
      <c r="M71" s="282">
        <f t="shared" si="67"/>
        <v>1650</v>
      </c>
      <c r="N71" s="280">
        <v>25</v>
      </c>
      <c r="O71" s="272" t="s">
        <v>534</v>
      </c>
      <c r="P71" s="273">
        <v>45049</v>
      </c>
      <c r="Q71" s="197"/>
      <c r="R71" s="203" t="s">
        <v>535</v>
      </c>
      <c r="S71" s="197"/>
      <c r="T71" s="197"/>
      <c r="U71" s="197"/>
      <c r="V71" s="197"/>
      <c r="W71" s="197"/>
      <c r="X71" s="203"/>
      <c r="Y71" s="197"/>
      <c r="Z71" s="197"/>
      <c r="AA71" s="197"/>
      <c r="AB71" s="197"/>
      <c r="AC71" s="197"/>
      <c r="AD71" s="203"/>
      <c r="AE71" s="197"/>
      <c r="AF71" s="197"/>
      <c r="AG71" s="197"/>
      <c r="AH71" s="197"/>
      <c r="AI71" s="197"/>
      <c r="AJ71" s="203"/>
      <c r="AK71" s="197"/>
      <c r="AL71" s="197"/>
    </row>
    <row r="72" spans="1:38" s="198" customFormat="1" ht="15.6" customHeight="1">
      <c r="A72" s="286">
        <v>8</v>
      </c>
      <c r="B72" s="304">
        <v>45048</v>
      </c>
      <c r="C72" s="284"/>
      <c r="D72" s="302" t="s">
        <v>899</v>
      </c>
      <c r="E72" s="274" t="s">
        <v>536</v>
      </c>
      <c r="F72" s="274">
        <v>36</v>
      </c>
      <c r="G72" s="274">
        <v>22</v>
      </c>
      <c r="H72" s="283">
        <v>42</v>
      </c>
      <c r="I72" s="291" t="s">
        <v>900</v>
      </c>
      <c r="J72" s="272" t="s">
        <v>930</v>
      </c>
      <c r="K72" s="280">
        <f t="shared" ref="K72" si="69">H72-F72</f>
        <v>6</v>
      </c>
      <c r="L72" s="281">
        <v>100</v>
      </c>
      <c r="M72" s="282">
        <f t="shared" ref="M72" si="70">(K72*N72)-100</f>
        <v>2342</v>
      </c>
      <c r="N72" s="280">
        <v>407</v>
      </c>
      <c r="O72" s="272" t="s">
        <v>534</v>
      </c>
      <c r="P72" s="273">
        <v>45051</v>
      </c>
      <c r="Q72" s="197"/>
      <c r="R72" s="203" t="s">
        <v>798</v>
      </c>
      <c r="S72" s="197"/>
      <c r="T72" s="197"/>
      <c r="U72" s="197"/>
      <c r="V72" s="197"/>
      <c r="W72" s="197"/>
      <c r="X72" s="203"/>
      <c r="Y72" s="197"/>
      <c r="Z72" s="197"/>
      <c r="AA72" s="197"/>
      <c r="AB72" s="197"/>
      <c r="AC72" s="197"/>
      <c r="AD72" s="203"/>
      <c r="AE72" s="197"/>
      <c r="AF72" s="197"/>
      <c r="AG72" s="197"/>
      <c r="AH72" s="197"/>
      <c r="AI72" s="197"/>
      <c r="AJ72" s="203"/>
      <c r="AK72" s="197"/>
      <c r="AL72" s="197"/>
    </row>
    <row r="73" spans="1:38" s="198" customFormat="1" ht="15.6" customHeight="1">
      <c r="A73" s="286">
        <v>9</v>
      </c>
      <c r="B73" s="304">
        <v>45049</v>
      </c>
      <c r="C73" s="324"/>
      <c r="D73" s="302" t="s">
        <v>908</v>
      </c>
      <c r="E73" s="274" t="s">
        <v>536</v>
      </c>
      <c r="F73" s="274">
        <v>47.5</v>
      </c>
      <c r="G73" s="274"/>
      <c r="H73" s="283">
        <v>64</v>
      </c>
      <c r="I73" s="291" t="s">
        <v>918</v>
      </c>
      <c r="J73" s="272" t="s">
        <v>919</v>
      </c>
      <c r="K73" s="280">
        <f t="shared" ref="K73" si="71">H73-F73</f>
        <v>16.5</v>
      </c>
      <c r="L73" s="281">
        <v>100</v>
      </c>
      <c r="M73" s="282">
        <f t="shared" ref="M73:M74" si="72">(K73*N73)-100</f>
        <v>725</v>
      </c>
      <c r="N73" s="280">
        <v>50</v>
      </c>
      <c r="O73" s="272" t="s">
        <v>534</v>
      </c>
      <c r="P73" s="273">
        <v>45049</v>
      </c>
      <c r="Q73" s="197"/>
      <c r="R73" s="203" t="s">
        <v>535</v>
      </c>
      <c r="S73" s="197"/>
      <c r="T73" s="197"/>
      <c r="U73" s="197"/>
      <c r="V73" s="197"/>
      <c r="W73" s="197"/>
      <c r="X73" s="203"/>
      <c r="Y73" s="197"/>
      <c r="Z73" s="197"/>
      <c r="AA73" s="197"/>
      <c r="AB73" s="197"/>
      <c r="AC73" s="197"/>
      <c r="AD73" s="203"/>
      <c r="AE73" s="197"/>
      <c r="AF73" s="197"/>
      <c r="AG73" s="197"/>
      <c r="AH73" s="197"/>
      <c r="AI73" s="197"/>
      <c r="AJ73" s="203"/>
      <c r="AK73" s="197"/>
      <c r="AL73" s="197"/>
    </row>
    <row r="74" spans="1:38" s="198" customFormat="1" ht="15.6" customHeight="1">
      <c r="A74" s="286">
        <v>10</v>
      </c>
      <c r="B74" s="332">
        <v>45050</v>
      </c>
      <c r="C74" s="284"/>
      <c r="D74" s="302" t="s">
        <v>903</v>
      </c>
      <c r="E74" s="274" t="s">
        <v>877</v>
      </c>
      <c r="F74" s="274">
        <v>68</v>
      </c>
      <c r="G74" s="274">
        <v>105</v>
      </c>
      <c r="H74" s="283">
        <v>42</v>
      </c>
      <c r="I74" s="291" t="s">
        <v>904</v>
      </c>
      <c r="J74" s="272" t="s">
        <v>931</v>
      </c>
      <c r="K74" s="280">
        <f>F74-H74</f>
        <v>26</v>
      </c>
      <c r="L74" s="281">
        <v>100</v>
      </c>
      <c r="M74" s="282">
        <f t="shared" si="72"/>
        <v>1200</v>
      </c>
      <c r="N74" s="280">
        <v>50</v>
      </c>
      <c r="O74" s="272" t="s">
        <v>534</v>
      </c>
      <c r="P74" s="273">
        <v>45051</v>
      </c>
      <c r="Q74" s="197"/>
      <c r="R74" s="203" t="s">
        <v>535</v>
      </c>
      <c r="S74" s="197"/>
      <c r="T74" s="197"/>
      <c r="U74" s="197"/>
      <c r="V74" s="197"/>
      <c r="W74" s="197"/>
      <c r="X74" s="203"/>
      <c r="Y74" s="197"/>
      <c r="Z74" s="197"/>
      <c r="AA74" s="197"/>
      <c r="AB74" s="197"/>
      <c r="AC74" s="197"/>
      <c r="AD74" s="203"/>
      <c r="AE74" s="197"/>
      <c r="AF74" s="197"/>
      <c r="AG74" s="197"/>
      <c r="AH74" s="197"/>
      <c r="AI74" s="197"/>
      <c r="AJ74" s="203"/>
      <c r="AK74" s="197"/>
      <c r="AL74" s="197"/>
    </row>
    <row r="75" spans="1:38" s="198" customFormat="1" ht="15.6" customHeight="1">
      <c r="A75" s="308">
        <v>11</v>
      </c>
      <c r="B75" s="342">
        <v>45050</v>
      </c>
      <c r="C75" s="310"/>
      <c r="D75" s="311" t="s">
        <v>922</v>
      </c>
      <c r="E75" s="289" t="s">
        <v>536</v>
      </c>
      <c r="F75" s="289">
        <v>75</v>
      </c>
      <c r="G75" s="289"/>
      <c r="H75" s="312">
        <v>30</v>
      </c>
      <c r="I75" s="313" t="s">
        <v>923</v>
      </c>
      <c r="J75" s="290" t="s">
        <v>924</v>
      </c>
      <c r="K75" s="314">
        <f t="shared" ref="K75:K76" si="73">H75-F75</f>
        <v>-45</v>
      </c>
      <c r="L75" s="315">
        <v>100</v>
      </c>
      <c r="M75" s="316">
        <f t="shared" ref="M75:M76" si="74">(K75*N75)-100</f>
        <v>-1225</v>
      </c>
      <c r="N75" s="314">
        <v>25</v>
      </c>
      <c r="O75" s="290" t="s">
        <v>546</v>
      </c>
      <c r="P75" s="309">
        <v>45050</v>
      </c>
      <c r="Q75" s="197"/>
      <c r="R75" s="203" t="s">
        <v>535</v>
      </c>
      <c r="S75" s="197"/>
      <c r="T75" s="197"/>
      <c r="U75" s="197"/>
      <c r="V75" s="197"/>
      <c r="W75" s="197"/>
      <c r="X75" s="203"/>
      <c r="Y75" s="197"/>
      <c r="Z75" s="197"/>
      <c r="AA75" s="197"/>
      <c r="AB75" s="197"/>
      <c r="AC75" s="197"/>
      <c r="AD75" s="203"/>
      <c r="AE75" s="197"/>
      <c r="AF75" s="197"/>
      <c r="AG75" s="197"/>
      <c r="AH75" s="197"/>
      <c r="AI75" s="197"/>
      <c r="AJ75" s="203"/>
      <c r="AK75" s="197"/>
      <c r="AL75" s="197"/>
    </row>
    <row r="76" spans="1:38" s="198" customFormat="1" ht="15.6" customHeight="1">
      <c r="A76" s="286">
        <v>12</v>
      </c>
      <c r="B76" s="332">
        <v>45050</v>
      </c>
      <c r="C76" s="284"/>
      <c r="D76" s="302" t="s">
        <v>926</v>
      </c>
      <c r="E76" s="274" t="s">
        <v>536</v>
      </c>
      <c r="F76" s="274">
        <v>45</v>
      </c>
      <c r="G76" s="274">
        <v>30</v>
      </c>
      <c r="H76" s="283">
        <v>53.5</v>
      </c>
      <c r="I76" s="291" t="s">
        <v>927</v>
      </c>
      <c r="J76" s="272" t="s">
        <v>933</v>
      </c>
      <c r="K76" s="280">
        <f t="shared" si="73"/>
        <v>8.5</v>
      </c>
      <c r="L76" s="281">
        <v>100</v>
      </c>
      <c r="M76" s="282">
        <f t="shared" si="74"/>
        <v>2025</v>
      </c>
      <c r="N76" s="280">
        <v>250</v>
      </c>
      <c r="O76" s="272" t="s">
        <v>534</v>
      </c>
      <c r="P76" s="273">
        <v>45049</v>
      </c>
      <c r="Q76" s="197"/>
      <c r="R76" s="203" t="s">
        <v>535</v>
      </c>
      <c r="S76" s="197"/>
      <c r="T76" s="197"/>
      <c r="U76" s="197"/>
      <c r="V76" s="197"/>
      <c r="W76" s="197"/>
      <c r="X76" s="203"/>
      <c r="Y76" s="197"/>
      <c r="Z76" s="197"/>
      <c r="AA76" s="197"/>
      <c r="AB76" s="197"/>
      <c r="AC76" s="197"/>
      <c r="AD76" s="203"/>
      <c r="AE76" s="197"/>
      <c r="AF76" s="197"/>
      <c r="AG76" s="197"/>
      <c r="AH76" s="197"/>
      <c r="AI76" s="197"/>
      <c r="AJ76" s="203"/>
      <c r="AK76" s="197"/>
      <c r="AL76" s="197"/>
    </row>
    <row r="77" spans="1:38" s="198" customFormat="1" ht="15.6" customHeight="1">
      <c r="A77" s="308">
        <v>13</v>
      </c>
      <c r="B77" s="342">
        <v>45050</v>
      </c>
      <c r="C77" s="310"/>
      <c r="D77" s="311" t="s">
        <v>928</v>
      </c>
      <c r="E77" s="289" t="s">
        <v>536</v>
      </c>
      <c r="F77" s="289">
        <v>22.5</v>
      </c>
      <c r="G77" s="289">
        <v>14</v>
      </c>
      <c r="H77" s="312">
        <v>5.5</v>
      </c>
      <c r="I77" s="313" t="s">
        <v>929</v>
      </c>
      <c r="J77" s="290" t="s">
        <v>932</v>
      </c>
      <c r="K77" s="314">
        <f t="shared" ref="K77:K78" si="75">H77-F77</f>
        <v>-17</v>
      </c>
      <c r="L77" s="315">
        <v>100</v>
      </c>
      <c r="M77" s="316">
        <f t="shared" ref="M77:M78" si="76">(K77*N77)-100</f>
        <v>-9450</v>
      </c>
      <c r="N77" s="314">
        <v>550</v>
      </c>
      <c r="O77" s="290" t="s">
        <v>546</v>
      </c>
      <c r="P77" s="309">
        <v>45051</v>
      </c>
      <c r="Q77" s="197"/>
      <c r="R77" s="203" t="s">
        <v>535</v>
      </c>
      <c r="S77" s="197"/>
      <c r="T77" s="197"/>
      <c r="U77" s="197"/>
      <c r="V77" s="197"/>
      <c r="W77" s="197"/>
      <c r="X77" s="203"/>
      <c r="Y77" s="197"/>
      <c r="Z77" s="197"/>
      <c r="AA77" s="197"/>
      <c r="AB77" s="197"/>
      <c r="AC77" s="197"/>
      <c r="AD77" s="203"/>
      <c r="AE77" s="197"/>
      <c r="AF77" s="197"/>
      <c r="AG77" s="197"/>
      <c r="AH77" s="197"/>
      <c r="AI77" s="197"/>
      <c r="AJ77" s="203"/>
      <c r="AK77" s="197"/>
      <c r="AL77" s="197"/>
    </row>
    <row r="78" spans="1:38" s="198" customFormat="1" ht="15.6" customHeight="1">
      <c r="A78" s="286">
        <v>14</v>
      </c>
      <c r="B78" s="332">
        <v>45051</v>
      </c>
      <c r="C78" s="284"/>
      <c r="D78" s="302" t="s">
        <v>934</v>
      </c>
      <c r="E78" s="274" t="s">
        <v>536</v>
      </c>
      <c r="F78" s="274">
        <v>6.5</v>
      </c>
      <c r="G78" s="274">
        <v>1.8</v>
      </c>
      <c r="H78" s="283">
        <v>9</v>
      </c>
      <c r="I78" s="291" t="s">
        <v>935</v>
      </c>
      <c r="J78" s="272" t="s">
        <v>939</v>
      </c>
      <c r="K78" s="280">
        <f t="shared" si="75"/>
        <v>2.5</v>
      </c>
      <c r="L78" s="281">
        <v>100</v>
      </c>
      <c r="M78" s="282">
        <f t="shared" si="76"/>
        <v>2275</v>
      </c>
      <c r="N78" s="280">
        <v>950</v>
      </c>
      <c r="O78" s="272" t="s">
        <v>534</v>
      </c>
      <c r="P78" s="273">
        <v>45054</v>
      </c>
      <c r="Q78" s="197"/>
      <c r="R78" s="203" t="s">
        <v>535</v>
      </c>
      <c r="S78" s="197"/>
      <c r="T78" s="197"/>
      <c r="U78" s="197"/>
      <c r="V78" s="197"/>
      <c r="W78" s="197"/>
      <c r="X78" s="203"/>
      <c r="Y78" s="197"/>
      <c r="Z78" s="197"/>
      <c r="AA78" s="197"/>
      <c r="AB78" s="197"/>
      <c r="AC78" s="197"/>
      <c r="AD78" s="203"/>
      <c r="AE78" s="197"/>
      <c r="AF78" s="197"/>
      <c r="AG78" s="197"/>
      <c r="AH78" s="197"/>
      <c r="AI78" s="197"/>
      <c r="AJ78" s="203"/>
      <c r="AK78" s="197"/>
      <c r="AL78" s="197"/>
    </row>
    <row r="79" spans="1:38" s="198" customFormat="1" ht="15.6" customHeight="1">
      <c r="A79" s="286">
        <v>15</v>
      </c>
      <c r="B79" s="332">
        <v>45051</v>
      </c>
      <c r="C79" s="284"/>
      <c r="D79" s="302" t="s">
        <v>936</v>
      </c>
      <c r="E79" s="274" t="s">
        <v>536</v>
      </c>
      <c r="F79" s="274">
        <v>122.5</v>
      </c>
      <c r="G79" s="274">
        <v>75</v>
      </c>
      <c r="H79" s="283">
        <v>142.5</v>
      </c>
      <c r="I79" s="291" t="s">
        <v>868</v>
      </c>
      <c r="J79" s="272" t="s">
        <v>882</v>
      </c>
      <c r="K79" s="280">
        <f t="shared" ref="K79" si="77">H79-F79</f>
        <v>20</v>
      </c>
      <c r="L79" s="281">
        <v>100</v>
      </c>
      <c r="M79" s="282">
        <f t="shared" ref="M79" si="78">(K79*N79)-100</f>
        <v>1900</v>
      </c>
      <c r="N79" s="280">
        <v>100</v>
      </c>
      <c r="O79" s="272" t="s">
        <v>534</v>
      </c>
      <c r="P79" s="273">
        <v>45054</v>
      </c>
      <c r="Q79" s="197"/>
      <c r="R79" s="203" t="s">
        <v>535</v>
      </c>
      <c r="S79" s="197"/>
      <c r="T79" s="197"/>
      <c r="U79" s="197"/>
      <c r="V79" s="197"/>
      <c r="W79" s="197"/>
      <c r="X79" s="203"/>
      <c r="Y79" s="197"/>
      <c r="Z79" s="197"/>
      <c r="AA79" s="197"/>
      <c r="AB79" s="197"/>
      <c r="AC79" s="197"/>
      <c r="AD79" s="203"/>
      <c r="AE79" s="197"/>
      <c r="AF79" s="197"/>
      <c r="AG79" s="197"/>
      <c r="AH79" s="197"/>
      <c r="AI79" s="197"/>
      <c r="AJ79" s="203"/>
      <c r="AK79" s="197"/>
      <c r="AL79" s="197"/>
    </row>
    <row r="80" spans="1:38" s="198" customFormat="1" ht="15.6" customHeight="1">
      <c r="A80" s="286">
        <v>16</v>
      </c>
      <c r="B80" s="332">
        <v>45051</v>
      </c>
      <c r="C80" s="284"/>
      <c r="D80" s="302" t="s">
        <v>926</v>
      </c>
      <c r="E80" s="274" t="s">
        <v>536</v>
      </c>
      <c r="F80" s="274">
        <v>43.5</v>
      </c>
      <c r="G80" s="274">
        <v>29</v>
      </c>
      <c r="H80" s="283">
        <v>51.5</v>
      </c>
      <c r="I80" s="291" t="s">
        <v>927</v>
      </c>
      <c r="J80" s="272" t="s">
        <v>874</v>
      </c>
      <c r="K80" s="280">
        <f t="shared" ref="K80" si="79">H80-F80</f>
        <v>8</v>
      </c>
      <c r="L80" s="281">
        <v>100</v>
      </c>
      <c r="M80" s="282">
        <f t="shared" ref="M80:M81" si="80">(K80*N80)-100</f>
        <v>1900</v>
      </c>
      <c r="N80" s="280">
        <v>250</v>
      </c>
      <c r="O80" s="272" t="s">
        <v>534</v>
      </c>
      <c r="P80" s="273">
        <v>45054</v>
      </c>
      <c r="Q80" s="197"/>
      <c r="R80" s="203" t="s">
        <v>535</v>
      </c>
      <c r="S80" s="197"/>
      <c r="T80" s="197"/>
      <c r="U80" s="197"/>
      <c r="V80" s="197"/>
      <c r="W80" s="197"/>
      <c r="X80" s="203"/>
      <c r="Y80" s="197"/>
      <c r="Z80" s="197"/>
      <c r="AA80" s="197"/>
      <c r="AB80" s="197"/>
      <c r="AC80" s="197"/>
      <c r="AD80" s="203"/>
      <c r="AE80" s="197"/>
      <c r="AF80" s="197"/>
      <c r="AG80" s="197"/>
      <c r="AH80" s="197"/>
      <c r="AI80" s="197"/>
      <c r="AJ80" s="203"/>
      <c r="AK80" s="197"/>
      <c r="AL80" s="197"/>
    </row>
    <row r="81" spans="1:38" s="198" customFormat="1" ht="15.6" customHeight="1">
      <c r="A81" s="286">
        <v>17</v>
      </c>
      <c r="B81" s="332">
        <v>45054</v>
      </c>
      <c r="C81" s="284"/>
      <c r="D81" s="302" t="s">
        <v>903</v>
      </c>
      <c r="E81" s="274" t="s">
        <v>877</v>
      </c>
      <c r="F81" s="274">
        <v>72.5</v>
      </c>
      <c r="G81" s="274">
        <v>110</v>
      </c>
      <c r="H81" s="283">
        <v>48.5</v>
      </c>
      <c r="I81" s="291" t="s">
        <v>904</v>
      </c>
      <c r="J81" s="272" t="s">
        <v>966</v>
      </c>
      <c r="K81" s="280">
        <f>F81-H81</f>
        <v>24</v>
      </c>
      <c r="L81" s="281">
        <v>100</v>
      </c>
      <c r="M81" s="282">
        <f t="shared" si="80"/>
        <v>1100</v>
      </c>
      <c r="N81" s="280">
        <v>50</v>
      </c>
      <c r="O81" s="272" t="s">
        <v>534</v>
      </c>
      <c r="P81" s="273">
        <v>45058</v>
      </c>
      <c r="Q81" s="197"/>
      <c r="R81" s="203" t="s">
        <v>535</v>
      </c>
      <c r="S81" s="197"/>
      <c r="T81" s="197"/>
      <c r="U81" s="197"/>
      <c r="V81" s="197"/>
      <c r="W81" s="197"/>
      <c r="X81" s="203"/>
      <c r="Y81" s="197"/>
      <c r="Z81" s="197"/>
      <c r="AA81" s="197"/>
      <c r="AB81" s="197"/>
      <c r="AC81" s="197"/>
      <c r="AD81" s="203"/>
      <c r="AE81" s="197"/>
      <c r="AF81" s="197"/>
      <c r="AG81" s="197"/>
      <c r="AH81" s="197"/>
      <c r="AI81" s="197"/>
      <c r="AJ81" s="203"/>
      <c r="AK81" s="197"/>
      <c r="AL81" s="197"/>
    </row>
    <row r="82" spans="1:38" s="198" customFormat="1" ht="15.6" customHeight="1">
      <c r="A82" s="286">
        <v>18</v>
      </c>
      <c r="B82" s="332">
        <v>45054</v>
      </c>
      <c r="C82" s="284"/>
      <c r="D82" s="302" t="s">
        <v>899</v>
      </c>
      <c r="E82" s="274" t="s">
        <v>536</v>
      </c>
      <c r="F82" s="274">
        <v>40</v>
      </c>
      <c r="G82" s="274">
        <v>26</v>
      </c>
      <c r="H82" s="283">
        <v>46</v>
      </c>
      <c r="I82" s="291" t="s">
        <v>900</v>
      </c>
      <c r="J82" s="272" t="s">
        <v>930</v>
      </c>
      <c r="K82" s="280">
        <f t="shared" ref="K82:K83" si="81">H82-F82</f>
        <v>6</v>
      </c>
      <c r="L82" s="281">
        <v>100</v>
      </c>
      <c r="M82" s="282">
        <f t="shared" ref="M82:M83" si="82">(K82*N82)-100</f>
        <v>2342</v>
      </c>
      <c r="N82" s="280">
        <v>407</v>
      </c>
      <c r="O82" s="272" t="s">
        <v>534</v>
      </c>
      <c r="P82" s="273">
        <v>45054</v>
      </c>
      <c r="Q82" s="197"/>
      <c r="R82" s="203" t="s">
        <v>798</v>
      </c>
      <c r="S82" s="197"/>
      <c r="T82" s="197"/>
      <c r="U82" s="197"/>
      <c r="V82" s="197"/>
      <c r="W82" s="197"/>
      <c r="X82" s="203"/>
      <c r="Y82" s="197"/>
      <c r="Z82" s="197"/>
      <c r="AA82" s="197"/>
      <c r="AB82" s="197"/>
      <c r="AC82" s="197"/>
      <c r="AD82" s="203"/>
      <c r="AE82" s="197"/>
      <c r="AF82" s="197"/>
      <c r="AG82" s="197"/>
      <c r="AH82" s="197"/>
      <c r="AI82" s="197"/>
      <c r="AJ82" s="203"/>
      <c r="AK82" s="197"/>
      <c r="AL82" s="197"/>
    </row>
    <row r="83" spans="1:38" s="198" customFormat="1" ht="15.6" customHeight="1">
      <c r="A83" s="308">
        <v>19</v>
      </c>
      <c r="B83" s="342">
        <v>45054</v>
      </c>
      <c r="C83" s="310"/>
      <c r="D83" s="311" t="s">
        <v>938</v>
      </c>
      <c r="E83" s="289" t="s">
        <v>536</v>
      </c>
      <c r="F83" s="289">
        <v>34.5</v>
      </c>
      <c r="G83" s="289"/>
      <c r="H83" s="312">
        <v>0</v>
      </c>
      <c r="I83" s="313" t="s">
        <v>937</v>
      </c>
      <c r="J83" s="290" t="s">
        <v>951</v>
      </c>
      <c r="K83" s="314">
        <f t="shared" si="81"/>
        <v>-34.5</v>
      </c>
      <c r="L83" s="315">
        <v>100</v>
      </c>
      <c r="M83" s="316">
        <f t="shared" si="82"/>
        <v>-1480</v>
      </c>
      <c r="N83" s="314">
        <v>40</v>
      </c>
      <c r="O83" s="290" t="s">
        <v>546</v>
      </c>
      <c r="P83" s="309">
        <v>45055</v>
      </c>
      <c r="Q83" s="197"/>
      <c r="R83" s="203" t="s">
        <v>798</v>
      </c>
      <c r="S83" s="197"/>
      <c r="T83" s="197"/>
      <c r="U83" s="197"/>
      <c r="V83" s="197"/>
      <c r="W83" s="197"/>
      <c r="X83" s="203"/>
      <c r="Y83" s="197"/>
      <c r="Z83" s="197"/>
      <c r="AA83" s="197"/>
      <c r="AB83" s="197"/>
      <c r="AC83" s="197"/>
      <c r="AD83" s="203"/>
      <c r="AE83" s="197"/>
      <c r="AF83" s="197"/>
      <c r="AG83" s="197"/>
      <c r="AH83" s="197"/>
      <c r="AI83" s="197"/>
      <c r="AJ83" s="203"/>
      <c r="AK83" s="197"/>
      <c r="AL83" s="197"/>
    </row>
    <row r="84" spans="1:38" s="198" customFormat="1" ht="15.6" customHeight="1">
      <c r="A84" s="286">
        <v>20</v>
      </c>
      <c r="B84" s="332">
        <v>45055</v>
      </c>
      <c r="C84" s="284"/>
      <c r="D84" s="302" t="s">
        <v>946</v>
      </c>
      <c r="E84" s="274" t="s">
        <v>536</v>
      </c>
      <c r="F84" s="274">
        <v>38.5</v>
      </c>
      <c r="G84" s="274"/>
      <c r="H84" s="283">
        <v>62</v>
      </c>
      <c r="I84" s="291" t="s">
        <v>909</v>
      </c>
      <c r="J84" s="272" t="s">
        <v>914</v>
      </c>
      <c r="K84" s="280">
        <f t="shared" ref="K84:K86" si="83">H84-F84</f>
        <v>23.5</v>
      </c>
      <c r="L84" s="281">
        <v>100</v>
      </c>
      <c r="M84" s="282">
        <f t="shared" ref="M84:M86" si="84">(K84*N84)-100</f>
        <v>1075</v>
      </c>
      <c r="N84" s="280">
        <v>50</v>
      </c>
      <c r="O84" s="272" t="s">
        <v>534</v>
      </c>
      <c r="P84" s="273">
        <v>45055</v>
      </c>
      <c r="Q84" s="197"/>
      <c r="R84" s="203" t="s">
        <v>535</v>
      </c>
      <c r="S84" s="197"/>
      <c r="T84" s="197"/>
      <c r="U84" s="197"/>
      <c r="V84" s="197"/>
      <c r="W84" s="197"/>
      <c r="X84" s="203"/>
      <c r="Y84" s="197"/>
      <c r="Z84" s="197"/>
      <c r="AA84" s="197"/>
      <c r="AB84" s="197"/>
      <c r="AC84" s="197"/>
      <c r="AD84" s="203"/>
      <c r="AE84" s="197"/>
      <c r="AF84" s="197"/>
      <c r="AG84" s="197"/>
      <c r="AH84" s="197"/>
      <c r="AI84" s="197"/>
      <c r="AJ84" s="203"/>
      <c r="AK84" s="197"/>
      <c r="AL84" s="197"/>
    </row>
    <row r="85" spans="1:38" s="198" customFormat="1" ht="15.6" customHeight="1">
      <c r="A85" s="286">
        <v>21</v>
      </c>
      <c r="B85" s="332">
        <v>45055</v>
      </c>
      <c r="C85" s="284"/>
      <c r="D85" s="302" t="s">
        <v>899</v>
      </c>
      <c r="E85" s="274" t="s">
        <v>536</v>
      </c>
      <c r="F85" s="274">
        <v>39</v>
      </c>
      <c r="G85" s="274">
        <v>25</v>
      </c>
      <c r="H85" s="283">
        <v>45.5</v>
      </c>
      <c r="I85" s="291" t="s">
        <v>900</v>
      </c>
      <c r="J85" s="272" t="s">
        <v>897</v>
      </c>
      <c r="K85" s="280">
        <f t="shared" si="83"/>
        <v>6.5</v>
      </c>
      <c r="L85" s="281">
        <v>100</v>
      </c>
      <c r="M85" s="282">
        <f t="shared" si="84"/>
        <v>2545.5</v>
      </c>
      <c r="N85" s="280">
        <v>407</v>
      </c>
      <c r="O85" s="272" t="s">
        <v>534</v>
      </c>
      <c r="P85" s="273">
        <v>45055</v>
      </c>
      <c r="Q85" s="197"/>
      <c r="R85" s="203" t="s">
        <v>798</v>
      </c>
      <c r="S85" s="197"/>
      <c r="T85" s="197"/>
      <c r="U85" s="197"/>
      <c r="V85" s="197"/>
      <c r="W85" s="197"/>
      <c r="X85" s="203"/>
      <c r="Y85" s="197"/>
      <c r="Z85" s="197"/>
      <c r="AA85" s="197"/>
      <c r="AB85" s="197"/>
      <c r="AC85" s="197"/>
      <c r="AD85" s="203"/>
      <c r="AE85" s="197"/>
      <c r="AF85" s="197"/>
      <c r="AG85" s="197"/>
      <c r="AH85" s="197"/>
      <c r="AI85" s="197"/>
      <c r="AJ85" s="203"/>
      <c r="AK85" s="197"/>
      <c r="AL85" s="197"/>
    </row>
    <row r="86" spans="1:38" s="198" customFormat="1" ht="15.6" customHeight="1">
      <c r="A86" s="308">
        <v>22</v>
      </c>
      <c r="B86" s="342">
        <v>45055</v>
      </c>
      <c r="C86" s="310"/>
      <c r="D86" s="311" t="s">
        <v>948</v>
      </c>
      <c r="E86" s="289" t="s">
        <v>536</v>
      </c>
      <c r="F86" s="289">
        <v>9</v>
      </c>
      <c r="G86" s="289">
        <v>2</v>
      </c>
      <c r="H86" s="312">
        <v>2</v>
      </c>
      <c r="I86" s="313" t="s">
        <v>949</v>
      </c>
      <c r="J86" s="290" t="s">
        <v>1028</v>
      </c>
      <c r="K86" s="314">
        <f t="shared" si="83"/>
        <v>-7</v>
      </c>
      <c r="L86" s="315">
        <v>100</v>
      </c>
      <c r="M86" s="316">
        <f t="shared" si="84"/>
        <v>-5000</v>
      </c>
      <c r="N86" s="314">
        <v>700</v>
      </c>
      <c r="O86" s="290" t="s">
        <v>546</v>
      </c>
      <c r="P86" s="309">
        <v>45065</v>
      </c>
      <c r="Q86" s="197"/>
      <c r="R86" s="203" t="s">
        <v>535</v>
      </c>
      <c r="S86" s="197"/>
      <c r="T86" s="197"/>
      <c r="U86" s="197"/>
      <c r="V86" s="197"/>
      <c r="W86" s="197"/>
      <c r="X86" s="203"/>
      <c r="Y86" s="197"/>
      <c r="Z86" s="197"/>
      <c r="AA86" s="197"/>
      <c r="AB86" s="197"/>
      <c r="AC86" s="197"/>
      <c r="AD86" s="203"/>
      <c r="AE86" s="197"/>
      <c r="AF86" s="197"/>
      <c r="AG86" s="197"/>
      <c r="AH86" s="197"/>
      <c r="AI86" s="197"/>
      <c r="AJ86" s="203"/>
      <c r="AK86" s="197"/>
      <c r="AL86" s="197"/>
    </row>
    <row r="87" spans="1:38" s="198" customFormat="1" ht="15.6" customHeight="1">
      <c r="A87" s="286">
        <v>23</v>
      </c>
      <c r="B87" s="332">
        <v>45055</v>
      </c>
      <c r="C87" s="284"/>
      <c r="D87" s="302" t="s">
        <v>946</v>
      </c>
      <c r="E87" s="274" t="s">
        <v>536</v>
      </c>
      <c r="F87" s="274">
        <v>46.5</v>
      </c>
      <c r="G87" s="274">
        <v>9</v>
      </c>
      <c r="H87" s="283">
        <v>65</v>
      </c>
      <c r="I87" s="291" t="s">
        <v>950</v>
      </c>
      <c r="J87" s="272" t="s">
        <v>955</v>
      </c>
      <c r="K87" s="280">
        <f t="shared" ref="K87" si="85">H87-F87</f>
        <v>18.5</v>
      </c>
      <c r="L87" s="281">
        <v>100</v>
      </c>
      <c r="M87" s="282">
        <f t="shared" ref="M87" si="86">(K87*N87)-100</f>
        <v>825</v>
      </c>
      <c r="N87" s="280">
        <v>50</v>
      </c>
      <c r="O87" s="272" t="s">
        <v>534</v>
      </c>
      <c r="P87" s="273">
        <v>45056</v>
      </c>
      <c r="Q87" s="197"/>
      <c r="R87" s="203" t="s">
        <v>535</v>
      </c>
      <c r="S87" s="197"/>
      <c r="T87" s="197"/>
      <c r="U87" s="197"/>
      <c r="V87" s="197"/>
      <c r="W87" s="197"/>
      <c r="X87" s="203"/>
      <c r="Y87" s="197"/>
      <c r="Z87" s="197"/>
      <c r="AA87" s="197"/>
      <c r="AB87" s="197"/>
      <c r="AC87" s="197"/>
      <c r="AD87" s="203"/>
      <c r="AE87" s="197"/>
      <c r="AF87" s="197"/>
      <c r="AG87" s="197"/>
      <c r="AH87" s="197"/>
      <c r="AI87" s="197"/>
      <c r="AJ87" s="203"/>
      <c r="AK87" s="197"/>
      <c r="AL87" s="197"/>
    </row>
    <row r="88" spans="1:38" s="198" customFormat="1" ht="15.6" customHeight="1">
      <c r="A88" s="286">
        <v>24</v>
      </c>
      <c r="B88" s="332">
        <v>45056</v>
      </c>
      <c r="C88" s="284"/>
      <c r="D88" s="302" t="s">
        <v>936</v>
      </c>
      <c r="E88" s="274" t="s">
        <v>536</v>
      </c>
      <c r="F88" s="274">
        <v>182.5</v>
      </c>
      <c r="G88" s="274">
        <v>135</v>
      </c>
      <c r="H88" s="283">
        <v>200</v>
      </c>
      <c r="I88" s="291" t="s">
        <v>956</v>
      </c>
      <c r="J88" s="272" t="s">
        <v>919</v>
      </c>
      <c r="K88" s="280">
        <f t="shared" ref="K88:K90" si="87">H88-F88</f>
        <v>17.5</v>
      </c>
      <c r="L88" s="281">
        <v>100</v>
      </c>
      <c r="M88" s="282">
        <f t="shared" ref="M88:M90" si="88">(K88*N88)-100</f>
        <v>1650</v>
      </c>
      <c r="N88" s="280">
        <v>100</v>
      </c>
      <c r="O88" s="272" t="s">
        <v>534</v>
      </c>
      <c r="P88" s="273">
        <v>45056</v>
      </c>
      <c r="Q88" s="197"/>
      <c r="R88" s="203" t="s">
        <v>798</v>
      </c>
      <c r="S88" s="197"/>
      <c r="T88" s="197"/>
      <c r="U88" s="197"/>
      <c r="V88" s="197"/>
      <c r="W88" s="197"/>
      <c r="X88" s="203"/>
      <c r="Y88" s="197"/>
      <c r="Z88" s="197"/>
      <c r="AA88" s="197"/>
      <c r="AB88" s="197"/>
      <c r="AC88" s="197"/>
      <c r="AD88" s="203"/>
      <c r="AE88" s="197"/>
      <c r="AF88" s="197"/>
      <c r="AG88" s="197"/>
      <c r="AH88" s="197"/>
      <c r="AI88" s="197"/>
      <c r="AJ88" s="203"/>
      <c r="AK88" s="197"/>
      <c r="AL88" s="197"/>
    </row>
    <row r="89" spans="1:38" s="198" customFormat="1" ht="15.6" customHeight="1">
      <c r="A89" s="308">
        <v>25</v>
      </c>
      <c r="B89" s="342">
        <v>45056</v>
      </c>
      <c r="C89" s="310"/>
      <c r="D89" s="311" t="s">
        <v>946</v>
      </c>
      <c r="E89" s="289" t="s">
        <v>536</v>
      </c>
      <c r="F89" s="289">
        <v>38</v>
      </c>
      <c r="G89" s="289"/>
      <c r="H89" s="312">
        <v>0</v>
      </c>
      <c r="I89" s="313" t="s">
        <v>950</v>
      </c>
      <c r="J89" s="290" t="s">
        <v>957</v>
      </c>
      <c r="K89" s="314">
        <f t="shared" si="87"/>
        <v>-38</v>
      </c>
      <c r="L89" s="315">
        <v>100</v>
      </c>
      <c r="M89" s="316">
        <f t="shared" si="88"/>
        <v>-2000</v>
      </c>
      <c r="N89" s="314">
        <v>50</v>
      </c>
      <c r="O89" s="290" t="s">
        <v>546</v>
      </c>
      <c r="P89" s="309">
        <v>45057</v>
      </c>
      <c r="Q89" s="197"/>
      <c r="R89" s="203" t="s">
        <v>798</v>
      </c>
      <c r="S89" s="197"/>
      <c r="T89" s="197"/>
      <c r="U89" s="197"/>
      <c r="V89" s="197"/>
      <c r="W89" s="197"/>
      <c r="X89" s="203"/>
      <c r="Y89" s="197"/>
      <c r="Z89" s="197"/>
      <c r="AA89" s="197"/>
      <c r="AB89" s="197"/>
      <c r="AC89" s="197"/>
      <c r="AD89" s="203"/>
      <c r="AE89" s="197"/>
      <c r="AF89" s="197"/>
      <c r="AG89" s="197"/>
      <c r="AH89" s="197"/>
      <c r="AI89" s="197"/>
      <c r="AJ89" s="203"/>
      <c r="AK89" s="197"/>
      <c r="AL89" s="197"/>
    </row>
    <row r="90" spans="1:38" s="198" customFormat="1" ht="15.6" customHeight="1">
      <c r="A90" s="286">
        <v>26</v>
      </c>
      <c r="B90" s="304">
        <v>45057</v>
      </c>
      <c r="C90" s="284"/>
      <c r="D90" s="302" t="s">
        <v>958</v>
      </c>
      <c r="E90" s="274" t="s">
        <v>536</v>
      </c>
      <c r="F90" s="274">
        <v>6.5</v>
      </c>
      <c r="G90" s="274">
        <v>1.8</v>
      </c>
      <c r="H90" s="283">
        <v>9</v>
      </c>
      <c r="I90" s="291" t="s">
        <v>959</v>
      </c>
      <c r="J90" s="272" t="s">
        <v>939</v>
      </c>
      <c r="K90" s="280">
        <f t="shared" si="87"/>
        <v>2.5</v>
      </c>
      <c r="L90" s="281">
        <v>100</v>
      </c>
      <c r="M90" s="282">
        <f t="shared" si="88"/>
        <v>2275</v>
      </c>
      <c r="N90" s="280">
        <v>950</v>
      </c>
      <c r="O90" s="272" t="s">
        <v>534</v>
      </c>
      <c r="P90" s="273">
        <v>45061</v>
      </c>
      <c r="Q90" s="197"/>
      <c r="R90" s="203" t="s">
        <v>798</v>
      </c>
      <c r="S90" s="197"/>
      <c r="T90" s="197"/>
      <c r="U90" s="197"/>
      <c r="V90" s="197"/>
      <c r="W90" s="197"/>
      <c r="X90" s="203"/>
      <c r="Y90" s="197"/>
      <c r="Z90" s="197"/>
      <c r="AA90" s="197"/>
      <c r="AB90" s="197"/>
      <c r="AC90" s="197"/>
      <c r="AD90" s="203"/>
      <c r="AE90" s="197"/>
      <c r="AF90" s="197"/>
      <c r="AG90" s="197"/>
      <c r="AH90" s="197"/>
      <c r="AI90" s="197"/>
      <c r="AJ90" s="203"/>
      <c r="AK90" s="197"/>
      <c r="AL90" s="197"/>
    </row>
    <row r="91" spans="1:38" s="198" customFormat="1" ht="15.6" customHeight="1">
      <c r="A91" s="286">
        <v>27</v>
      </c>
      <c r="B91" s="304">
        <v>45057</v>
      </c>
      <c r="C91" s="284"/>
      <c r="D91" s="302" t="s">
        <v>961</v>
      </c>
      <c r="E91" s="274" t="s">
        <v>536</v>
      </c>
      <c r="F91" s="274">
        <v>37</v>
      </c>
      <c r="G91" s="274">
        <v>23</v>
      </c>
      <c r="H91" s="283">
        <v>43</v>
      </c>
      <c r="I91" s="291" t="s">
        <v>894</v>
      </c>
      <c r="J91" s="272" t="s">
        <v>930</v>
      </c>
      <c r="K91" s="280">
        <f t="shared" ref="K91:K92" si="89">H91-F91</f>
        <v>6</v>
      </c>
      <c r="L91" s="281">
        <v>100</v>
      </c>
      <c r="M91" s="282">
        <f t="shared" ref="M91:M92" si="90">(K91*N91)-100</f>
        <v>2342</v>
      </c>
      <c r="N91" s="280">
        <v>407</v>
      </c>
      <c r="O91" s="272" t="s">
        <v>534</v>
      </c>
      <c r="P91" s="273">
        <v>45058</v>
      </c>
      <c r="Q91" s="197"/>
      <c r="R91" s="203" t="s">
        <v>798</v>
      </c>
      <c r="S91" s="197"/>
      <c r="T91" s="197"/>
      <c r="U91" s="197"/>
      <c r="V91" s="197"/>
      <c r="W91" s="197"/>
      <c r="X91" s="203"/>
      <c r="Y91" s="197"/>
      <c r="Z91" s="197"/>
      <c r="AA91" s="197"/>
      <c r="AB91" s="197"/>
      <c r="AC91" s="197"/>
      <c r="AD91" s="203"/>
      <c r="AE91" s="197"/>
      <c r="AF91" s="197"/>
      <c r="AG91" s="197"/>
      <c r="AH91" s="197"/>
      <c r="AI91" s="197"/>
      <c r="AJ91" s="203"/>
      <c r="AK91" s="197"/>
      <c r="AL91" s="197"/>
    </row>
    <row r="92" spans="1:38" s="198" customFormat="1" ht="15.6" customHeight="1">
      <c r="A92" s="308">
        <v>28</v>
      </c>
      <c r="B92" s="320">
        <v>45057</v>
      </c>
      <c r="C92" s="310"/>
      <c r="D92" s="311" t="s">
        <v>962</v>
      </c>
      <c r="E92" s="289" t="s">
        <v>536</v>
      </c>
      <c r="F92" s="289">
        <v>37</v>
      </c>
      <c r="G92" s="289">
        <v>15</v>
      </c>
      <c r="H92" s="312">
        <v>15</v>
      </c>
      <c r="I92" s="313" t="s">
        <v>963</v>
      </c>
      <c r="J92" s="290" t="s">
        <v>998</v>
      </c>
      <c r="K92" s="314">
        <f t="shared" si="89"/>
        <v>-22</v>
      </c>
      <c r="L92" s="315">
        <v>100</v>
      </c>
      <c r="M92" s="316">
        <f t="shared" si="90"/>
        <v>-3400</v>
      </c>
      <c r="N92" s="314">
        <v>150</v>
      </c>
      <c r="O92" s="290" t="s">
        <v>546</v>
      </c>
      <c r="P92" s="309">
        <v>45063</v>
      </c>
      <c r="Q92" s="197"/>
      <c r="R92" s="203" t="s">
        <v>535</v>
      </c>
      <c r="S92" s="197"/>
      <c r="T92" s="197"/>
      <c r="U92" s="197"/>
      <c r="V92" s="197"/>
      <c r="W92" s="197"/>
      <c r="X92" s="203"/>
      <c r="Y92" s="197"/>
      <c r="Z92" s="197"/>
      <c r="AA92" s="197"/>
      <c r="AB92" s="197"/>
      <c r="AC92" s="197"/>
      <c r="AD92" s="203"/>
      <c r="AE92" s="197"/>
      <c r="AF92" s="197"/>
      <c r="AG92" s="197"/>
      <c r="AH92" s="197"/>
      <c r="AI92" s="197"/>
      <c r="AJ92" s="203"/>
      <c r="AK92" s="197"/>
      <c r="AL92" s="197"/>
    </row>
    <row r="93" spans="1:38" s="198" customFormat="1" ht="15.6" customHeight="1">
      <c r="A93" s="308">
        <v>29</v>
      </c>
      <c r="B93" s="320">
        <v>45058</v>
      </c>
      <c r="C93" s="310"/>
      <c r="D93" s="311" t="s">
        <v>967</v>
      </c>
      <c r="E93" s="289" t="s">
        <v>536</v>
      </c>
      <c r="F93" s="289">
        <v>125</v>
      </c>
      <c r="G93" s="289">
        <v>76</v>
      </c>
      <c r="H93" s="312">
        <v>76</v>
      </c>
      <c r="I93" s="313" t="s">
        <v>968</v>
      </c>
      <c r="J93" s="290" t="s">
        <v>992</v>
      </c>
      <c r="K93" s="314">
        <f t="shared" ref="K93:K94" si="91">H93-F93</f>
        <v>-49</v>
      </c>
      <c r="L93" s="315">
        <v>100</v>
      </c>
      <c r="M93" s="316">
        <f t="shared" ref="M93" si="92">(K93*N93)-100</f>
        <v>-5000</v>
      </c>
      <c r="N93" s="314">
        <v>100</v>
      </c>
      <c r="O93" s="290" t="s">
        <v>546</v>
      </c>
      <c r="P93" s="309">
        <v>45062</v>
      </c>
      <c r="Q93" s="197"/>
      <c r="R93" s="203" t="s">
        <v>798</v>
      </c>
      <c r="S93" s="197"/>
      <c r="T93" s="197"/>
      <c r="U93" s="197"/>
      <c r="V93" s="197"/>
      <c r="W93" s="197"/>
      <c r="X93" s="203"/>
      <c r="Y93" s="197"/>
      <c r="Z93" s="197"/>
      <c r="AA93" s="197"/>
      <c r="AB93" s="197"/>
      <c r="AC93" s="197"/>
      <c r="AD93" s="203"/>
      <c r="AE93" s="197"/>
      <c r="AF93" s="197"/>
      <c r="AG93" s="197"/>
      <c r="AH93" s="197"/>
      <c r="AI93" s="197"/>
      <c r="AJ93" s="203"/>
      <c r="AK93" s="197"/>
      <c r="AL93" s="197"/>
    </row>
    <row r="94" spans="1:38" s="198" customFormat="1" ht="15.6" customHeight="1">
      <c r="A94" s="415">
        <v>30</v>
      </c>
      <c r="B94" s="417">
        <v>45058</v>
      </c>
      <c r="C94" s="310"/>
      <c r="D94" s="311" t="s">
        <v>969</v>
      </c>
      <c r="E94" s="289" t="s">
        <v>536</v>
      </c>
      <c r="F94" s="289">
        <v>265</v>
      </c>
      <c r="G94" s="289"/>
      <c r="H94" s="312">
        <v>0</v>
      </c>
      <c r="I94" s="313"/>
      <c r="J94" s="419" t="s">
        <v>1081</v>
      </c>
      <c r="K94" s="314">
        <f t="shared" si="91"/>
        <v>-265</v>
      </c>
      <c r="L94" s="315">
        <v>100</v>
      </c>
      <c r="M94" s="316">
        <f>K94*25</f>
        <v>-6625</v>
      </c>
      <c r="N94" s="314">
        <v>25</v>
      </c>
      <c r="O94" s="419" t="s">
        <v>546</v>
      </c>
      <c r="P94" s="425">
        <v>146</v>
      </c>
      <c r="Q94" s="197"/>
      <c r="R94" s="203" t="s">
        <v>535</v>
      </c>
      <c r="S94" s="197"/>
      <c r="T94" s="197"/>
      <c r="U94" s="197"/>
      <c r="V94" s="197"/>
      <c r="W94" s="197"/>
      <c r="X94" s="203"/>
      <c r="Y94" s="197"/>
      <c r="Z94" s="197"/>
      <c r="AA94" s="197"/>
      <c r="AB94" s="197"/>
      <c r="AC94" s="197"/>
      <c r="AD94" s="203"/>
      <c r="AE94" s="197"/>
      <c r="AF94" s="197"/>
      <c r="AG94" s="197"/>
      <c r="AH94" s="197"/>
      <c r="AI94" s="197"/>
      <c r="AJ94" s="203"/>
      <c r="AK94" s="197"/>
      <c r="AL94" s="197"/>
    </row>
    <row r="95" spans="1:38" s="198" customFormat="1" ht="15.6" customHeight="1">
      <c r="A95" s="416"/>
      <c r="B95" s="418"/>
      <c r="C95" s="310"/>
      <c r="D95" s="311" t="s">
        <v>970</v>
      </c>
      <c r="E95" s="289" t="s">
        <v>877</v>
      </c>
      <c r="F95" s="289">
        <v>125</v>
      </c>
      <c r="G95" s="289"/>
      <c r="H95" s="312">
        <v>0</v>
      </c>
      <c r="I95" s="313"/>
      <c r="J95" s="420"/>
      <c r="K95" s="314">
        <v>125</v>
      </c>
      <c r="L95" s="315">
        <v>100</v>
      </c>
      <c r="M95" s="316">
        <f>K95*25</f>
        <v>3125</v>
      </c>
      <c r="N95" s="314">
        <v>25</v>
      </c>
      <c r="O95" s="420"/>
      <c r="P95" s="426"/>
      <c r="Q95" s="197"/>
      <c r="R95" s="203"/>
      <c r="S95" s="197"/>
      <c r="T95" s="197"/>
      <c r="U95" s="197"/>
      <c r="V95" s="197"/>
      <c r="W95" s="197"/>
      <c r="X95" s="203"/>
      <c r="Y95" s="197"/>
      <c r="Z95" s="197"/>
      <c r="AA95" s="197"/>
      <c r="AB95" s="197"/>
      <c r="AC95" s="197"/>
      <c r="AD95" s="203"/>
      <c r="AE95" s="197"/>
      <c r="AF95" s="197"/>
      <c r="AG95" s="197"/>
      <c r="AH95" s="197"/>
      <c r="AI95" s="197"/>
      <c r="AJ95" s="203"/>
      <c r="AK95" s="197"/>
      <c r="AL95" s="197"/>
    </row>
    <row r="96" spans="1:38" s="198" customFormat="1" ht="15.6" customHeight="1">
      <c r="A96" s="286">
        <v>31</v>
      </c>
      <c r="B96" s="304">
        <v>45058</v>
      </c>
      <c r="C96" s="284"/>
      <c r="D96" s="302" t="s">
        <v>903</v>
      </c>
      <c r="E96" s="274" t="s">
        <v>877</v>
      </c>
      <c r="F96" s="274">
        <v>68</v>
      </c>
      <c r="G96" s="274">
        <v>110</v>
      </c>
      <c r="H96" s="283">
        <v>55</v>
      </c>
      <c r="I96" s="291" t="s">
        <v>971</v>
      </c>
      <c r="J96" s="272" t="s">
        <v>990</v>
      </c>
      <c r="K96" s="280">
        <f>F96-H96</f>
        <v>13</v>
      </c>
      <c r="L96" s="281">
        <v>100</v>
      </c>
      <c r="M96" s="282">
        <f t="shared" ref="M96" si="93">(K96*N96)-100</f>
        <v>550</v>
      </c>
      <c r="N96" s="280">
        <v>50</v>
      </c>
      <c r="O96" s="272" t="s">
        <v>534</v>
      </c>
      <c r="P96" s="273">
        <v>45062</v>
      </c>
      <c r="Q96" s="197"/>
      <c r="R96" s="203" t="s">
        <v>535</v>
      </c>
      <c r="S96" s="197"/>
      <c r="T96" s="197"/>
      <c r="U96" s="197"/>
      <c r="V96" s="197"/>
      <c r="W96" s="197"/>
      <c r="X96" s="203"/>
      <c r="Y96" s="197"/>
      <c r="Z96" s="197"/>
      <c r="AA96" s="197"/>
      <c r="AB96" s="197"/>
      <c r="AC96" s="197"/>
      <c r="AD96" s="203"/>
      <c r="AE96" s="197"/>
      <c r="AF96" s="197"/>
      <c r="AG96" s="197"/>
      <c r="AH96" s="197"/>
      <c r="AI96" s="197"/>
      <c r="AJ96" s="203"/>
      <c r="AK96" s="197"/>
      <c r="AL96" s="197"/>
    </row>
    <row r="97" spans="1:38" s="198" customFormat="1" ht="15.6" customHeight="1">
      <c r="A97" s="308">
        <v>32</v>
      </c>
      <c r="B97" s="320">
        <v>45058</v>
      </c>
      <c r="C97" s="310"/>
      <c r="D97" s="311" t="s">
        <v>972</v>
      </c>
      <c r="E97" s="289" t="s">
        <v>877</v>
      </c>
      <c r="F97" s="289">
        <v>130</v>
      </c>
      <c r="G97" s="289">
        <v>210</v>
      </c>
      <c r="H97" s="312">
        <v>195</v>
      </c>
      <c r="I97" s="313" t="s">
        <v>971</v>
      </c>
      <c r="J97" s="290" t="s">
        <v>978</v>
      </c>
      <c r="K97" s="314">
        <f>F97-H97</f>
        <v>-65</v>
      </c>
      <c r="L97" s="315">
        <v>100</v>
      </c>
      <c r="M97" s="316">
        <f t="shared" ref="M97:M99" si="94">(K97*N97)-100</f>
        <v>-1725</v>
      </c>
      <c r="N97" s="314">
        <v>25</v>
      </c>
      <c r="O97" s="290" t="s">
        <v>546</v>
      </c>
      <c r="P97" s="309">
        <v>45058</v>
      </c>
      <c r="Q97" s="197"/>
      <c r="R97" s="203" t="s">
        <v>535</v>
      </c>
      <c r="S97" s="197"/>
      <c r="T97" s="197"/>
      <c r="U97" s="197"/>
      <c r="V97" s="197"/>
      <c r="W97" s="197"/>
      <c r="X97" s="203"/>
      <c r="Y97" s="197"/>
      <c r="Z97" s="197"/>
      <c r="AA97" s="197"/>
      <c r="AB97" s="197"/>
      <c r="AC97" s="197"/>
      <c r="AD97" s="203"/>
      <c r="AE97" s="197"/>
      <c r="AF97" s="197"/>
      <c r="AG97" s="197"/>
      <c r="AH97" s="197"/>
      <c r="AI97" s="197"/>
      <c r="AJ97" s="203"/>
      <c r="AK97" s="197"/>
      <c r="AL97" s="197"/>
    </row>
    <row r="98" spans="1:38" s="198" customFormat="1" ht="15.6" customHeight="1">
      <c r="A98" s="286">
        <v>33</v>
      </c>
      <c r="B98" s="304">
        <v>45061</v>
      </c>
      <c r="C98" s="284"/>
      <c r="D98" s="302" t="s">
        <v>983</v>
      </c>
      <c r="E98" s="274" t="s">
        <v>536</v>
      </c>
      <c r="F98" s="274">
        <v>29</v>
      </c>
      <c r="G98" s="274">
        <v>12</v>
      </c>
      <c r="H98" s="283">
        <v>35</v>
      </c>
      <c r="I98" s="291" t="s">
        <v>984</v>
      </c>
      <c r="J98" s="272" t="s">
        <v>930</v>
      </c>
      <c r="K98" s="280">
        <f t="shared" ref="K98" si="95">H98-F98</f>
        <v>6</v>
      </c>
      <c r="L98" s="281">
        <v>100</v>
      </c>
      <c r="M98" s="282">
        <f t="shared" si="94"/>
        <v>1700</v>
      </c>
      <c r="N98" s="280">
        <v>300</v>
      </c>
      <c r="O98" s="272" t="s">
        <v>534</v>
      </c>
      <c r="P98" s="273">
        <v>45061</v>
      </c>
      <c r="Q98" s="197"/>
      <c r="R98" s="203" t="s">
        <v>798</v>
      </c>
      <c r="S98" s="197"/>
      <c r="T98" s="197"/>
      <c r="U98" s="197"/>
      <c r="V98" s="197"/>
      <c r="W98" s="197"/>
      <c r="X98" s="203"/>
      <c r="Y98" s="197"/>
      <c r="Z98" s="197"/>
      <c r="AA98" s="197"/>
      <c r="AB98" s="197"/>
      <c r="AC98" s="197"/>
      <c r="AD98" s="203"/>
      <c r="AE98" s="197"/>
      <c r="AF98" s="197"/>
      <c r="AG98" s="197"/>
      <c r="AH98" s="197"/>
      <c r="AI98" s="197"/>
      <c r="AJ98" s="203"/>
      <c r="AK98" s="197"/>
      <c r="AL98" s="197"/>
    </row>
    <row r="99" spans="1:38" s="198" customFormat="1" ht="15.6" customHeight="1">
      <c r="A99" s="364">
        <v>34</v>
      </c>
      <c r="B99" s="365">
        <v>45061</v>
      </c>
      <c r="C99" s="366"/>
      <c r="D99" s="367" t="s">
        <v>985</v>
      </c>
      <c r="E99" s="368" t="s">
        <v>536</v>
      </c>
      <c r="F99" s="368">
        <v>38</v>
      </c>
      <c r="G99" s="368"/>
      <c r="H99" s="369">
        <v>38</v>
      </c>
      <c r="I99" s="370" t="s">
        <v>986</v>
      </c>
      <c r="J99" s="371" t="s">
        <v>991</v>
      </c>
      <c r="K99" s="372">
        <f>F99-H99</f>
        <v>0</v>
      </c>
      <c r="L99" s="373">
        <v>100</v>
      </c>
      <c r="M99" s="374">
        <f t="shared" si="94"/>
        <v>-100</v>
      </c>
      <c r="N99" s="372">
        <v>50</v>
      </c>
      <c r="O99" s="371" t="s">
        <v>655</v>
      </c>
      <c r="P99" s="375">
        <v>45062</v>
      </c>
      <c r="Q99" s="197"/>
      <c r="R99" s="203" t="s">
        <v>798</v>
      </c>
      <c r="S99" s="197"/>
      <c r="T99" s="197"/>
      <c r="U99" s="197"/>
      <c r="V99" s="197"/>
      <c r="W99" s="197"/>
      <c r="X99" s="203"/>
      <c r="Y99" s="197"/>
      <c r="Z99" s="197"/>
      <c r="AA99" s="197"/>
      <c r="AB99" s="197"/>
      <c r="AC99" s="197"/>
      <c r="AD99" s="203"/>
      <c r="AE99" s="197"/>
      <c r="AF99" s="197"/>
      <c r="AG99" s="197"/>
      <c r="AH99" s="197"/>
      <c r="AI99" s="197"/>
      <c r="AJ99" s="203"/>
      <c r="AK99" s="197"/>
      <c r="AL99" s="197"/>
    </row>
    <row r="100" spans="1:38" s="198" customFormat="1" ht="15.6" customHeight="1">
      <c r="A100" s="423">
        <v>35</v>
      </c>
      <c r="B100" s="421">
        <v>45061</v>
      </c>
      <c r="C100" s="284"/>
      <c r="D100" s="302" t="s">
        <v>987</v>
      </c>
      <c r="E100" s="274" t="s">
        <v>536</v>
      </c>
      <c r="F100" s="274">
        <v>84</v>
      </c>
      <c r="G100" s="274"/>
      <c r="H100" s="283">
        <v>147</v>
      </c>
      <c r="I100" s="291"/>
      <c r="J100" s="411" t="s">
        <v>999</v>
      </c>
      <c r="K100" s="280">
        <f>H100-F100</f>
        <v>63</v>
      </c>
      <c r="L100" s="281">
        <v>100</v>
      </c>
      <c r="M100" s="409">
        <f>(32*50)-200</f>
        <v>1400</v>
      </c>
      <c r="N100" s="280">
        <v>50</v>
      </c>
      <c r="O100" s="411" t="s">
        <v>534</v>
      </c>
      <c r="P100" s="413">
        <v>45063</v>
      </c>
      <c r="Q100" s="197"/>
      <c r="R100" s="203" t="s">
        <v>535</v>
      </c>
      <c r="S100" s="197"/>
      <c r="T100" s="197"/>
      <c r="U100" s="197"/>
      <c r="V100" s="197"/>
      <c r="W100" s="197"/>
      <c r="X100" s="203"/>
      <c r="Y100" s="197"/>
      <c r="Z100" s="197"/>
      <c r="AA100" s="197"/>
      <c r="AB100" s="197"/>
      <c r="AC100" s="197"/>
      <c r="AD100" s="203"/>
      <c r="AE100" s="197"/>
      <c r="AF100" s="197"/>
      <c r="AG100" s="197"/>
      <c r="AH100" s="197"/>
      <c r="AI100" s="197"/>
      <c r="AJ100" s="203"/>
      <c r="AK100" s="197"/>
      <c r="AL100" s="197"/>
    </row>
    <row r="101" spans="1:38" s="198" customFormat="1" ht="15.6" customHeight="1">
      <c r="A101" s="424"/>
      <c r="B101" s="422"/>
      <c r="C101" s="284"/>
      <c r="D101" s="302" t="s">
        <v>988</v>
      </c>
      <c r="E101" s="274" t="s">
        <v>877</v>
      </c>
      <c r="F101" s="274">
        <v>49</v>
      </c>
      <c r="G101" s="274"/>
      <c r="H101" s="283">
        <v>80</v>
      </c>
      <c r="I101" s="291"/>
      <c r="J101" s="412"/>
      <c r="K101" s="280">
        <f>49-80</f>
        <v>-31</v>
      </c>
      <c r="L101" s="281">
        <v>100</v>
      </c>
      <c r="M101" s="410"/>
      <c r="N101" s="280">
        <v>50</v>
      </c>
      <c r="O101" s="412"/>
      <c r="P101" s="414"/>
      <c r="Q101" s="197"/>
      <c r="R101" s="203"/>
      <c r="S101" s="197"/>
      <c r="T101" s="197"/>
      <c r="U101" s="197"/>
      <c r="V101" s="197"/>
      <c r="W101" s="197"/>
      <c r="X101" s="203"/>
      <c r="Y101" s="197"/>
      <c r="Z101" s="197"/>
      <c r="AA101" s="197"/>
      <c r="AB101" s="197"/>
      <c r="AC101" s="197"/>
      <c r="AD101" s="203"/>
      <c r="AE101" s="197"/>
      <c r="AF101" s="197"/>
      <c r="AG101" s="197"/>
      <c r="AH101" s="197"/>
      <c r="AI101" s="197"/>
      <c r="AJ101" s="203"/>
      <c r="AK101" s="197"/>
      <c r="AL101" s="197"/>
    </row>
    <row r="102" spans="1:38" s="198" customFormat="1" ht="15.6" customHeight="1">
      <c r="A102" s="308">
        <v>36</v>
      </c>
      <c r="B102" s="320">
        <v>45062</v>
      </c>
      <c r="C102" s="310"/>
      <c r="D102" s="311" t="s">
        <v>993</v>
      </c>
      <c r="E102" s="289" t="s">
        <v>536</v>
      </c>
      <c r="F102" s="289">
        <v>33</v>
      </c>
      <c r="G102" s="289">
        <v>16</v>
      </c>
      <c r="H102" s="312">
        <v>16</v>
      </c>
      <c r="I102" s="313" t="s">
        <v>994</v>
      </c>
      <c r="J102" s="290" t="s">
        <v>932</v>
      </c>
      <c r="K102" s="314">
        <f t="shared" ref="K102:K103" si="96">H102-F102</f>
        <v>-17</v>
      </c>
      <c r="L102" s="315">
        <v>100</v>
      </c>
      <c r="M102" s="316">
        <f t="shared" ref="M102:M103" si="97">(K102*N102)-100</f>
        <v>-6050</v>
      </c>
      <c r="N102" s="314">
        <v>350</v>
      </c>
      <c r="O102" s="290" t="s">
        <v>546</v>
      </c>
      <c r="P102" s="309">
        <v>45063</v>
      </c>
      <c r="Q102" s="197"/>
      <c r="R102" s="203" t="s">
        <v>798</v>
      </c>
      <c r="S102" s="197"/>
      <c r="T102" s="197"/>
      <c r="U102" s="197"/>
      <c r="V102" s="197"/>
      <c r="W102" s="197"/>
      <c r="X102" s="203"/>
      <c r="Y102" s="197"/>
      <c r="Z102" s="197"/>
      <c r="AA102" s="197"/>
      <c r="AB102" s="197"/>
      <c r="AC102" s="197"/>
      <c r="AD102" s="203"/>
      <c r="AE102" s="197"/>
      <c r="AF102" s="197"/>
      <c r="AG102" s="197"/>
      <c r="AH102" s="197"/>
      <c r="AI102" s="197"/>
      <c r="AJ102" s="203"/>
      <c r="AK102" s="197"/>
      <c r="AL102" s="197"/>
    </row>
    <row r="103" spans="1:38" s="198" customFormat="1" ht="15.6" customHeight="1">
      <c r="A103" s="286">
        <v>37</v>
      </c>
      <c r="B103" s="304">
        <v>45062</v>
      </c>
      <c r="C103" s="284"/>
      <c r="D103" s="302" t="s">
        <v>1000</v>
      </c>
      <c r="E103" s="274" t="s">
        <v>536</v>
      </c>
      <c r="F103" s="274">
        <v>32</v>
      </c>
      <c r="G103" s="274">
        <v>19</v>
      </c>
      <c r="H103" s="283">
        <v>37</v>
      </c>
      <c r="I103" s="291" t="s">
        <v>1001</v>
      </c>
      <c r="J103" s="272" t="s">
        <v>1002</v>
      </c>
      <c r="K103" s="280">
        <f t="shared" si="96"/>
        <v>5</v>
      </c>
      <c r="L103" s="281">
        <v>100</v>
      </c>
      <c r="M103" s="282">
        <f t="shared" si="97"/>
        <v>1935</v>
      </c>
      <c r="N103" s="280">
        <v>407</v>
      </c>
      <c r="O103" s="272" t="s">
        <v>534</v>
      </c>
      <c r="P103" s="273">
        <v>45063</v>
      </c>
      <c r="Q103" s="197"/>
      <c r="R103" s="203" t="s">
        <v>798</v>
      </c>
      <c r="S103" s="197"/>
      <c r="T103" s="197"/>
      <c r="U103" s="197"/>
      <c r="V103" s="197"/>
      <c r="W103" s="197"/>
      <c r="X103" s="203"/>
      <c r="Y103" s="197"/>
      <c r="Z103" s="197"/>
      <c r="AA103" s="197"/>
      <c r="AB103" s="197"/>
      <c r="AC103" s="197"/>
      <c r="AD103" s="203"/>
      <c r="AE103" s="197"/>
      <c r="AF103" s="197"/>
      <c r="AG103" s="197"/>
      <c r="AH103" s="197"/>
      <c r="AI103" s="197"/>
      <c r="AJ103" s="203"/>
      <c r="AK103" s="197"/>
      <c r="AL103" s="197"/>
    </row>
    <row r="104" spans="1:38" s="198" customFormat="1" ht="15.6" customHeight="1">
      <c r="A104" s="286">
        <v>38</v>
      </c>
      <c r="B104" s="304">
        <v>45063</v>
      </c>
      <c r="C104" s="284"/>
      <c r="D104" s="302" t="s">
        <v>1003</v>
      </c>
      <c r="E104" s="274" t="s">
        <v>536</v>
      </c>
      <c r="F104" s="274">
        <v>6.5</v>
      </c>
      <c r="G104" s="274">
        <v>3.4</v>
      </c>
      <c r="H104" s="283">
        <v>7.9</v>
      </c>
      <c r="I104" s="291" t="s">
        <v>1004</v>
      </c>
      <c r="J104" s="272" t="s">
        <v>1008</v>
      </c>
      <c r="K104" s="280">
        <f t="shared" ref="K104" si="98">H104-F104</f>
        <v>1.4000000000000004</v>
      </c>
      <c r="L104" s="281">
        <v>100</v>
      </c>
      <c r="M104" s="282">
        <f t="shared" ref="M104" si="99">(K104*N104)-100</f>
        <v>2000.0000000000005</v>
      </c>
      <c r="N104" s="280">
        <v>1500</v>
      </c>
      <c r="O104" s="272" t="s">
        <v>534</v>
      </c>
      <c r="P104" s="273">
        <v>45064</v>
      </c>
      <c r="Q104" s="197"/>
      <c r="R104" s="203" t="s">
        <v>535</v>
      </c>
      <c r="S104" s="197"/>
      <c r="T104" s="197"/>
      <c r="U104" s="197"/>
      <c r="V104" s="197"/>
      <c r="W104" s="197"/>
      <c r="X104" s="203"/>
      <c r="Y104" s="197"/>
      <c r="Z104" s="197"/>
      <c r="AA104" s="197"/>
      <c r="AB104" s="197"/>
      <c r="AC104" s="197"/>
      <c r="AD104" s="203"/>
      <c r="AE104" s="197"/>
      <c r="AF104" s="197"/>
      <c r="AG104" s="197"/>
      <c r="AH104" s="197"/>
      <c r="AI104" s="197"/>
      <c r="AJ104" s="203"/>
      <c r="AK104" s="197"/>
      <c r="AL104" s="197"/>
    </row>
    <row r="105" spans="1:38" s="198" customFormat="1" ht="15.6" customHeight="1">
      <c r="A105" s="286">
        <v>39</v>
      </c>
      <c r="B105" s="304">
        <v>45063</v>
      </c>
      <c r="C105" s="284"/>
      <c r="D105" s="302" t="s">
        <v>934</v>
      </c>
      <c r="E105" s="274" t="s">
        <v>536</v>
      </c>
      <c r="F105" s="274">
        <v>7.5</v>
      </c>
      <c r="G105" s="274">
        <v>2.8</v>
      </c>
      <c r="H105" s="283">
        <v>9.75</v>
      </c>
      <c r="I105" s="291" t="s">
        <v>1005</v>
      </c>
      <c r="J105" s="272" t="s">
        <v>1009</v>
      </c>
      <c r="K105" s="280">
        <f t="shared" ref="K105" si="100">H105-F105</f>
        <v>2.25</v>
      </c>
      <c r="L105" s="281">
        <v>100</v>
      </c>
      <c r="M105" s="282">
        <f t="shared" ref="M105" si="101">(K105*N105)-100</f>
        <v>2037.5</v>
      </c>
      <c r="N105" s="280">
        <v>950</v>
      </c>
      <c r="O105" s="272" t="s">
        <v>534</v>
      </c>
      <c r="P105" s="273">
        <v>45064</v>
      </c>
      <c r="Q105" s="197"/>
      <c r="R105" s="203" t="s">
        <v>798</v>
      </c>
      <c r="S105" s="197"/>
      <c r="T105" s="197"/>
      <c r="U105" s="197"/>
      <c r="V105" s="197"/>
      <c r="W105" s="197"/>
      <c r="X105" s="203"/>
      <c r="Y105" s="197"/>
      <c r="Z105" s="197"/>
      <c r="AA105" s="197"/>
      <c r="AB105" s="197"/>
      <c r="AC105" s="197"/>
      <c r="AD105" s="203"/>
      <c r="AE105" s="197"/>
      <c r="AF105" s="197"/>
      <c r="AG105" s="197"/>
      <c r="AH105" s="197"/>
      <c r="AI105" s="197"/>
      <c r="AJ105" s="203"/>
      <c r="AK105" s="197"/>
      <c r="AL105" s="197"/>
    </row>
    <row r="106" spans="1:38" s="198" customFormat="1" ht="15.6" customHeight="1">
      <c r="A106" s="286">
        <v>40</v>
      </c>
      <c r="B106" s="304">
        <v>45063</v>
      </c>
      <c r="C106" s="284"/>
      <c r="D106" s="302" t="s">
        <v>1006</v>
      </c>
      <c r="E106" s="274" t="s">
        <v>536</v>
      </c>
      <c r="F106" s="274">
        <v>48</v>
      </c>
      <c r="G106" s="274">
        <v>14</v>
      </c>
      <c r="H106" s="283">
        <v>69</v>
      </c>
      <c r="I106" s="291" t="s">
        <v>1007</v>
      </c>
      <c r="J106" s="272" t="s">
        <v>547</v>
      </c>
      <c r="K106" s="280">
        <f t="shared" ref="K106:K107" si="102">H106-F106</f>
        <v>21</v>
      </c>
      <c r="L106" s="281">
        <v>100</v>
      </c>
      <c r="M106" s="282">
        <f t="shared" ref="M106:M107" si="103">(K106*N106)-100</f>
        <v>950</v>
      </c>
      <c r="N106" s="280">
        <v>50</v>
      </c>
      <c r="O106" s="272" t="s">
        <v>534</v>
      </c>
      <c r="P106" s="273">
        <v>45063</v>
      </c>
      <c r="Q106" s="197"/>
      <c r="R106" s="203" t="s">
        <v>535</v>
      </c>
      <c r="S106" s="197"/>
      <c r="T106" s="197"/>
      <c r="U106" s="197"/>
      <c r="V106" s="197"/>
      <c r="W106" s="197"/>
      <c r="X106" s="203"/>
      <c r="Y106" s="197"/>
      <c r="Z106" s="197"/>
      <c r="AA106" s="197"/>
      <c r="AB106" s="197"/>
      <c r="AC106" s="197"/>
      <c r="AD106" s="203"/>
      <c r="AE106" s="197"/>
      <c r="AF106" s="197"/>
      <c r="AG106" s="197"/>
      <c r="AH106" s="197"/>
      <c r="AI106" s="197"/>
      <c r="AJ106" s="203"/>
      <c r="AK106" s="197"/>
      <c r="AL106" s="197"/>
    </row>
    <row r="107" spans="1:38" s="198" customFormat="1" ht="15.6" customHeight="1">
      <c r="A107" s="308">
        <v>41</v>
      </c>
      <c r="B107" s="320">
        <v>45064</v>
      </c>
      <c r="C107" s="310"/>
      <c r="D107" s="311" t="s">
        <v>1010</v>
      </c>
      <c r="E107" s="289" t="s">
        <v>536</v>
      </c>
      <c r="F107" s="289">
        <v>23.5</v>
      </c>
      <c r="G107" s="289">
        <v>8</v>
      </c>
      <c r="H107" s="312">
        <v>7</v>
      </c>
      <c r="I107" s="313" t="s">
        <v>1011</v>
      </c>
      <c r="J107" s="290" t="s">
        <v>1018</v>
      </c>
      <c r="K107" s="314">
        <f t="shared" si="102"/>
        <v>-16.5</v>
      </c>
      <c r="L107" s="315">
        <v>100</v>
      </c>
      <c r="M107" s="316">
        <f t="shared" si="103"/>
        <v>-5050</v>
      </c>
      <c r="N107" s="314">
        <v>300</v>
      </c>
      <c r="O107" s="290" t="s">
        <v>546</v>
      </c>
      <c r="P107" s="309">
        <v>45065</v>
      </c>
      <c r="Q107" s="197"/>
      <c r="R107" s="203" t="s">
        <v>798</v>
      </c>
      <c r="S107" s="197"/>
      <c r="T107" s="197"/>
      <c r="U107" s="197"/>
      <c r="V107" s="197"/>
      <c r="W107" s="197"/>
      <c r="X107" s="203"/>
      <c r="Y107" s="197"/>
      <c r="Z107" s="197"/>
      <c r="AA107" s="197"/>
      <c r="AB107" s="197"/>
      <c r="AC107" s="197"/>
      <c r="AD107" s="203"/>
      <c r="AE107" s="197"/>
      <c r="AF107" s="197"/>
      <c r="AG107" s="197"/>
      <c r="AH107" s="197"/>
      <c r="AI107" s="197"/>
      <c r="AJ107" s="203"/>
      <c r="AK107" s="197"/>
      <c r="AL107" s="197"/>
    </row>
    <row r="108" spans="1:38" s="198" customFormat="1" ht="15.6" customHeight="1">
      <c r="A108" s="286">
        <v>42</v>
      </c>
      <c r="B108" s="304">
        <v>45064</v>
      </c>
      <c r="C108" s="284"/>
      <c r="D108" s="302" t="s">
        <v>1012</v>
      </c>
      <c r="E108" s="274" t="s">
        <v>536</v>
      </c>
      <c r="F108" s="274">
        <v>21</v>
      </c>
      <c r="G108" s="274">
        <v>0</v>
      </c>
      <c r="H108" s="283">
        <v>31</v>
      </c>
      <c r="I108" s="291" t="s">
        <v>1013</v>
      </c>
      <c r="J108" s="272" t="s">
        <v>979</v>
      </c>
      <c r="K108" s="280">
        <f t="shared" ref="K108" si="104">H108-F108</f>
        <v>10</v>
      </c>
      <c r="L108" s="281">
        <v>100</v>
      </c>
      <c r="M108" s="282">
        <f t="shared" ref="M108" si="105">(K108*N108)-100</f>
        <v>400</v>
      </c>
      <c r="N108" s="280">
        <v>50</v>
      </c>
      <c r="O108" s="272" t="s">
        <v>534</v>
      </c>
      <c r="P108" s="273">
        <v>45064</v>
      </c>
      <c r="Q108" s="197"/>
      <c r="R108" s="203" t="s">
        <v>798</v>
      </c>
      <c r="S108" s="197"/>
      <c r="T108" s="197"/>
      <c r="U108" s="197"/>
      <c r="V108" s="197"/>
      <c r="W108" s="197"/>
      <c r="X108" s="203"/>
      <c r="Y108" s="197"/>
      <c r="Z108" s="197"/>
      <c r="AA108" s="197"/>
      <c r="AB108" s="197"/>
      <c r="AC108" s="197"/>
      <c r="AD108" s="203"/>
      <c r="AE108" s="197"/>
      <c r="AF108" s="197"/>
      <c r="AG108" s="197"/>
      <c r="AH108" s="197"/>
      <c r="AI108" s="197"/>
      <c r="AJ108" s="203"/>
      <c r="AK108" s="197"/>
      <c r="AL108" s="197"/>
    </row>
    <row r="109" spans="1:38" s="198" customFormat="1" ht="15.6" customHeight="1">
      <c r="A109" s="286">
        <v>43</v>
      </c>
      <c r="B109" s="332">
        <v>45065</v>
      </c>
      <c r="C109" s="284"/>
      <c r="D109" s="302" t="s">
        <v>1019</v>
      </c>
      <c r="E109" s="274" t="s">
        <v>536</v>
      </c>
      <c r="F109" s="274">
        <v>28</v>
      </c>
      <c r="G109" s="274">
        <v>10</v>
      </c>
      <c r="H109" s="283">
        <v>31.5</v>
      </c>
      <c r="I109" s="291" t="s">
        <v>994</v>
      </c>
      <c r="J109" s="272" t="s">
        <v>1031</v>
      </c>
      <c r="K109" s="280">
        <f t="shared" ref="K109" si="106">H109-F109</f>
        <v>3.5</v>
      </c>
      <c r="L109" s="281">
        <v>100</v>
      </c>
      <c r="M109" s="282">
        <f t="shared" ref="M109" si="107">(K109*N109)-100</f>
        <v>512.5</v>
      </c>
      <c r="N109" s="280">
        <v>175</v>
      </c>
      <c r="O109" s="272" t="s">
        <v>534</v>
      </c>
      <c r="P109" s="273">
        <v>45068</v>
      </c>
      <c r="Q109" s="197"/>
      <c r="R109" s="203" t="s">
        <v>798</v>
      </c>
      <c r="S109" s="197"/>
      <c r="T109" s="197"/>
      <c r="U109" s="197"/>
      <c r="V109" s="197"/>
      <c r="W109" s="197"/>
      <c r="X109" s="203"/>
      <c r="Y109" s="197"/>
      <c r="Z109" s="197"/>
      <c r="AA109" s="197"/>
      <c r="AB109" s="197"/>
      <c r="AC109" s="197"/>
      <c r="AD109" s="203"/>
      <c r="AE109" s="197"/>
      <c r="AF109" s="197"/>
      <c r="AG109" s="197"/>
      <c r="AH109" s="197"/>
      <c r="AI109" s="197"/>
      <c r="AJ109" s="203"/>
      <c r="AK109" s="197"/>
      <c r="AL109" s="197"/>
    </row>
    <row r="110" spans="1:38" s="198" customFormat="1" ht="15.6" customHeight="1">
      <c r="A110" s="286">
        <v>44</v>
      </c>
      <c r="B110" s="304">
        <v>45065</v>
      </c>
      <c r="C110" s="284"/>
      <c r="D110" s="302" t="s">
        <v>934</v>
      </c>
      <c r="E110" s="274" t="s">
        <v>536</v>
      </c>
      <c r="F110" s="274">
        <v>4.5</v>
      </c>
      <c r="G110" s="274"/>
      <c r="H110" s="283">
        <v>6.75</v>
      </c>
      <c r="I110" s="291" t="s">
        <v>1024</v>
      </c>
      <c r="J110" s="272" t="s">
        <v>1009</v>
      </c>
      <c r="K110" s="280">
        <f t="shared" ref="K110" si="108">H110-F110</f>
        <v>2.25</v>
      </c>
      <c r="L110" s="281">
        <v>100</v>
      </c>
      <c r="M110" s="282">
        <f t="shared" ref="M110:M111" si="109">(K110*N110)-100</f>
        <v>2037.5</v>
      </c>
      <c r="N110" s="280">
        <v>950</v>
      </c>
      <c r="O110" s="272" t="s">
        <v>534</v>
      </c>
      <c r="P110" s="273">
        <v>45065</v>
      </c>
      <c r="Q110" s="197"/>
      <c r="R110" s="203" t="s">
        <v>798</v>
      </c>
      <c r="S110" s="197"/>
      <c r="T110" s="197"/>
      <c r="U110" s="197"/>
      <c r="V110" s="197"/>
      <c r="W110" s="197"/>
      <c r="X110" s="203"/>
      <c r="Y110" s="197"/>
      <c r="Z110" s="197"/>
      <c r="AA110" s="197"/>
      <c r="AB110" s="197"/>
      <c r="AC110" s="197"/>
      <c r="AD110" s="203"/>
      <c r="AE110" s="197"/>
      <c r="AF110" s="197"/>
      <c r="AG110" s="197"/>
      <c r="AH110" s="197"/>
      <c r="AI110" s="197"/>
      <c r="AJ110" s="203"/>
      <c r="AK110" s="197"/>
      <c r="AL110" s="197"/>
    </row>
    <row r="111" spans="1:38" s="198" customFormat="1" ht="15.6" customHeight="1">
      <c r="A111" s="364">
        <v>45</v>
      </c>
      <c r="B111" s="365">
        <v>45069</v>
      </c>
      <c r="C111" s="366"/>
      <c r="D111" s="367" t="s">
        <v>934</v>
      </c>
      <c r="E111" s="364" t="s">
        <v>536</v>
      </c>
      <c r="F111" s="364">
        <v>3.25</v>
      </c>
      <c r="G111" s="364"/>
      <c r="H111" s="382">
        <v>3.25</v>
      </c>
      <c r="I111" s="384" t="s">
        <v>1040</v>
      </c>
      <c r="J111" s="371" t="s">
        <v>991</v>
      </c>
      <c r="K111" s="372">
        <f>F111-H111</f>
        <v>0</v>
      </c>
      <c r="L111" s="373">
        <v>100</v>
      </c>
      <c r="M111" s="374">
        <f t="shared" si="109"/>
        <v>-100</v>
      </c>
      <c r="N111" s="372">
        <v>50</v>
      </c>
      <c r="O111" s="371" t="s">
        <v>655</v>
      </c>
      <c r="P111" s="375">
        <v>45070</v>
      </c>
      <c r="Q111" s="197"/>
      <c r="R111" s="203"/>
      <c r="S111" s="197"/>
      <c r="T111" s="197"/>
      <c r="U111" s="197"/>
      <c r="V111" s="197"/>
      <c r="W111" s="197"/>
      <c r="X111" s="203"/>
      <c r="Y111" s="197"/>
      <c r="Z111" s="197"/>
      <c r="AA111" s="197"/>
      <c r="AB111" s="197"/>
      <c r="AC111" s="197"/>
      <c r="AD111" s="203"/>
      <c r="AE111" s="197"/>
      <c r="AF111" s="197"/>
      <c r="AG111" s="197"/>
      <c r="AH111" s="197"/>
      <c r="AI111" s="197"/>
      <c r="AJ111" s="203"/>
      <c r="AK111" s="197"/>
      <c r="AL111" s="197"/>
    </row>
    <row r="112" spans="1:38" s="198" customFormat="1" ht="15.6" customHeight="1">
      <c r="A112" s="308">
        <v>46</v>
      </c>
      <c r="B112" s="320">
        <v>45069</v>
      </c>
      <c r="C112" s="310"/>
      <c r="D112" s="311" t="s">
        <v>1041</v>
      </c>
      <c r="E112" s="308" t="s">
        <v>536</v>
      </c>
      <c r="F112" s="308">
        <v>26</v>
      </c>
      <c r="G112" s="308"/>
      <c r="H112" s="381">
        <v>0</v>
      </c>
      <c r="I112" s="381" t="s">
        <v>963</v>
      </c>
      <c r="J112" s="290" t="s">
        <v>1042</v>
      </c>
      <c r="K112" s="314">
        <f t="shared" ref="K112:K113" si="110">H112-F112</f>
        <v>-26</v>
      </c>
      <c r="L112" s="315">
        <v>100</v>
      </c>
      <c r="M112" s="316">
        <f t="shared" ref="M112:M113" si="111">(K112*N112)-100</f>
        <v>-1140</v>
      </c>
      <c r="N112" s="314">
        <v>40</v>
      </c>
      <c r="O112" s="290" t="s">
        <v>546</v>
      </c>
      <c r="P112" s="309">
        <v>45069</v>
      </c>
      <c r="Q112" s="197"/>
      <c r="R112" s="203"/>
      <c r="S112" s="197"/>
      <c r="T112" s="197"/>
      <c r="U112" s="197"/>
      <c r="V112" s="197"/>
      <c r="W112" s="197"/>
      <c r="X112" s="203"/>
      <c r="Y112" s="197"/>
      <c r="Z112" s="197"/>
      <c r="AA112" s="197"/>
      <c r="AB112" s="197"/>
      <c r="AC112" s="197"/>
      <c r="AD112" s="203"/>
      <c r="AE112" s="197"/>
      <c r="AF112" s="197"/>
      <c r="AG112" s="197"/>
      <c r="AH112" s="197"/>
      <c r="AI112" s="197"/>
      <c r="AJ112" s="203"/>
      <c r="AK112" s="197"/>
      <c r="AL112" s="197"/>
    </row>
    <row r="113" spans="1:38" s="198" customFormat="1" ht="15.6" customHeight="1">
      <c r="A113" s="286">
        <v>47</v>
      </c>
      <c r="B113" s="304">
        <v>45069</v>
      </c>
      <c r="C113" s="284"/>
      <c r="D113" s="302" t="s">
        <v>1043</v>
      </c>
      <c r="E113" s="286" t="s">
        <v>536</v>
      </c>
      <c r="F113" s="286">
        <v>41.5</v>
      </c>
      <c r="G113" s="286"/>
      <c r="H113" s="341">
        <v>77.5</v>
      </c>
      <c r="I113" s="341" t="s">
        <v>986</v>
      </c>
      <c r="J113" s="272" t="s">
        <v>1054</v>
      </c>
      <c r="K113" s="280">
        <f t="shared" si="110"/>
        <v>36</v>
      </c>
      <c r="L113" s="281">
        <v>100</v>
      </c>
      <c r="M113" s="282">
        <f t="shared" si="111"/>
        <v>1700</v>
      </c>
      <c r="N113" s="280">
        <v>50</v>
      </c>
      <c r="O113" s="272" t="s">
        <v>534</v>
      </c>
      <c r="P113" s="273">
        <v>45070</v>
      </c>
      <c r="Q113" s="197"/>
      <c r="R113" s="203"/>
      <c r="S113" s="197"/>
      <c r="T113" s="197"/>
      <c r="U113" s="197"/>
      <c r="V113" s="197"/>
      <c r="W113" s="197"/>
      <c r="X113" s="203"/>
      <c r="Y113" s="197"/>
      <c r="Z113" s="197"/>
      <c r="AA113" s="197"/>
      <c r="AB113" s="197"/>
      <c r="AC113" s="197"/>
      <c r="AD113" s="203"/>
      <c r="AE113" s="197"/>
      <c r="AF113" s="197"/>
      <c r="AG113" s="197"/>
      <c r="AH113" s="197"/>
      <c r="AI113" s="197"/>
      <c r="AJ113" s="203"/>
      <c r="AK113" s="197"/>
      <c r="AL113" s="197"/>
    </row>
    <row r="114" spans="1:38" s="198" customFormat="1" ht="15.6" customHeight="1">
      <c r="A114" s="286">
        <v>48</v>
      </c>
      <c r="B114" s="304">
        <v>45069</v>
      </c>
      <c r="C114" s="284"/>
      <c r="D114" s="302" t="s">
        <v>1044</v>
      </c>
      <c r="E114" s="286" t="s">
        <v>877</v>
      </c>
      <c r="F114" s="286">
        <v>45</v>
      </c>
      <c r="G114" s="286">
        <v>85</v>
      </c>
      <c r="H114" s="341">
        <v>25</v>
      </c>
      <c r="I114" s="383" t="s">
        <v>1045</v>
      </c>
      <c r="J114" s="272" t="s">
        <v>882</v>
      </c>
      <c r="K114" s="280">
        <f>F114-H114</f>
        <v>20</v>
      </c>
      <c r="L114" s="281">
        <v>100</v>
      </c>
      <c r="M114" s="282">
        <f t="shared" ref="M114:M116" si="112">(K114*N114)-100</f>
        <v>900</v>
      </c>
      <c r="N114" s="280">
        <v>50</v>
      </c>
      <c r="O114" s="272" t="s">
        <v>534</v>
      </c>
      <c r="P114" s="273">
        <v>45069</v>
      </c>
      <c r="Q114" s="197"/>
      <c r="R114" s="203"/>
      <c r="S114" s="197"/>
      <c r="T114" s="197"/>
      <c r="U114" s="197"/>
      <c r="V114" s="197"/>
      <c r="W114" s="197"/>
      <c r="X114" s="203"/>
      <c r="Y114" s="197"/>
      <c r="Z114" s="197"/>
      <c r="AA114" s="197"/>
      <c r="AB114" s="197"/>
      <c r="AC114" s="197"/>
      <c r="AD114" s="203"/>
      <c r="AE114" s="197"/>
      <c r="AF114" s="197"/>
      <c r="AG114" s="197"/>
      <c r="AH114" s="197"/>
      <c r="AI114" s="197"/>
      <c r="AJ114" s="203"/>
      <c r="AK114" s="197"/>
      <c r="AL114" s="197"/>
    </row>
    <row r="115" spans="1:38" s="198" customFormat="1" ht="15.6" customHeight="1">
      <c r="A115" s="308">
        <v>49</v>
      </c>
      <c r="B115" s="320">
        <v>45069</v>
      </c>
      <c r="C115" s="310"/>
      <c r="D115" s="311" t="s">
        <v>1046</v>
      </c>
      <c r="E115" s="308" t="s">
        <v>536</v>
      </c>
      <c r="F115" s="308">
        <v>15.5</v>
      </c>
      <c r="G115" s="308"/>
      <c r="H115" s="381">
        <v>5.5</v>
      </c>
      <c r="I115" s="381" t="s">
        <v>1047</v>
      </c>
      <c r="J115" s="290" t="s">
        <v>945</v>
      </c>
      <c r="K115" s="314">
        <f t="shared" ref="K115:K116" si="113">H115-F115</f>
        <v>-10</v>
      </c>
      <c r="L115" s="315">
        <v>100</v>
      </c>
      <c r="M115" s="316">
        <f t="shared" si="112"/>
        <v>-3100</v>
      </c>
      <c r="N115" s="314">
        <v>300</v>
      </c>
      <c r="O115" s="290" t="s">
        <v>546</v>
      </c>
      <c r="P115" s="309">
        <v>45070</v>
      </c>
      <c r="Q115" s="197"/>
      <c r="R115" s="203"/>
      <c r="S115" s="197"/>
      <c r="T115" s="197"/>
      <c r="U115" s="197"/>
      <c r="V115" s="197"/>
      <c r="W115" s="197"/>
      <c r="X115" s="203"/>
      <c r="Y115" s="197"/>
      <c r="Z115" s="197"/>
      <c r="AA115" s="197"/>
      <c r="AB115" s="197"/>
      <c r="AC115" s="197"/>
      <c r="AD115" s="203"/>
      <c r="AE115" s="197"/>
      <c r="AF115" s="197"/>
      <c r="AG115" s="197"/>
      <c r="AH115" s="197"/>
      <c r="AI115" s="197"/>
      <c r="AJ115" s="203"/>
      <c r="AK115" s="197"/>
      <c r="AL115" s="197"/>
    </row>
    <row r="116" spans="1:38" s="198" customFormat="1" ht="15.6" customHeight="1">
      <c r="A116" s="286">
        <v>50</v>
      </c>
      <c r="B116" s="304">
        <v>45070</v>
      </c>
      <c r="C116" s="284"/>
      <c r="D116" s="302" t="s">
        <v>1043</v>
      </c>
      <c r="E116" s="286" t="s">
        <v>536</v>
      </c>
      <c r="F116" s="286">
        <v>37</v>
      </c>
      <c r="G116" s="286"/>
      <c r="H116" s="341">
        <v>54.5</v>
      </c>
      <c r="I116" s="341" t="s">
        <v>986</v>
      </c>
      <c r="J116" s="272" t="s">
        <v>1055</v>
      </c>
      <c r="K116" s="280">
        <f t="shared" si="113"/>
        <v>17.5</v>
      </c>
      <c r="L116" s="281">
        <v>100</v>
      </c>
      <c r="M116" s="282">
        <f t="shared" si="112"/>
        <v>775</v>
      </c>
      <c r="N116" s="280">
        <v>50</v>
      </c>
      <c r="O116" s="272" t="s">
        <v>534</v>
      </c>
      <c r="P116" s="273">
        <v>45070</v>
      </c>
      <c r="Q116" s="197"/>
      <c r="R116" s="203"/>
      <c r="S116" s="197"/>
      <c r="T116" s="197"/>
      <c r="U116" s="197"/>
      <c r="V116" s="197"/>
      <c r="W116" s="197"/>
      <c r="X116" s="203"/>
      <c r="Y116" s="197"/>
      <c r="Z116" s="197"/>
      <c r="AA116" s="197"/>
      <c r="AB116" s="197"/>
      <c r="AC116" s="197"/>
      <c r="AD116" s="203"/>
      <c r="AE116" s="197"/>
      <c r="AF116" s="197"/>
      <c r="AG116" s="197"/>
      <c r="AH116" s="197"/>
      <c r="AI116" s="197"/>
      <c r="AJ116" s="203"/>
      <c r="AK116" s="197"/>
      <c r="AL116" s="197"/>
    </row>
    <row r="117" spans="1:38" s="198" customFormat="1" ht="15.6" customHeight="1">
      <c r="A117" s="322">
        <v>51</v>
      </c>
      <c r="B117" s="323">
        <v>45070</v>
      </c>
      <c r="C117" s="324"/>
      <c r="D117" s="325" t="s">
        <v>1185</v>
      </c>
      <c r="E117" s="201" t="s">
        <v>536</v>
      </c>
      <c r="F117" s="201" t="s">
        <v>1186</v>
      </c>
      <c r="G117" s="201">
        <v>8.5</v>
      </c>
      <c r="H117" s="202"/>
      <c r="I117" s="217" t="s">
        <v>1187</v>
      </c>
      <c r="J117" s="225" t="s">
        <v>537</v>
      </c>
      <c r="K117" s="254"/>
      <c r="L117" s="326"/>
      <c r="M117" s="327"/>
      <c r="N117" s="254"/>
      <c r="O117" s="225"/>
      <c r="P117" s="199"/>
      <c r="Q117" s="197"/>
      <c r="R117" s="203"/>
      <c r="S117" s="197"/>
      <c r="T117" s="197"/>
      <c r="U117" s="197"/>
      <c r="V117" s="197"/>
      <c r="W117" s="197"/>
      <c r="X117" s="203"/>
      <c r="Y117" s="197"/>
      <c r="Z117" s="197"/>
      <c r="AA117" s="197"/>
      <c r="AB117" s="197"/>
      <c r="AC117" s="197"/>
      <c r="AD117" s="203"/>
      <c r="AE117" s="197"/>
      <c r="AF117" s="197"/>
      <c r="AG117" s="197"/>
      <c r="AH117" s="197"/>
      <c r="AI117" s="197"/>
      <c r="AJ117" s="203"/>
      <c r="AK117" s="197"/>
      <c r="AL117" s="197"/>
    </row>
    <row r="118" spans="1:38" s="198" customFormat="1" ht="15.6" customHeight="1">
      <c r="A118" s="286">
        <v>52</v>
      </c>
      <c r="B118" s="304">
        <v>45071</v>
      </c>
      <c r="C118" s="284"/>
      <c r="D118" s="302" t="s">
        <v>1083</v>
      </c>
      <c r="E118" s="274" t="s">
        <v>536</v>
      </c>
      <c r="F118" s="274">
        <v>78</v>
      </c>
      <c r="G118" s="274">
        <v>30</v>
      </c>
      <c r="H118" s="283">
        <v>99</v>
      </c>
      <c r="I118" s="291" t="s">
        <v>1082</v>
      </c>
      <c r="J118" s="272" t="s">
        <v>547</v>
      </c>
      <c r="K118" s="280">
        <f t="shared" ref="K118:K119" si="114">H118-F118</f>
        <v>21</v>
      </c>
      <c r="L118" s="281">
        <v>100</v>
      </c>
      <c r="M118" s="282">
        <f t="shared" ref="M118:M119" si="115">(K118*N118)-100</f>
        <v>740</v>
      </c>
      <c r="N118" s="280">
        <v>40</v>
      </c>
      <c r="O118" s="272" t="s">
        <v>534</v>
      </c>
      <c r="P118" s="273">
        <v>45071</v>
      </c>
      <c r="Q118" s="197"/>
      <c r="R118" s="203"/>
      <c r="S118" s="197"/>
      <c r="T118" s="197"/>
      <c r="U118" s="197"/>
      <c r="V118" s="197"/>
      <c r="W118" s="197"/>
      <c r="X118" s="203"/>
      <c r="Y118" s="197"/>
      <c r="Z118" s="197"/>
      <c r="AA118" s="197"/>
      <c r="AB118" s="197"/>
      <c r="AC118" s="197"/>
      <c r="AD118" s="203"/>
      <c r="AE118" s="197"/>
      <c r="AF118" s="197"/>
      <c r="AG118" s="197"/>
      <c r="AH118" s="197"/>
      <c r="AI118" s="197"/>
      <c r="AJ118" s="203"/>
      <c r="AK118" s="197"/>
      <c r="AL118" s="197"/>
    </row>
    <row r="119" spans="1:38" s="198" customFormat="1" ht="15.6" customHeight="1">
      <c r="A119" s="308">
        <v>53</v>
      </c>
      <c r="B119" s="320">
        <v>45071</v>
      </c>
      <c r="C119" s="310"/>
      <c r="D119" s="311" t="s">
        <v>1020</v>
      </c>
      <c r="E119" s="289" t="s">
        <v>536</v>
      </c>
      <c r="F119" s="289">
        <v>10</v>
      </c>
      <c r="G119" s="289"/>
      <c r="H119" s="312">
        <v>0</v>
      </c>
      <c r="I119" s="313" t="s">
        <v>1084</v>
      </c>
      <c r="J119" s="290" t="s">
        <v>945</v>
      </c>
      <c r="K119" s="314">
        <f t="shared" si="114"/>
        <v>-10</v>
      </c>
      <c r="L119" s="315">
        <v>100</v>
      </c>
      <c r="M119" s="316">
        <f t="shared" si="115"/>
        <v>-500</v>
      </c>
      <c r="N119" s="314">
        <v>40</v>
      </c>
      <c r="O119" s="290" t="s">
        <v>546</v>
      </c>
      <c r="P119" s="309">
        <v>45071</v>
      </c>
      <c r="Q119" s="197"/>
      <c r="R119" s="203"/>
      <c r="S119" s="197"/>
      <c r="T119" s="197"/>
      <c r="U119" s="197"/>
      <c r="V119" s="197"/>
      <c r="W119" s="197"/>
      <c r="X119" s="203"/>
      <c r="Y119" s="197"/>
      <c r="Z119" s="197"/>
      <c r="AA119" s="197"/>
      <c r="AB119" s="197"/>
      <c r="AC119" s="197"/>
      <c r="AD119" s="203"/>
      <c r="AE119" s="197"/>
      <c r="AF119" s="197"/>
      <c r="AG119" s="197"/>
      <c r="AH119" s="197"/>
      <c r="AI119" s="197"/>
      <c r="AJ119" s="203"/>
      <c r="AK119" s="197"/>
      <c r="AL119" s="197"/>
    </row>
    <row r="120" spans="1:38" s="198" customFormat="1" ht="15.6" customHeight="1">
      <c r="A120" s="322"/>
      <c r="B120" s="323"/>
      <c r="C120" s="324"/>
      <c r="D120" s="325"/>
      <c r="E120" s="201"/>
      <c r="F120" s="201"/>
      <c r="G120" s="201"/>
      <c r="H120" s="202"/>
      <c r="I120" s="217"/>
      <c r="J120" s="225"/>
      <c r="K120" s="254"/>
      <c r="L120" s="326"/>
      <c r="M120" s="327"/>
      <c r="N120" s="254"/>
      <c r="O120" s="225"/>
      <c r="P120" s="199"/>
      <c r="Q120" s="197"/>
      <c r="R120" s="203"/>
      <c r="S120" s="197"/>
      <c r="T120" s="197"/>
      <c r="U120" s="197"/>
      <c r="V120" s="197"/>
      <c r="W120" s="197"/>
      <c r="X120" s="203"/>
      <c r="Y120" s="197"/>
      <c r="Z120" s="197"/>
      <c r="AA120" s="197"/>
      <c r="AB120" s="197"/>
      <c r="AC120" s="197"/>
      <c r="AD120" s="203"/>
      <c r="AE120" s="197"/>
      <c r="AF120" s="197"/>
      <c r="AG120" s="197"/>
      <c r="AH120" s="197"/>
      <c r="AI120" s="197"/>
      <c r="AJ120" s="203"/>
      <c r="AK120" s="197"/>
      <c r="AL120" s="197"/>
    </row>
    <row r="121" spans="1:38" s="198" customFormat="1" ht="15.6" customHeight="1">
      <c r="A121" s="322"/>
      <c r="B121" s="323"/>
      <c r="C121" s="324"/>
      <c r="D121" s="325"/>
      <c r="E121" s="201"/>
      <c r="F121" s="201"/>
      <c r="G121" s="201"/>
      <c r="H121" s="202"/>
      <c r="I121" s="217"/>
      <c r="J121" s="225"/>
      <c r="K121" s="254"/>
      <c r="L121" s="326"/>
      <c r="M121" s="327"/>
      <c r="N121" s="254"/>
      <c r="O121" s="225"/>
      <c r="P121" s="199"/>
      <c r="Q121" s="197"/>
      <c r="R121" s="203"/>
      <c r="S121" s="197"/>
      <c r="T121" s="197"/>
      <c r="U121" s="197"/>
      <c r="V121" s="197"/>
      <c r="W121" s="197"/>
      <c r="X121" s="203"/>
      <c r="Y121" s="197"/>
      <c r="Z121" s="197"/>
      <c r="AA121" s="197"/>
      <c r="AB121" s="197"/>
      <c r="AC121" s="197"/>
      <c r="AD121" s="203"/>
      <c r="AE121" s="197"/>
      <c r="AF121" s="197"/>
      <c r="AG121" s="197"/>
      <c r="AH121" s="197"/>
      <c r="AI121" s="197"/>
      <c r="AJ121" s="203"/>
      <c r="AK121" s="197"/>
      <c r="AL121" s="197"/>
    </row>
    <row r="122" spans="1:38" s="198" customFormat="1" ht="15.6" customHeight="1">
      <c r="A122" s="322"/>
      <c r="B122" s="323"/>
      <c r="C122" s="324"/>
      <c r="D122" s="325"/>
      <c r="E122" s="201"/>
      <c r="F122" s="201"/>
      <c r="G122" s="201"/>
      <c r="H122" s="202"/>
      <c r="I122" s="217"/>
      <c r="J122" s="225"/>
      <c r="K122" s="254"/>
      <c r="L122" s="326"/>
      <c r="M122" s="327"/>
      <c r="N122" s="254"/>
      <c r="O122" s="225"/>
      <c r="P122" s="199"/>
      <c r="Q122" s="197"/>
      <c r="R122" s="203"/>
      <c r="S122" s="197"/>
      <c r="T122" s="197"/>
      <c r="U122" s="197"/>
      <c r="V122" s="197"/>
      <c r="W122" s="197"/>
      <c r="X122" s="203"/>
      <c r="Y122" s="197"/>
      <c r="Z122" s="197"/>
      <c r="AA122" s="197"/>
      <c r="AB122" s="197"/>
      <c r="AC122" s="197"/>
      <c r="AD122" s="203"/>
      <c r="AE122" s="197"/>
      <c r="AF122" s="197"/>
      <c r="AG122" s="197"/>
      <c r="AH122" s="197"/>
      <c r="AI122" s="197"/>
      <c r="AJ122" s="203"/>
      <c r="AK122" s="197"/>
      <c r="AL122" s="197"/>
    </row>
    <row r="123" spans="1:38" s="198" customFormat="1" ht="15.6" customHeight="1">
      <c r="A123" s="303"/>
      <c r="B123" s="303"/>
      <c r="C123" s="303"/>
      <c r="D123" s="303"/>
      <c r="E123" s="303"/>
      <c r="F123" s="303"/>
      <c r="G123" s="303"/>
      <c r="H123" s="303"/>
      <c r="I123" s="303"/>
      <c r="J123" s="225"/>
      <c r="K123" s="202"/>
      <c r="L123" s="217"/>
      <c r="M123" s="218"/>
      <c r="N123" s="202"/>
      <c r="O123" s="225"/>
      <c r="P123" s="199"/>
      <c r="Q123" s="1"/>
      <c r="R123" s="6"/>
      <c r="S123" s="1"/>
      <c r="T123" s="1"/>
      <c r="U123" s="1"/>
      <c r="V123" s="1"/>
      <c r="W123" s="1"/>
      <c r="X123" s="6"/>
      <c r="Y123" s="1"/>
      <c r="Z123" s="1"/>
      <c r="AA123" s="1"/>
      <c r="AB123" s="1"/>
      <c r="AC123" s="1"/>
      <c r="AD123" s="6"/>
      <c r="AE123" s="1"/>
      <c r="AF123" s="1"/>
      <c r="AG123" s="1"/>
      <c r="AH123" s="197"/>
      <c r="AI123" s="197"/>
      <c r="AJ123" s="203"/>
      <c r="AK123" s="197"/>
      <c r="AL123" s="197"/>
    </row>
    <row r="124" spans="1:38" ht="38.25" customHeight="1">
      <c r="A124" s="92" t="s">
        <v>558</v>
      </c>
      <c r="B124" s="139"/>
      <c r="C124" s="139"/>
      <c r="D124" s="140"/>
      <c r="E124" s="124"/>
      <c r="F124" s="6"/>
      <c r="G124" s="6"/>
      <c r="H124" s="125"/>
      <c r="I124" s="141"/>
      <c r="J124" s="1"/>
      <c r="K124" s="6"/>
      <c r="L124" s="6"/>
      <c r="M124" s="6"/>
      <c r="N124" s="1"/>
      <c r="O124" s="1"/>
      <c r="Q124" s="1"/>
      <c r="R124" s="6"/>
      <c r="S124" s="1"/>
      <c r="T124" s="1"/>
      <c r="U124" s="1"/>
      <c r="V124" s="1"/>
      <c r="W124" s="1"/>
      <c r="X124" s="6"/>
      <c r="Y124" s="1"/>
      <c r="Z124" s="1"/>
      <c r="AA124" s="1"/>
      <c r="AB124" s="1"/>
      <c r="AC124" s="1"/>
      <c r="AD124" s="6"/>
      <c r="AE124" s="1"/>
      <c r="AF124" s="1"/>
      <c r="AG124" s="1"/>
      <c r="AH124" s="1"/>
      <c r="AI124" s="1"/>
      <c r="AJ124" s="6"/>
      <c r="AK124" s="1"/>
    </row>
    <row r="125" spans="1:38" s="198" customFormat="1" ht="38.25">
      <c r="A125" s="93" t="s">
        <v>16</v>
      </c>
      <c r="B125" s="94" t="s">
        <v>511</v>
      </c>
      <c r="C125" s="94"/>
      <c r="D125" s="95" t="s">
        <v>522</v>
      </c>
      <c r="E125" s="94" t="s">
        <v>523</v>
      </c>
      <c r="F125" s="94" t="s">
        <v>524</v>
      </c>
      <c r="G125" s="94" t="s">
        <v>525</v>
      </c>
      <c r="H125" s="94" t="s">
        <v>526</v>
      </c>
      <c r="I125" s="94" t="s">
        <v>527</v>
      </c>
      <c r="J125" s="93" t="s">
        <v>528</v>
      </c>
      <c r="K125" s="128" t="s">
        <v>545</v>
      </c>
      <c r="L125" s="129" t="s">
        <v>530</v>
      </c>
      <c r="M125" s="96" t="s">
        <v>531</v>
      </c>
      <c r="N125" s="94" t="s">
        <v>532</v>
      </c>
      <c r="O125" s="95" t="s">
        <v>533</v>
      </c>
      <c r="P125" s="94" t="s">
        <v>762</v>
      </c>
      <c r="Q125" s="197"/>
      <c r="R125" s="6"/>
      <c r="S125" s="197"/>
      <c r="T125" s="197"/>
      <c r="U125" s="197"/>
      <c r="V125" s="197"/>
      <c r="W125" s="197"/>
      <c r="X125" s="197"/>
      <c r="Y125" s="197"/>
      <c r="Z125" s="197"/>
      <c r="AA125" s="197"/>
      <c r="AB125" s="197"/>
      <c r="AC125" s="197"/>
      <c r="AD125" s="197"/>
      <c r="AE125" s="197"/>
      <c r="AF125" s="197"/>
      <c r="AG125" s="197"/>
      <c r="AH125" s="197"/>
      <c r="AI125" s="197"/>
      <c r="AJ125" s="197"/>
      <c r="AK125" s="197"/>
      <c r="AL125" s="197"/>
    </row>
    <row r="126" spans="1:38" ht="14.25" customHeight="1">
      <c r="A126" s="255">
        <v>1</v>
      </c>
      <c r="B126" s="256">
        <v>44840</v>
      </c>
      <c r="C126" s="253"/>
      <c r="D126" s="253" t="s">
        <v>834</v>
      </c>
      <c r="E126" s="254" t="s">
        <v>536</v>
      </c>
      <c r="F126" s="254" t="s">
        <v>835</v>
      </c>
      <c r="G126" s="254">
        <v>1220</v>
      </c>
      <c r="H126" s="254"/>
      <c r="I126" s="254" t="s">
        <v>836</v>
      </c>
      <c r="J126" s="225" t="s">
        <v>537</v>
      </c>
      <c r="K126" s="202"/>
      <c r="L126" s="217"/>
      <c r="M126" s="218"/>
      <c r="N126" s="202"/>
      <c r="O126" s="225"/>
      <c r="P126" s="277" t="e">
        <f>VLOOKUP(D126,'MidCap Intra'!B98:C598,2,0)</f>
        <v>#N/A</v>
      </c>
      <c r="Q126" s="197"/>
      <c r="R126" s="197" t="s">
        <v>535</v>
      </c>
      <c r="S126" s="41"/>
      <c r="T126" s="1"/>
      <c r="U126" s="1"/>
      <c r="V126" s="1"/>
      <c r="W126" s="1"/>
      <c r="X126" s="1"/>
      <c r="Y126" s="1"/>
      <c r="Z126" s="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</row>
    <row r="127" spans="1:38" ht="14.25" customHeight="1">
      <c r="A127" s="286">
        <v>2</v>
      </c>
      <c r="B127" s="329">
        <v>45019</v>
      </c>
      <c r="C127" s="330"/>
      <c r="D127" s="330" t="s">
        <v>71</v>
      </c>
      <c r="E127" s="280" t="s">
        <v>536</v>
      </c>
      <c r="F127" s="280">
        <v>96.5</v>
      </c>
      <c r="G127" s="280">
        <v>88</v>
      </c>
      <c r="H127" s="280">
        <v>104.5</v>
      </c>
      <c r="I127" s="280" t="s">
        <v>876</v>
      </c>
      <c r="J127" s="272" t="s">
        <v>874</v>
      </c>
      <c r="K127" s="272">
        <f t="shared" ref="K127" si="116">H127-F127</f>
        <v>8</v>
      </c>
      <c r="L127" s="287">
        <f t="shared" ref="L127" si="117">(F127*-0.7)/100</f>
        <v>-0.67549999999999999</v>
      </c>
      <c r="M127" s="288">
        <f t="shared" ref="M127" si="118">(K127+L127)/F127</f>
        <v>7.5901554404145088E-2</v>
      </c>
      <c r="N127" s="328" t="s">
        <v>534</v>
      </c>
      <c r="O127" s="305">
        <v>45048</v>
      </c>
      <c r="P127" s="273"/>
      <c r="Q127" s="197"/>
      <c r="R127" s="197" t="s">
        <v>535</v>
      </c>
      <c r="S127" s="41"/>
      <c r="T127" s="1"/>
      <c r="U127" s="1"/>
      <c r="V127" s="1"/>
      <c r="W127" s="1"/>
      <c r="X127" s="1"/>
      <c r="Y127" s="1"/>
      <c r="Z127" s="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</row>
    <row r="128" spans="1:38" s="198" customFormat="1" ht="14.25" customHeight="1">
      <c r="A128" s="385">
        <v>3</v>
      </c>
      <c r="B128" s="386">
        <v>45050</v>
      </c>
      <c r="C128" s="387"/>
      <c r="D128" s="387" t="s">
        <v>135</v>
      </c>
      <c r="E128" s="388" t="s">
        <v>536</v>
      </c>
      <c r="F128" s="388">
        <v>84</v>
      </c>
      <c r="G128" s="388">
        <v>74.900000000000006</v>
      </c>
      <c r="H128" s="388">
        <v>89.75</v>
      </c>
      <c r="I128" s="388" t="s">
        <v>572</v>
      </c>
      <c r="J128" s="389" t="s">
        <v>1060</v>
      </c>
      <c r="K128" s="389">
        <f t="shared" ref="K128" si="119">H128-F128</f>
        <v>5.75</v>
      </c>
      <c r="L128" s="390">
        <f t="shared" ref="L128" si="120">(F128*-0.7)/100</f>
        <v>-0.58799999999999997</v>
      </c>
      <c r="M128" s="391">
        <f t="shared" ref="M128" si="121">(K128+L128)/F128</f>
        <v>6.1452380952380953E-2</v>
      </c>
      <c r="N128" s="392" t="s">
        <v>534</v>
      </c>
      <c r="O128" s="393">
        <v>45070</v>
      </c>
      <c r="P128" s="394"/>
      <c r="Q128" s="197"/>
      <c r="R128" s="197" t="s">
        <v>535</v>
      </c>
      <c r="S128" s="265"/>
      <c r="T128" s="197"/>
      <c r="U128" s="197"/>
      <c r="V128" s="197"/>
      <c r="W128" s="197"/>
      <c r="X128" s="197"/>
      <c r="Y128" s="197"/>
      <c r="Z128" s="197"/>
      <c r="AA128" s="265"/>
      <c r="AB128" s="265"/>
      <c r="AC128" s="265"/>
      <c r="AD128" s="265"/>
      <c r="AE128" s="265"/>
      <c r="AF128" s="265"/>
      <c r="AG128" s="265"/>
      <c r="AH128" s="265"/>
      <c r="AI128" s="265"/>
      <c r="AJ128" s="265"/>
      <c r="AK128" s="265"/>
      <c r="AL128" s="265"/>
    </row>
    <row r="129" spans="1:38" s="198" customFormat="1" ht="14.25" customHeight="1">
      <c r="A129" s="322">
        <v>4</v>
      </c>
      <c r="B129" s="395">
        <v>45071</v>
      </c>
      <c r="C129" s="253"/>
      <c r="D129" s="253" t="s">
        <v>255</v>
      </c>
      <c r="E129" s="254" t="s">
        <v>536</v>
      </c>
      <c r="F129" s="254" t="s">
        <v>1085</v>
      </c>
      <c r="G129" s="254">
        <v>267</v>
      </c>
      <c r="H129" s="254"/>
      <c r="I129" s="254" t="s">
        <v>1086</v>
      </c>
      <c r="J129" s="225" t="s">
        <v>537</v>
      </c>
      <c r="K129" s="225"/>
      <c r="L129" s="277"/>
      <c r="M129" s="278"/>
      <c r="N129" s="244"/>
      <c r="O129" s="247"/>
      <c r="P129" s="199"/>
      <c r="Q129" s="197"/>
      <c r="R129" s="197"/>
      <c r="S129" s="265"/>
      <c r="T129" s="197"/>
      <c r="U129" s="197"/>
      <c r="V129" s="197"/>
      <c r="W129" s="197"/>
      <c r="X129" s="197"/>
      <c r="Y129" s="197"/>
      <c r="Z129" s="197"/>
      <c r="AA129" s="265"/>
      <c r="AB129" s="265"/>
      <c r="AC129" s="265"/>
      <c r="AD129" s="265"/>
      <c r="AE129" s="265"/>
      <c r="AF129" s="265"/>
      <c r="AG129" s="265"/>
      <c r="AH129" s="265"/>
      <c r="AI129" s="265"/>
      <c r="AJ129" s="265"/>
      <c r="AK129" s="265"/>
      <c r="AL129" s="265"/>
    </row>
    <row r="130" spans="1:38" ht="12.75" customHeight="1">
      <c r="A130" s="254"/>
      <c r="B130" s="252"/>
      <c r="C130" s="253"/>
      <c r="D130" s="253"/>
      <c r="E130" s="254"/>
      <c r="F130" s="254"/>
      <c r="G130" s="254"/>
      <c r="H130" s="254"/>
      <c r="I130" s="254"/>
      <c r="J130" s="225"/>
      <c r="K130" s="202"/>
      <c r="L130" s="217"/>
      <c r="M130" s="218"/>
      <c r="N130" s="202"/>
      <c r="O130" s="225"/>
      <c r="P130" s="199"/>
      <c r="R130" s="6"/>
      <c r="S130" s="1"/>
      <c r="T130" s="1"/>
      <c r="U130" s="1"/>
      <c r="V130" s="1"/>
      <c r="W130" s="1"/>
      <c r="X130" s="1"/>
      <c r="Y130" s="1"/>
    </row>
    <row r="131" spans="1:38" ht="12.75" customHeight="1">
      <c r="A131" s="109" t="s">
        <v>538</v>
      </c>
      <c r="B131" s="109"/>
      <c r="C131" s="109"/>
      <c r="D131" s="109"/>
      <c r="E131" s="41"/>
      <c r="F131" s="116" t="s">
        <v>540</v>
      </c>
      <c r="G131" s="54"/>
      <c r="H131" s="54"/>
      <c r="I131" s="54"/>
      <c r="J131" s="6"/>
      <c r="K131" s="132"/>
      <c r="L131" s="133"/>
      <c r="M131" s="6"/>
      <c r="N131" s="99"/>
      <c r="O131" s="142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38" ht="12.75" customHeight="1">
      <c r="A132" s="115" t="s">
        <v>539</v>
      </c>
      <c r="B132" s="109"/>
      <c r="C132" s="109"/>
      <c r="D132" s="109"/>
      <c r="E132" s="6"/>
      <c r="F132" s="116" t="s">
        <v>542</v>
      </c>
      <c r="G132" s="6"/>
      <c r="H132" s="6" t="s">
        <v>758</v>
      </c>
      <c r="I132" s="6"/>
      <c r="J132" s="1"/>
      <c r="K132" s="6"/>
      <c r="L132" s="6"/>
      <c r="M132" s="6"/>
      <c r="N132" s="1"/>
      <c r="O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38" ht="12.75" customHeight="1">
      <c r="A133" s="115"/>
      <c r="B133" s="109"/>
      <c r="C133" s="109"/>
      <c r="D133" s="109"/>
      <c r="E133" s="6"/>
      <c r="F133" s="116"/>
      <c r="G133" s="6"/>
      <c r="H133" s="6"/>
      <c r="I133" s="6"/>
      <c r="J133" s="1"/>
      <c r="K133" s="6"/>
      <c r="L133" s="6"/>
      <c r="M133" s="6"/>
      <c r="N133" s="1"/>
      <c r="O133" s="1"/>
      <c r="Q133" s="1"/>
      <c r="R133" s="54"/>
      <c r="S133" s="1"/>
      <c r="T133" s="1"/>
      <c r="U133" s="1"/>
      <c r="V133" s="1"/>
      <c r="W133" s="1"/>
      <c r="X133" s="1"/>
      <c r="Y133" s="1"/>
      <c r="Z133" s="1"/>
    </row>
    <row r="134" spans="1:38" ht="12.75" customHeight="1">
      <c r="A134" s="115"/>
      <c r="B134" s="109"/>
      <c r="C134" s="109"/>
      <c r="D134" s="109"/>
      <c r="E134" s="6"/>
      <c r="F134" s="116"/>
      <c r="G134" s="54"/>
      <c r="H134" s="41"/>
      <c r="I134" s="54"/>
      <c r="J134" s="6"/>
      <c r="K134" s="132"/>
      <c r="L134" s="133"/>
      <c r="M134" s="6"/>
      <c r="N134" s="99"/>
      <c r="O134" s="134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38" ht="12.75" customHeight="1">
      <c r="A135" s="135" t="s">
        <v>1014</v>
      </c>
      <c r="B135" s="109"/>
      <c r="C135" s="109"/>
      <c r="D135" s="109"/>
      <c r="E135" s="6"/>
      <c r="F135" s="116"/>
      <c r="G135" s="54"/>
      <c r="H135" s="41"/>
      <c r="I135" s="54"/>
      <c r="J135" s="6"/>
      <c r="K135" s="132"/>
      <c r="L135" s="133"/>
      <c r="M135" s="6"/>
      <c r="N135" s="99"/>
      <c r="O135" s="134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38" ht="38.25" customHeight="1">
      <c r="A136" s="94" t="s">
        <v>16</v>
      </c>
      <c r="B136" s="94" t="s">
        <v>511</v>
      </c>
      <c r="C136" s="94"/>
      <c r="D136" s="95" t="s">
        <v>522</v>
      </c>
      <c r="E136" s="94" t="s">
        <v>523</v>
      </c>
      <c r="F136" s="94" t="s">
        <v>524</v>
      </c>
      <c r="G136" s="94" t="s">
        <v>544</v>
      </c>
      <c r="H136" s="94" t="s">
        <v>526</v>
      </c>
      <c r="I136" s="94" t="s">
        <v>527</v>
      </c>
      <c r="J136" s="93" t="s">
        <v>528</v>
      </c>
      <c r="K136" s="136" t="s">
        <v>552</v>
      </c>
      <c r="L136" s="96" t="s">
        <v>530</v>
      </c>
      <c r="M136" s="136" t="s">
        <v>553</v>
      </c>
      <c r="N136" s="94" t="s">
        <v>554</v>
      </c>
      <c r="O136" s="93" t="s">
        <v>532</v>
      </c>
      <c r="P136" s="95" t="s">
        <v>533</v>
      </c>
      <c r="Q136" s="41"/>
      <c r="R136" s="6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</row>
    <row r="137" spans="1:38" ht="12.75" customHeight="1">
      <c r="A137" s="286">
        <v>1</v>
      </c>
      <c r="B137" s="304">
        <v>45064</v>
      </c>
      <c r="C137" s="302"/>
      <c r="D137" s="302" t="s">
        <v>36</v>
      </c>
      <c r="E137" s="286" t="s">
        <v>877</v>
      </c>
      <c r="F137" s="286">
        <v>43980</v>
      </c>
      <c r="G137" s="286">
        <v>44089</v>
      </c>
      <c r="H137" s="341">
        <v>43800</v>
      </c>
      <c r="I137" s="341" t="s">
        <v>1015</v>
      </c>
      <c r="J137" s="272" t="s">
        <v>1016</v>
      </c>
      <c r="K137" s="280">
        <f>F137-H137</f>
        <v>180</v>
      </c>
      <c r="L137" s="291">
        <f t="shared" ref="L137" si="122">(H137*N137)*0.07%</f>
        <v>766.50000000000011</v>
      </c>
      <c r="M137" s="282">
        <f t="shared" ref="M137" si="123">(K137*N137)-L137</f>
        <v>3733.5</v>
      </c>
      <c r="N137" s="280">
        <v>25</v>
      </c>
      <c r="O137" s="272" t="s">
        <v>534</v>
      </c>
      <c r="P137" s="273">
        <v>45064</v>
      </c>
      <c r="Q137" s="299"/>
      <c r="R137" s="54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300"/>
      <c r="AG137" s="301"/>
      <c r="AH137" s="299"/>
      <c r="AI137" s="299"/>
      <c r="AJ137" s="300"/>
      <c r="AK137" s="300"/>
      <c r="AL137" s="300"/>
    </row>
    <row r="138" spans="1:38" s="198" customFormat="1" ht="12.75" customHeight="1">
      <c r="A138" s="286">
        <v>2</v>
      </c>
      <c r="B138" s="304">
        <v>45065</v>
      </c>
      <c r="C138" s="302"/>
      <c r="D138" s="302" t="s">
        <v>1027</v>
      </c>
      <c r="E138" s="274" t="s">
        <v>536</v>
      </c>
      <c r="F138" s="274">
        <v>10.25</v>
      </c>
      <c r="G138" s="274">
        <v>7.7</v>
      </c>
      <c r="H138" s="283">
        <v>14</v>
      </c>
      <c r="I138" s="291">
        <v>17</v>
      </c>
      <c r="J138" s="272" t="s">
        <v>1022</v>
      </c>
      <c r="K138" s="280">
        <f t="shared" ref="K138:K143" si="124">H138-F138</f>
        <v>3.75</v>
      </c>
      <c r="L138" s="291">
        <v>100</v>
      </c>
      <c r="M138" s="282">
        <f t="shared" ref="M138" si="125">(K138*N138)-L138</f>
        <v>2150</v>
      </c>
      <c r="N138" s="280">
        <v>600</v>
      </c>
      <c r="O138" s="272" t="s">
        <v>534</v>
      </c>
      <c r="P138" s="273">
        <v>45065</v>
      </c>
      <c r="Q138" s="377"/>
      <c r="R138" s="378"/>
      <c r="S138" s="265"/>
      <c r="T138" s="265"/>
      <c r="U138" s="265"/>
      <c r="V138" s="265"/>
      <c r="W138" s="265"/>
      <c r="X138" s="265"/>
      <c r="Y138" s="265"/>
      <c r="Z138" s="265"/>
      <c r="AA138" s="265"/>
      <c r="AB138" s="265"/>
      <c r="AC138" s="265"/>
      <c r="AD138" s="265"/>
      <c r="AE138" s="265"/>
      <c r="AF138" s="379"/>
      <c r="AG138" s="380"/>
      <c r="AH138" s="377"/>
      <c r="AI138" s="377"/>
      <c r="AJ138" s="379"/>
      <c r="AK138" s="379"/>
      <c r="AL138" s="379"/>
    </row>
    <row r="139" spans="1:38" s="198" customFormat="1" ht="12.75" customHeight="1">
      <c r="A139" s="308">
        <v>3</v>
      </c>
      <c r="B139" s="320">
        <v>45065</v>
      </c>
      <c r="C139" s="311"/>
      <c r="D139" s="311" t="s">
        <v>1020</v>
      </c>
      <c r="E139" s="308" t="s">
        <v>536</v>
      </c>
      <c r="F139" s="308">
        <v>71</v>
      </c>
      <c r="G139" s="308">
        <v>58</v>
      </c>
      <c r="H139" s="381">
        <v>69.5</v>
      </c>
      <c r="I139" s="381" t="s">
        <v>1021</v>
      </c>
      <c r="J139" s="290" t="s">
        <v>1023</v>
      </c>
      <c r="K139" s="314">
        <f t="shared" si="124"/>
        <v>-1.5</v>
      </c>
      <c r="L139" s="313">
        <v>100</v>
      </c>
      <c r="M139" s="316">
        <f t="shared" ref="M139:M140" si="126">(K139*N139)-L139</f>
        <v>-175</v>
      </c>
      <c r="N139" s="314">
        <v>50</v>
      </c>
      <c r="O139" s="290" t="s">
        <v>546</v>
      </c>
      <c r="P139" s="309">
        <v>45065</v>
      </c>
      <c r="Q139" s="197"/>
      <c r="R139" s="203"/>
      <c r="S139" s="197"/>
      <c r="T139" s="197"/>
      <c r="U139" s="197"/>
      <c r="V139" s="197"/>
      <c r="W139" s="197"/>
      <c r="X139" s="197"/>
      <c r="Y139" s="197"/>
      <c r="Z139" s="197"/>
    </row>
    <row r="140" spans="1:38" s="198" customFormat="1" ht="12.75" customHeight="1">
      <c r="A140" s="308">
        <v>4</v>
      </c>
      <c r="B140" s="320">
        <v>45068</v>
      </c>
      <c r="C140" s="311"/>
      <c r="D140" s="311" t="s">
        <v>1032</v>
      </c>
      <c r="E140" s="308" t="s">
        <v>536</v>
      </c>
      <c r="F140" s="308">
        <v>70</v>
      </c>
      <c r="G140" s="308">
        <v>55</v>
      </c>
      <c r="H140" s="381">
        <v>55</v>
      </c>
      <c r="I140" s="381" t="s">
        <v>1021</v>
      </c>
      <c r="J140" s="290" t="s">
        <v>1033</v>
      </c>
      <c r="K140" s="314">
        <f t="shared" si="124"/>
        <v>-15</v>
      </c>
      <c r="L140" s="313">
        <v>100</v>
      </c>
      <c r="M140" s="316">
        <f t="shared" si="126"/>
        <v>-850</v>
      </c>
      <c r="N140" s="314">
        <v>50</v>
      </c>
      <c r="O140" s="290" t="s">
        <v>546</v>
      </c>
      <c r="P140" s="309">
        <v>45068</v>
      </c>
      <c r="Q140" s="197"/>
      <c r="R140" s="203"/>
      <c r="S140" s="197"/>
      <c r="T140" s="197"/>
      <c r="U140" s="197"/>
      <c r="V140" s="197"/>
      <c r="W140" s="197"/>
      <c r="X140" s="197"/>
      <c r="Y140" s="197"/>
      <c r="Z140" s="197"/>
    </row>
    <row r="141" spans="1:38" s="198" customFormat="1" ht="12.75" customHeight="1">
      <c r="A141" s="308">
        <v>5</v>
      </c>
      <c r="B141" s="320">
        <v>45069</v>
      </c>
      <c r="C141" s="311"/>
      <c r="D141" s="311" t="s">
        <v>1037</v>
      </c>
      <c r="E141" s="308" t="s">
        <v>536</v>
      </c>
      <c r="F141" s="308">
        <v>26</v>
      </c>
      <c r="G141" s="308">
        <v>10</v>
      </c>
      <c r="H141" s="381">
        <v>25.5</v>
      </c>
      <c r="I141" s="381" t="s">
        <v>1038</v>
      </c>
      <c r="J141" s="290" t="s">
        <v>1039</v>
      </c>
      <c r="K141" s="314">
        <f t="shared" si="124"/>
        <v>-0.5</v>
      </c>
      <c r="L141" s="313">
        <v>100</v>
      </c>
      <c r="M141" s="316">
        <f t="shared" ref="M141:M144" si="127">(K141*N141)-L141</f>
        <v>-187.5</v>
      </c>
      <c r="N141" s="314">
        <v>175</v>
      </c>
      <c r="O141" s="290" t="s">
        <v>546</v>
      </c>
      <c r="P141" s="309">
        <v>45069</v>
      </c>
      <c r="Q141" s="197"/>
      <c r="R141" s="203"/>
      <c r="S141" s="197"/>
      <c r="T141" s="197"/>
      <c r="U141" s="197"/>
      <c r="V141" s="197"/>
      <c r="W141" s="197"/>
      <c r="X141" s="197"/>
      <c r="Y141" s="197"/>
      <c r="Z141" s="197"/>
    </row>
    <row r="142" spans="1:38" s="198" customFormat="1" ht="12.75" customHeight="1">
      <c r="A142" s="308">
        <v>6</v>
      </c>
      <c r="B142" s="320">
        <v>45070</v>
      </c>
      <c r="C142" s="311"/>
      <c r="D142" s="311" t="s">
        <v>37</v>
      </c>
      <c r="E142" s="308" t="s">
        <v>536</v>
      </c>
      <c r="F142" s="308">
        <v>18310</v>
      </c>
      <c r="G142" s="308">
        <v>18263</v>
      </c>
      <c r="H142" s="381">
        <v>18300</v>
      </c>
      <c r="I142" s="381" t="s">
        <v>1057</v>
      </c>
      <c r="J142" s="290" t="s">
        <v>945</v>
      </c>
      <c r="K142" s="314">
        <f t="shared" si="124"/>
        <v>-10</v>
      </c>
      <c r="L142" s="313">
        <f t="shared" ref="L142:L144" si="128">(H142*N142)*0.07%</f>
        <v>640.50000000000011</v>
      </c>
      <c r="M142" s="316">
        <f>(K142*N142)-L142</f>
        <v>-1140.5</v>
      </c>
      <c r="N142" s="314">
        <v>50</v>
      </c>
      <c r="O142" s="290" t="s">
        <v>546</v>
      </c>
      <c r="P142" s="309">
        <v>45070</v>
      </c>
      <c r="Q142" s="197"/>
      <c r="R142" s="203"/>
      <c r="S142" s="197"/>
      <c r="T142" s="197"/>
      <c r="U142" s="197"/>
      <c r="V142" s="197"/>
      <c r="W142" s="197"/>
      <c r="X142" s="197"/>
      <c r="Y142" s="197"/>
      <c r="Z142" s="197"/>
    </row>
    <row r="143" spans="1:38" s="198" customFormat="1" ht="12.75" customHeight="1">
      <c r="A143" s="308">
        <v>7</v>
      </c>
      <c r="B143" s="320">
        <v>45070</v>
      </c>
      <c r="C143" s="311"/>
      <c r="D143" s="311" t="s">
        <v>1056</v>
      </c>
      <c r="E143" s="308" t="s">
        <v>536</v>
      </c>
      <c r="F143" s="308">
        <v>81</v>
      </c>
      <c r="G143" s="308">
        <v>70</v>
      </c>
      <c r="H143" s="381">
        <v>79</v>
      </c>
      <c r="I143" s="381">
        <v>118</v>
      </c>
      <c r="J143" s="290" t="s">
        <v>1059</v>
      </c>
      <c r="K143" s="314">
        <f t="shared" si="124"/>
        <v>-2</v>
      </c>
      <c r="L143" s="313">
        <v>100</v>
      </c>
      <c r="M143" s="316">
        <f t="shared" si="127"/>
        <v>-900</v>
      </c>
      <c r="N143" s="314">
        <v>400</v>
      </c>
      <c r="O143" s="290" t="s">
        <v>546</v>
      </c>
      <c r="P143" s="309">
        <v>45070</v>
      </c>
      <c r="Q143" s="197"/>
      <c r="R143" s="203"/>
      <c r="S143" s="197"/>
      <c r="T143" s="197"/>
      <c r="U143" s="197"/>
      <c r="V143" s="197"/>
      <c r="W143" s="197"/>
      <c r="X143" s="197"/>
      <c r="Y143" s="197"/>
      <c r="Z143" s="197"/>
    </row>
    <row r="144" spans="1:38" s="198" customFormat="1" ht="12.75" customHeight="1">
      <c r="A144" s="308">
        <v>8</v>
      </c>
      <c r="B144" s="320">
        <v>45070</v>
      </c>
      <c r="C144" s="311"/>
      <c r="D144" s="311" t="s">
        <v>37</v>
      </c>
      <c r="E144" s="308" t="s">
        <v>877</v>
      </c>
      <c r="F144" s="308">
        <v>18285</v>
      </c>
      <c r="G144" s="308">
        <v>18325</v>
      </c>
      <c r="H144" s="381">
        <v>18295</v>
      </c>
      <c r="I144" s="381" t="s">
        <v>1058</v>
      </c>
      <c r="J144" s="290" t="s">
        <v>945</v>
      </c>
      <c r="K144" s="314">
        <f>F144-H144</f>
        <v>-10</v>
      </c>
      <c r="L144" s="313">
        <f t="shared" si="128"/>
        <v>320.16250000000002</v>
      </c>
      <c r="M144" s="316">
        <f t="shared" si="127"/>
        <v>-570.16250000000002</v>
      </c>
      <c r="N144" s="314">
        <v>25</v>
      </c>
      <c r="O144" s="290" t="s">
        <v>546</v>
      </c>
      <c r="P144" s="309">
        <v>45070</v>
      </c>
      <c r="Q144" s="197"/>
      <c r="R144" s="203"/>
      <c r="S144" s="197"/>
      <c r="T144" s="197"/>
      <c r="U144" s="197"/>
      <c r="V144" s="197"/>
      <c r="W144" s="197"/>
      <c r="X144" s="197"/>
      <c r="Y144" s="197"/>
      <c r="Z144" s="197"/>
    </row>
    <row r="145" spans="1:26" s="198" customFormat="1" ht="12.75" customHeight="1">
      <c r="A145" s="322"/>
      <c r="B145" s="323"/>
      <c r="C145" s="325"/>
      <c r="D145" s="325"/>
      <c r="E145" s="322"/>
      <c r="F145" s="322"/>
      <c r="G145" s="322"/>
      <c r="H145" s="376"/>
      <c r="I145" s="376"/>
      <c r="J145" s="225"/>
      <c r="K145" s="254"/>
      <c r="L145" s="217"/>
      <c r="M145" s="327"/>
      <c r="N145" s="254"/>
      <c r="O145" s="225"/>
      <c r="P145" s="199"/>
      <c r="Q145" s="197"/>
      <c r="R145" s="203"/>
      <c r="S145" s="197"/>
      <c r="T145" s="197"/>
      <c r="U145" s="197"/>
      <c r="V145" s="197"/>
      <c r="W145" s="197"/>
      <c r="X145" s="197"/>
      <c r="Y145" s="197"/>
      <c r="Z145" s="197"/>
    </row>
    <row r="146" spans="1:26" ht="12.75" customHeight="1">
      <c r="A146" s="115"/>
      <c r="B146" s="109"/>
      <c r="C146" s="109"/>
      <c r="D146" s="109"/>
      <c r="E146" s="6"/>
      <c r="F146" s="116"/>
      <c r="G146" s="54"/>
      <c r="H146" s="41"/>
      <c r="I146" s="54"/>
      <c r="J146" s="6"/>
      <c r="K146" s="132"/>
      <c r="L146" s="133"/>
      <c r="M146" s="6"/>
      <c r="N146" s="99"/>
      <c r="O146" s="134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15"/>
      <c r="B147" s="109"/>
      <c r="C147" s="109"/>
      <c r="D147" s="109"/>
      <c r="E147" s="6"/>
      <c r="F147" s="116"/>
      <c r="G147" s="54"/>
      <c r="H147" s="41"/>
      <c r="I147" s="54"/>
      <c r="J147" s="6"/>
      <c r="K147" s="132"/>
      <c r="L147" s="133"/>
      <c r="M147" s="6"/>
      <c r="N147" s="99"/>
      <c r="O147" s="134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15"/>
      <c r="B148" s="109"/>
      <c r="C148" s="109"/>
      <c r="D148" s="109"/>
      <c r="E148" s="6"/>
      <c r="F148" s="116"/>
      <c r="G148" s="54"/>
      <c r="H148" s="41"/>
      <c r="I148" s="54"/>
      <c r="J148" s="6"/>
      <c r="K148" s="132"/>
      <c r="L148" s="133"/>
      <c r="M148" s="6"/>
      <c r="N148" s="99"/>
      <c r="O148" s="134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15"/>
      <c r="B149" s="109"/>
      <c r="C149" s="109"/>
      <c r="D149" s="109"/>
      <c r="E149" s="6"/>
      <c r="F149" s="116"/>
      <c r="G149" s="54"/>
      <c r="H149" s="41"/>
      <c r="I149" s="54"/>
      <c r="J149" s="6"/>
      <c r="K149" s="132"/>
      <c r="L149" s="133"/>
      <c r="M149" s="6"/>
      <c r="N149" s="99"/>
      <c r="O149" s="134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15"/>
      <c r="B150" s="109"/>
      <c r="C150" s="109"/>
      <c r="D150" s="109"/>
      <c r="E150" s="6"/>
      <c r="F150" s="116"/>
      <c r="G150" s="54"/>
      <c r="H150" s="41"/>
      <c r="I150" s="54"/>
      <c r="J150" s="6"/>
      <c r="K150" s="132"/>
      <c r="L150" s="133"/>
      <c r="M150" s="6"/>
      <c r="N150" s="99"/>
      <c r="O150" s="134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54"/>
      <c r="B151" s="98"/>
      <c r="C151" s="98"/>
      <c r="D151" s="41"/>
      <c r="E151" s="54"/>
      <c r="F151" s="54"/>
      <c r="G151" s="54"/>
      <c r="H151" s="41"/>
      <c r="I151" s="54"/>
      <c r="J151" s="6"/>
      <c r="K151" s="132"/>
      <c r="L151" s="133"/>
      <c r="M151" s="6"/>
      <c r="N151" s="99"/>
      <c r="O151" s="134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38.25" customHeight="1">
      <c r="A152" s="41"/>
      <c r="B152" s="143" t="s">
        <v>559</v>
      </c>
      <c r="C152" s="143"/>
      <c r="D152" s="143"/>
      <c r="E152" s="143"/>
      <c r="F152" s="6"/>
      <c r="G152" s="6"/>
      <c r="H152" s="126"/>
      <c r="I152" s="6"/>
      <c r="J152" s="126"/>
      <c r="K152" s="127"/>
      <c r="L152" s="6"/>
      <c r="M152" s="6"/>
      <c r="N152" s="1"/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93" t="s">
        <v>16</v>
      </c>
      <c r="B153" s="94" t="s">
        <v>511</v>
      </c>
      <c r="C153" s="94"/>
      <c r="D153" s="95" t="s">
        <v>522</v>
      </c>
      <c r="E153" s="94" t="s">
        <v>523</v>
      </c>
      <c r="F153" s="94" t="s">
        <v>524</v>
      </c>
      <c r="G153" s="94" t="s">
        <v>560</v>
      </c>
      <c r="H153" s="94" t="s">
        <v>561</v>
      </c>
      <c r="I153" s="94" t="s">
        <v>527</v>
      </c>
      <c r="J153" s="144" t="s">
        <v>528</v>
      </c>
      <c r="K153" s="94" t="s">
        <v>529</v>
      </c>
      <c r="L153" s="94" t="s">
        <v>562</v>
      </c>
      <c r="M153" s="94" t="s">
        <v>532</v>
      </c>
      <c r="N153" s="95" t="s">
        <v>533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1</v>
      </c>
      <c r="B154" s="146">
        <v>41579</v>
      </c>
      <c r="C154" s="146"/>
      <c r="D154" s="147" t="s">
        <v>563</v>
      </c>
      <c r="E154" s="148" t="s">
        <v>564</v>
      </c>
      <c r="F154" s="149">
        <v>82</v>
      </c>
      <c r="G154" s="148" t="s">
        <v>565</v>
      </c>
      <c r="H154" s="148">
        <v>100</v>
      </c>
      <c r="I154" s="150">
        <v>100</v>
      </c>
      <c r="J154" s="151" t="s">
        <v>566</v>
      </c>
      <c r="K154" s="152">
        <f t="shared" ref="K154:K185" si="129">H154-F154</f>
        <v>18</v>
      </c>
      <c r="L154" s="153">
        <f t="shared" ref="L154:L185" si="130">K154/F154</f>
        <v>0.21951219512195122</v>
      </c>
      <c r="M154" s="148" t="s">
        <v>534</v>
      </c>
      <c r="N154" s="154">
        <v>42657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2</v>
      </c>
      <c r="B155" s="146">
        <v>41794</v>
      </c>
      <c r="C155" s="146"/>
      <c r="D155" s="147" t="s">
        <v>567</v>
      </c>
      <c r="E155" s="148" t="s">
        <v>536</v>
      </c>
      <c r="F155" s="149">
        <v>257</v>
      </c>
      <c r="G155" s="148" t="s">
        <v>565</v>
      </c>
      <c r="H155" s="148">
        <v>300</v>
      </c>
      <c r="I155" s="150">
        <v>300</v>
      </c>
      <c r="J155" s="151" t="s">
        <v>566</v>
      </c>
      <c r="K155" s="152">
        <f t="shared" si="129"/>
        <v>43</v>
      </c>
      <c r="L155" s="153">
        <f t="shared" si="130"/>
        <v>0.16731517509727625</v>
      </c>
      <c r="M155" s="148" t="s">
        <v>534</v>
      </c>
      <c r="N155" s="154">
        <v>41822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3</v>
      </c>
      <c r="B156" s="146">
        <v>41828</v>
      </c>
      <c r="C156" s="146"/>
      <c r="D156" s="147" t="s">
        <v>568</v>
      </c>
      <c r="E156" s="148" t="s">
        <v>536</v>
      </c>
      <c r="F156" s="149">
        <v>393</v>
      </c>
      <c r="G156" s="148" t="s">
        <v>565</v>
      </c>
      <c r="H156" s="148">
        <v>468</v>
      </c>
      <c r="I156" s="150">
        <v>468</v>
      </c>
      <c r="J156" s="151" t="s">
        <v>566</v>
      </c>
      <c r="K156" s="152">
        <f t="shared" si="129"/>
        <v>75</v>
      </c>
      <c r="L156" s="153">
        <f t="shared" si="130"/>
        <v>0.19083969465648856</v>
      </c>
      <c r="M156" s="148" t="s">
        <v>534</v>
      </c>
      <c r="N156" s="154">
        <v>41863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4</v>
      </c>
      <c r="B157" s="146">
        <v>41857</v>
      </c>
      <c r="C157" s="146"/>
      <c r="D157" s="147" t="s">
        <v>569</v>
      </c>
      <c r="E157" s="148" t="s">
        <v>536</v>
      </c>
      <c r="F157" s="149">
        <v>205</v>
      </c>
      <c r="G157" s="148" t="s">
        <v>565</v>
      </c>
      <c r="H157" s="148">
        <v>275</v>
      </c>
      <c r="I157" s="150">
        <v>250</v>
      </c>
      <c r="J157" s="151" t="s">
        <v>566</v>
      </c>
      <c r="K157" s="152">
        <f t="shared" si="129"/>
        <v>70</v>
      </c>
      <c r="L157" s="153">
        <f t="shared" si="130"/>
        <v>0.34146341463414637</v>
      </c>
      <c r="M157" s="148" t="s">
        <v>534</v>
      </c>
      <c r="N157" s="154">
        <v>41962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5</v>
      </c>
      <c r="B158" s="146">
        <v>41886</v>
      </c>
      <c r="C158" s="146"/>
      <c r="D158" s="147" t="s">
        <v>570</v>
      </c>
      <c r="E158" s="148" t="s">
        <v>536</v>
      </c>
      <c r="F158" s="149">
        <v>162</v>
      </c>
      <c r="G158" s="148" t="s">
        <v>565</v>
      </c>
      <c r="H158" s="148">
        <v>190</v>
      </c>
      <c r="I158" s="150">
        <v>190</v>
      </c>
      <c r="J158" s="151" t="s">
        <v>566</v>
      </c>
      <c r="K158" s="152">
        <f t="shared" si="129"/>
        <v>28</v>
      </c>
      <c r="L158" s="153">
        <f t="shared" si="130"/>
        <v>0.1728395061728395</v>
      </c>
      <c r="M158" s="148" t="s">
        <v>534</v>
      </c>
      <c r="N158" s="154">
        <v>42006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6</v>
      </c>
      <c r="B159" s="146">
        <v>41886</v>
      </c>
      <c r="C159" s="146"/>
      <c r="D159" s="147" t="s">
        <v>571</v>
      </c>
      <c r="E159" s="148" t="s">
        <v>536</v>
      </c>
      <c r="F159" s="149">
        <v>75</v>
      </c>
      <c r="G159" s="148" t="s">
        <v>565</v>
      </c>
      <c r="H159" s="148">
        <v>91.5</v>
      </c>
      <c r="I159" s="150" t="s">
        <v>572</v>
      </c>
      <c r="J159" s="151" t="s">
        <v>573</v>
      </c>
      <c r="K159" s="152">
        <f t="shared" si="129"/>
        <v>16.5</v>
      </c>
      <c r="L159" s="153">
        <f t="shared" si="130"/>
        <v>0.22</v>
      </c>
      <c r="M159" s="148" t="s">
        <v>534</v>
      </c>
      <c r="N159" s="154">
        <v>41954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7</v>
      </c>
      <c r="B160" s="146">
        <v>41913</v>
      </c>
      <c r="C160" s="146"/>
      <c r="D160" s="147" t="s">
        <v>574</v>
      </c>
      <c r="E160" s="148" t="s">
        <v>536</v>
      </c>
      <c r="F160" s="149">
        <v>850</v>
      </c>
      <c r="G160" s="148" t="s">
        <v>565</v>
      </c>
      <c r="H160" s="148">
        <v>982.5</v>
      </c>
      <c r="I160" s="150">
        <v>1050</v>
      </c>
      <c r="J160" s="151" t="s">
        <v>575</v>
      </c>
      <c r="K160" s="152">
        <f t="shared" si="129"/>
        <v>132.5</v>
      </c>
      <c r="L160" s="153">
        <f t="shared" si="130"/>
        <v>0.15588235294117647</v>
      </c>
      <c r="M160" s="148" t="s">
        <v>534</v>
      </c>
      <c r="N160" s="154">
        <v>42039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8</v>
      </c>
      <c r="B161" s="146">
        <v>41913</v>
      </c>
      <c r="C161" s="146"/>
      <c r="D161" s="147" t="s">
        <v>576</v>
      </c>
      <c r="E161" s="148" t="s">
        <v>536</v>
      </c>
      <c r="F161" s="149">
        <v>475</v>
      </c>
      <c r="G161" s="148" t="s">
        <v>565</v>
      </c>
      <c r="H161" s="148">
        <v>515</v>
      </c>
      <c r="I161" s="150">
        <v>600</v>
      </c>
      <c r="J161" s="151" t="s">
        <v>577</v>
      </c>
      <c r="K161" s="152">
        <f t="shared" si="129"/>
        <v>40</v>
      </c>
      <c r="L161" s="153">
        <f t="shared" si="130"/>
        <v>8.4210526315789472E-2</v>
      </c>
      <c r="M161" s="148" t="s">
        <v>534</v>
      </c>
      <c r="N161" s="154">
        <v>41939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9</v>
      </c>
      <c r="B162" s="146">
        <v>41913</v>
      </c>
      <c r="C162" s="146"/>
      <c r="D162" s="147" t="s">
        <v>578</v>
      </c>
      <c r="E162" s="148" t="s">
        <v>536</v>
      </c>
      <c r="F162" s="149">
        <v>86</v>
      </c>
      <c r="G162" s="148" t="s">
        <v>565</v>
      </c>
      <c r="H162" s="148">
        <v>99</v>
      </c>
      <c r="I162" s="150">
        <v>140</v>
      </c>
      <c r="J162" s="151" t="s">
        <v>579</v>
      </c>
      <c r="K162" s="152">
        <f t="shared" si="129"/>
        <v>13</v>
      </c>
      <c r="L162" s="153">
        <f t="shared" si="130"/>
        <v>0.15116279069767441</v>
      </c>
      <c r="M162" s="148" t="s">
        <v>534</v>
      </c>
      <c r="N162" s="154">
        <v>41939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10</v>
      </c>
      <c r="B163" s="146">
        <v>41926</v>
      </c>
      <c r="C163" s="146"/>
      <c r="D163" s="147" t="s">
        <v>580</v>
      </c>
      <c r="E163" s="148" t="s">
        <v>536</v>
      </c>
      <c r="F163" s="149">
        <v>496.6</v>
      </c>
      <c r="G163" s="148" t="s">
        <v>565</v>
      </c>
      <c r="H163" s="148">
        <v>621</v>
      </c>
      <c r="I163" s="150">
        <v>580</v>
      </c>
      <c r="J163" s="151" t="s">
        <v>566</v>
      </c>
      <c r="K163" s="152">
        <f t="shared" si="129"/>
        <v>124.39999999999998</v>
      </c>
      <c r="L163" s="153">
        <f t="shared" si="130"/>
        <v>0.25050342327829234</v>
      </c>
      <c r="M163" s="148" t="s">
        <v>534</v>
      </c>
      <c r="N163" s="154">
        <v>42605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11</v>
      </c>
      <c r="B164" s="146">
        <v>41926</v>
      </c>
      <c r="C164" s="146"/>
      <c r="D164" s="147" t="s">
        <v>581</v>
      </c>
      <c r="E164" s="148" t="s">
        <v>536</v>
      </c>
      <c r="F164" s="149">
        <v>2481.9</v>
      </c>
      <c r="G164" s="148" t="s">
        <v>565</v>
      </c>
      <c r="H164" s="148">
        <v>2840</v>
      </c>
      <c r="I164" s="150">
        <v>2870</v>
      </c>
      <c r="J164" s="151" t="s">
        <v>582</v>
      </c>
      <c r="K164" s="152">
        <f t="shared" si="129"/>
        <v>358.09999999999991</v>
      </c>
      <c r="L164" s="153">
        <f t="shared" si="130"/>
        <v>0.14428462065353154</v>
      </c>
      <c r="M164" s="148" t="s">
        <v>534</v>
      </c>
      <c r="N164" s="154">
        <v>42017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12</v>
      </c>
      <c r="B165" s="146">
        <v>41928</v>
      </c>
      <c r="C165" s="146"/>
      <c r="D165" s="147" t="s">
        <v>583</v>
      </c>
      <c r="E165" s="148" t="s">
        <v>536</v>
      </c>
      <c r="F165" s="149">
        <v>84.5</v>
      </c>
      <c r="G165" s="148" t="s">
        <v>565</v>
      </c>
      <c r="H165" s="148">
        <v>93</v>
      </c>
      <c r="I165" s="150">
        <v>110</v>
      </c>
      <c r="J165" s="151" t="s">
        <v>584</v>
      </c>
      <c r="K165" s="152">
        <f t="shared" si="129"/>
        <v>8.5</v>
      </c>
      <c r="L165" s="153">
        <f t="shared" si="130"/>
        <v>0.10059171597633136</v>
      </c>
      <c r="M165" s="148" t="s">
        <v>534</v>
      </c>
      <c r="N165" s="154">
        <v>41939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13</v>
      </c>
      <c r="B166" s="146">
        <v>41928</v>
      </c>
      <c r="C166" s="146"/>
      <c r="D166" s="147" t="s">
        <v>585</v>
      </c>
      <c r="E166" s="148" t="s">
        <v>536</v>
      </c>
      <c r="F166" s="149">
        <v>401</v>
      </c>
      <c r="G166" s="148" t="s">
        <v>565</v>
      </c>
      <c r="H166" s="148">
        <v>428</v>
      </c>
      <c r="I166" s="150">
        <v>450</v>
      </c>
      <c r="J166" s="151" t="s">
        <v>586</v>
      </c>
      <c r="K166" s="152">
        <f t="shared" si="129"/>
        <v>27</v>
      </c>
      <c r="L166" s="153">
        <f t="shared" si="130"/>
        <v>6.7331670822942641E-2</v>
      </c>
      <c r="M166" s="148" t="s">
        <v>534</v>
      </c>
      <c r="N166" s="154">
        <v>42020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14</v>
      </c>
      <c r="B167" s="146">
        <v>41928</v>
      </c>
      <c r="C167" s="146"/>
      <c r="D167" s="147" t="s">
        <v>587</v>
      </c>
      <c r="E167" s="148" t="s">
        <v>536</v>
      </c>
      <c r="F167" s="149">
        <v>101</v>
      </c>
      <c r="G167" s="148" t="s">
        <v>565</v>
      </c>
      <c r="H167" s="148">
        <v>112</v>
      </c>
      <c r="I167" s="150">
        <v>120</v>
      </c>
      <c r="J167" s="151" t="s">
        <v>588</v>
      </c>
      <c r="K167" s="152">
        <f t="shared" si="129"/>
        <v>11</v>
      </c>
      <c r="L167" s="153">
        <f t="shared" si="130"/>
        <v>0.10891089108910891</v>
      </c>
      <c r="M167" s="148" t="s">
        <v>534</v>
      </c>
      <c r="N167" s="154">
        <v>41939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15</v>
      </c>
      <c r="B168" s="146">
        <v>41954</v>
      </c>
      <c r="C168" s="146"/>
      <c r="D168" s="147" t="s">
        <v>589</v>
      </c>
      <c r="E168" s="148" t="s">
        <v>536</v>
      </c>
      <c r="F168" s="149">
        <v>59</v>
      </c>
      <c r="G168" s="148" t="s">
        <v>565</v>
      </c>
      <c r="H168" s="148">
        <v>76</v>
      </c>
      <c r="I168" s="150">
        <v>76</v>
      </c>
      <c r="J168" s="151" t="s">
        <v>566</v>
      </c>
      <c r="K168" s="152">
        <f t="shared" si="129"/>
        <v>17</v>
      </c>
      <c r="L168" s="153">
        <f t="shared" si="130"/>
        <v>0.28813559322033899</v>
      </c>
      <c r="M168" s="148" t="s">
        <v>534</v>
      </c>
      <c r="N168" s="154">
        <v>43032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16</v>
      </c>
      <c r="B169" s="146">
        <v>41954</v>
      </c>
      <c r="C169" s="146"/>
      <c r="D169" s="147" t="s">
        <v>578</v>
      </c>
      <c r="E169" s="148" t="s">
        <v>536</v>
      </c>
      <c r="F169" s="149">
        <v>99</v>
      </c>
      <c r="G169" s="148" t="s">
        <v>565</v>
      </c>
      <c r="H169" s="148">
        <v>120</v>
      </c>
      <c r="I169" s="150">
        <v>120</v>
      </c>
      <c r="J169" s="151" t="s">
        <v>547</v>
      </c>
      <c r="K169" s="152">
        <f t="shared" si="129"/>
        <v>21</v>
      </c>
      <c r="L169" s="153">
        <f t="shared" si="130"/>
        <v>0.21212121212121213</v>
      </c>
      <c r="M169" s="148" t="s">
        <v>534</v>
      </c>
      <c r="N169" s="154">
        <v>41960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17</v>
      </c>
      <c r="B170" s="146">
        <v>41956</v>
      </c>
      <c r="C170" s="146"/>
      <c r="D170" s="147" t="s">
        <v>590</v>
      </c>
      <c r="E170" s="148" t="s">
        <v>536</v>
      </c>
      <c r="F170" s="149">
        <v>22</v>
      </c>
      <c r="G170" s="148" t="s">
        <v>565</v>
      </c>
      <c r="H170" s="148">
        <v>33.549999999999997</v>
      </c>
      <c r="I170" s="150">
        <v>32</v>
      </c>
      <c r="J170" s="151" t="s">
        <v>591</v>
      </c>
      <c r="K170" s="152">
        <f t="shared" si="129"/>
        <v>11.549999999999997</v>
      </c>
      <c r="L170" s="153">
        <f t="shared" si="130"/>
        <v>0.52499999999999991</v>
      </c>
      <c r="M170" s="148" t="s">
        <v>534</v>
      </c>
      <c r="N170" s="154">
        <v>42188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18</v>
      </c>
      <c r="B171" s="146">
        <v>41976</v>
      </c>
      <c r="C171" s="146"/>
      <c r="D171" s="147" t="s">
        <v>592</v>
      </c>
      <c r="E171" s="148" t="s">
        <v>536</v>
      </c>
      <c r="F171" s="149">
        <v>440</v>
      </c>
      <c r="G171" s="148" t="s">
        <v>565</v>
      </c>
      <c r="H171" s="148">
        <v>520</v>
      </c>
      <c r="I171" s="150">
        <v>520</v>
      </c>
      <c r="J171" s="151" t="s">
        <v>593</v>
      </c>
      <c r="K171" s="152">
        <f t="shared" si="129"/>
        <v>80</v>
      </c>
      <c r="L171" s="153">
        <f t="shared" si="130"/>
        <v>0.18181818181818182</v>
      </c>
      <c r="M171" s="148" t="s">
        <v>534</v>
      </c>
      <c r="N171" s="154">
        <v>42208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19</v>
      </c>
      <c r="B172" s="146">
        <v>41976</v>
      </c>
      <c r="C172" s="146"/>
      <c r="D172" s="147" t="s">
        <v>594</v>
      </c>
      <c r="E172" s="148" t="s">
        <v>536</v>
      </c>
      <c r="F172" s="149">
        <v>360</v>
      </c>
      <c r="G172" s="148" t="s">
        <v>565</v>
      </c>
      <c r="H172" s="148">
        <v>427</v>
      </c>
      <c r="I172" s="150">
        <v>425</v>
      </c>
      <c r="J172" s="151" t="s">
        <v>595</v>
      </c>
      <c r="K172" s="152">
        <f t="shared" si="129"/>
        <v>67</v>
      </c>
      <c r="L172" s="153">
        <f t="shared" si="130"/>
        <v>0.18611111111111112</v>
      </c>
      <c r="M172" s="148" t="s">
        <v>534</v>
      </c>
      <c r="N172" s="154">
        <v>42058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20</v>
      </c>
      <c r="B173" s="146">
        <v>42012</v>
      </c>
      <c r="C173" s="146"/>
      <c r="D173" s="147" t="s">
        <v>596</v>
      </c>
      <c r="E173" s="148" t="s">
        <v>536</v>
      </c>
      <c r="F173" s="149">
        <v>360</v>
      </c>
      <c r="G173" s="148" t="s">
        <v>565</v>
      </c>
      <c r="H173" s="148">
        <v>455</v>
      </c>
      <c r="I173" s="150">
        <v>420</v>
      </c>
      <c r="J173" s="151" t="s">
        <v>597</v>
      </c>
      <c r="K173" s="152">
        <f t="shared" si="129"/>
        <v>95</v>
      </c>
      <c r="L173" s="153">
        <f t="shared" si="130"/>
        <v>0.2638888888888889</v>
      </c>
      <c r="M173" s="148" t="s">
        <v>534</v>
      </c>
      <c r="N173" s="154">
        <v>42024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21</v>
      </c>
      <c r="B174" s="146">
        <v>42012</v>
      </c>
      <c r="C174" s="146"/>
      <c r="D174" s="147" t="s">
        <v>598</v>
      </c>
      <c r="E174" s="148" t="s">
        <v>536</v>
      </c>
      <c r="F174" s="149">
        <v>130</v>
      </c>
      <c r="G174" s="148"/>
      <c r="H174" s="148">
        <v>175.5</v>
      </c>
      <c r="I174" s="150">
        <v>165</v>
      </c>
      <c r="J174" s="151" t="s">
        <v>599</v>
      </c>
      <c r="K174" s="152">
        <f t="shared" si="129"/>
        <v>45.5</v>
      </c>
      <c r="L174" s="153">
        <f t="shared" si="130"/>
        <v>0.35</v>
      </c>
      <c r="M174" s="148" t="s">
        <v>534</v>
      </c>
      <c r="N174" s="154">
        <v>43088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22</v>
      </c>
      <c r="B175" s="146">
        <v>42040</v>
      </c>
      <c r="C175" s="146"/>
      <c r="D175" s="147" t="s">
        <v>364</v>
      </c>
      <c r="E175" s="148" t="s">
        <v>564</v>
      </c>
      <c r="F175" s="149">
        <v>98</v>
      </c>
      <c r="G175" s="148"/>
      <c r="H175" s="148">
        <v>120</v>
      </c>
      <c r="I175" s="150">
        <v>120</v>
      </c>
      <c r="J175" s="151" t="s">
        <v>566</v>
      </c>
      <c r="K175" s="152">
        <f t="shared" si="129"/>
        <v>22</v>
      </c>
      <c r="L175" s="153">
        <f t="shared" si="130"/>
        <v>0.22448979591836735</v>
      </c>
      <c r="M175" s="148" t="s">
        <v>534</v>
      </c>
      <c r="N175" s="154">
        <v>42753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23</v>
      </c>
      <c r="B176" s="146">
        <v>42040</v>
      </c>
      <c r="C176" s="146"/>
      <c r="D176" s="147" t="s">
        <v>600</v>
      </c>
      <c r="E176" s="148" t="s">
        <v>564</v>
      </c>
      <c r="F176" s="149">
        <v>196</v>
      </c>
      <c r="G176" s="148"/>
      <c r="H176" s="148">
        <v>262</v>
      </c>
      <c r="I176" s="150">
        <v>255</v>
      </c>
      <c r="J176" s="151" t="s">
        <v>566</v>
      </c>
      <c r="K176" s="152">
        <f t="shared" si="129"/>
        <v>66</v>
      </c>
      <c r="L176" s="153">
        <f t="shared" si="130"/>
        <v>0.33673469387755101</v>
      </c>
      <c r="M176" s="148" t="s">
        <v>534</v>
      </c>
      <c r="N176" s="154">
        <v>42599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5">
        <v>24</v>
      </c>
      <c r="B177" s="156">
        <v>42067</v>
      </c>
      <c r="C177" s="156"/>
      <c r="D177" s="157" t="s">
        <v>363</v>
      </c>
      <c r="E177" s="158" t="s">
        <v>564</v>
      </c>
      <c r="F177" s="159">
        <v>235</v>
      </c>
      <c r="G177" s="159"/>
      <c r="H177" s="160">
        <v>77</v>
      </c>
      <c r="I177" s="160" t="s">
        <v>601</v>
      </c>
      <c r="J177" s="161" t="s">
        <v>602</v>
      </c>
      <c r="K177" s="162">
        <f t="shared" si="129"/>
        <v>-158</v>
      </c>
      <c r="L177" s="163">
        <f t="shared" si="130"/>
        <v>-0.67234042553191486</v>
      </c>
      <c r="M177" s="159" t="s">
        <v>546</v>
      </c>
      <c r="N177" s="156">
        <v>43522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45">
        <v>25</v>
      </c>
      <c r="B178" s="146">
        <v>42067</v>
      </c>
      <c r="C178" s="146"/>
      <c r="D178" s="147" t="s">
        <v>603</v>
      </c>
      <c r="E178" s="148" t="s">
        <v>564</v>
      </c>
      <c r="F178" s="149">
        <v>185</v>
      </c>
      <c r="G178" s="148"/>
      <c r="H178" s="148">
        <v>224</v>
      </c>
      <c r="I178" s="150" t="s">
        <v>604</v>
      </c>
      <c r="J178" s="151" t="s">
        <v>566</v>
      </c>
      <c r="K178" s="152">
        <f t="shared" si="129"/>
        <v>39</v>
      </c>
      <c r="L178" s="153">
        <f t="shared" si="130"/>
        <v>0.21081081081081082</v>
      </c>
      <c r="M178" s="148" t="s">
        <v>534</v>
      </c>
      <c r="N178" s="154">
        <v>42647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5">
        <v>26</v>
      </c>
      <c r="B179" s="156">
        <v>42090</v>
      </c>
      <c r="C179" s="156"/>
      <c r="D179" s="164" t="s">
        <v>605</v>
      </c>
      <c r="E179" s="159" t="s">
        <v>564</v>
      </c>
      <c r="F179" s="159">
        <v>49.5</v>
      </c>
      <c r="G179" s="160"/>
      <c r="H179" s="160">
        <v>15.85</v>
      </c>
      <c r="I179" s="160">
        <v>67</v>
      </c>
      <c r="J179" s="161" t="s">
        <v>606</v>
      </c>
      <c r="K179" s="160">
        <f t="shared" si="129"/>
        <v>-33.65</v>
      </c>
      <c r="L179" s="165">
        <f t="shared" si="130"/>
        <v>-0.67979797979797973</v>
      </c>
      <c r="M179" s="159" t="s">
        <v>546</v>
      </c>
      <c r="N179" s="166">
        <v>43627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45">
        <v>27</v>
      </c>
      <c r="B180" s="146">
        <v>42093</v>
      </c>
      <c r="C180" s="146"/>
      <c r="D180" s="147" t="s">
        <v>607</v>
      </c>
      <c r="E180" s="148" t="s">
        <v>564</v>
      </c>
      <c r="F180" s="149">
        <v>183.5</v>
      </c>
      <c r="G180" s="148"/>
      <c r="H180" s="148">
        <v>219</v>
      </c>
      <c r="I180" s="150">
        <v>218</v>
      </c>
      <c r="J180" s="151" t="s">
        <v>608</v>
      </c>
      <c r="K180" s="152">
        <f t="shared" si="129"/>
        <v>35.5</v>
      </c>
      <c r="L180" s="153">
        <f t="shared" si="130"/>
        <v>0.19346049046321526</v>
      </c>
      <c r="M180" s="148" t="s">
        <v>534</v>
      </c>
      <c r="N180" s="154">
        <v>42103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45">
        <v>28</v>
      </c>
      <c r="B181" s="146">
        <v>42114</v>
      </c>
      <c r="C181" s="146"/>
      <c r="D181" s="147" t="s">
        <v>609</v>
      </c>
      <c r="E181" s="148" t="s">
        <v>564</v>
      </c>
      <c r="F181" s="149">
        <f>(227+237)/2</f>
        <v>232</v>
      </c>
      <c r="G181" s="148"/>
      <c r="H181" s="148">
        <v>298</v>
      </c>
      <c r="I181" s="150">
        <v>298</v>
      </c>
      <c r="J181" s="151" t="s">
        <v>566</v>
      </c>
      <c r="K181" s="152">
        <f t="shared" si="129"/>
        <v>66</v>
      </c>
      <c r="L181" s="153">
        <f t="shared" si="130"/>
        <v>0.28448275862068967</v>
      </c>
      <c r="M181" s="148" t="s">
        <v>534</v>
      </c>
      <c r="N181" s="154">
        <v>42823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45">
        <v>29</v>
      </c>
      <c r="B182" s="146">
        <v>42128</v>
      </c>
      <c r="C182" s="146"/>
      <c r="D182" s="147" t="s">
        <v>610</v>
      </c>
      <c r="E182" s="148" t="s">
        <v>536</v>
      </c>
      <c r="F182" s="149">
        <v>385</v>
      </c>
      <c r="G182" s="148"/>
      <c r="H182" s="148">
        <f>212.5+331</f>
        <v>543.5</v>
      </c>
      <c r="I182" s="150">
        <v>510</v>
      </c>
      <c r="J182" s="151" t="s">
        <v>611</v>
      </c>
      <c r="K182" s="152">
        <f t="shared" si="129"/>
        <v>158.5</v>
      </c>
      <c r="L182" s="153">
        <f t="shared" si="130"/>
        <v>0.41168831168831171</v>
      </c>
      <c r="M182" s="148" t="s">
        <v>534</v>
      </c>
      <c r="N182" s="154">
        <v>42235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30</v>
      </c>
      <c r="B183" s="146">
        <v>42128</v>
      </c>
      <c r="C183" s="146"/>
      <c r="D183" s="147" t="s">
        <v>612</v>
      </c>
      <c r="E183" s="148" t="s">
        <v>536</v>
      </c>
      <c r="F183" s="149">
        <v>115.5</v>
      </c>
      <c r="G183" s="148"/>
      <c r="H183" s="148">
        <v>146</v>
      </c>
      <c r="I183" s="150">
        <v>142</v>
      </c>
      <c r="J183" s="151" t="s">
        <v>613</v>
      </c>
      <c r="K183" s="152">
        <f t="shared" si="129"/>
        <v>30.5</v>
      </c>
      <c r="L183" s="153">
        <f t="shared" si="130"/>
        <v>0.26406926406926406</v>
      </c>
      <c r="M183" s="148" t="s">
        <v>534</v>
      </c>
      <c r="N183" s="154">
        <v>42202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31</v>
      </c>
      <c r="B184" s="146">
        <v>42151</v>
      </c>
      <c r="C184" s="146"/>
      <c r="D184" s="147" t="s">
        <v>614</v>
      </c>
      <c r="E184" s="148" t="s">
        <v>536</v>
      </c>
      <c r="F184" s="149">
        <v>237.5</v>
      </c>
      <c r="G184" s="148"/>
      <c r="H184" s="148">
        <v>279.5</v>
      </c>
      <c r="I184" s="150">
        <v>278</v>
      </c>
      <c r="J184" s="151" t="s">
        <v>566</v>
      </c>
      <c r="K184" s="152">
        <f t="shared" si="129"/>
        <v>42</v>
      </c>
      <c r="L184" s="153">
        <f t="shared" si="130"/>
        <v>0.17684210526315788</v>
      </c>
      <c r="M184" s="148" t="s">
        <v>534</v>
      </c>
      <c r="N184" s="154">
        <v>42222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45">
        <v>32</v>
      </c>
      <c r="B185" s="146">
        <v>42174</v>
      </c>
      <c r="C185" s="146"/>
      <c r="D185" s="147" t="s">
        <v>585</v>
      </c>
      <c r="E185" s="148" t="s">
        <v>564</v>
      </c>
      <c r="F185" s="149">
        <v>340</v>
      </c>
      <c r="G185" s="148"/>
      <c r="H185" s="148">
        <v>448</v>
      </c>
      <c r="I185" s="150">
        <v>448</v>
      </c>
      <c r="J185" s="151" t="s">
        <v>566</v>
      </c>
      <c r="K185" s="152">
        <f t="shared" si="129"/>
        <v>108</v>
      </c>
      <c r="L185" s="153">
        <f t="shared" si="130"/>
        <v>0.31764705882352939</v>
      </c>
      <c r="M185" s="148" t="s">
        <v>534</v>
      </c>
      <c r="N185" s="154">
        <v>43018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45">
        <v>33</v>
      </c>
      <c r="B186" s="146">
        <v>42191</v>
      </c>
      <c r="C186" s="146"/>
      <c r="D186" s="147" t="s">
        <v>615</v>
      </c>
      <c r="E186" s="148" t="s">
        <v>564</v>
      </c>
      <c r="F186" s="149">
        <v>390</v>
      </c>
      <c r="G186" s="148"/>
      <c r="H186" s="148">
        <v>460</v>
      </c>
      <c r="I186" s="150">
        <v>460</v>
      </c>
      <c r="J186" s="151" t="s">
        <v>566</v>
      </c>
      <c r="K186" s="152">
        <f t="shared" ref="K186:K206" si="131">H186-F186</f>
        <v>70</v>
      </c>
      <c r="L186" s="153">
        <f t="shared" ref="L186:L206" si="132">K186/F186</f>
        <v>0.17948717948717949</v>
      </c>
      <c r="M186" s="148" t="s">
        <v>534</v>
      </c>
      <c r="N186" s="154">
        <v>42478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5">
        <v>34</v>
      </c>
      <c r="B187" s="156">
        <v>42195</v>
      </c>
      <c r="C187" s="156"/>
      <c r="D187" s="157" t="s">
        <v>616</v>
      </c>
      <c r="E187" s="158" t="s">
        <v>564</v>
      </c>
      <c r="F187" s="159">
        <v>122.5</v>
      </c>
      <c r="G187" s="159"/>
      <c r="H187" s="160">
        <v>61</v>
      </c>
      <c r="I187" s="160">
        <v>172</v>
      </c>
      <c r="J187" s="161" t="s">
        <v>617</v>
      </c>
      <c r="K187" s="162">
        <f t="shared" si="131"/>
        <v>-61.5</v>
      </c>
      <c r="L187" s="163">
        <f t="shared" si="132"/>
        <v>-0.50204081632653064</v>
      </c>
      <c r="M187" s="159" t="s">
        <v>546</v>
      </c>
      <c r="N187" s="156">
        <v>43333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45">
        <v>35</v>
      </c>
      <c r="B188" s="146">
        <v>42219</v>
      </c>
      <c r="C188" s="146"/>
      <c r="D188" s="147" t="s">
        <v>618</v>
      </c>
      <c r="E188" s="148" t="s">
        <v>564</v>
      </c>
      <c r="F188" s="149">
        <v>297.5</v>
      </c>
      <c r="G188" s="148"/>
      <c r="H188" s="148">
        <v>350</v>
      </c>
      <c r="I188" s="150">
        <v>360</v>
      </c>
      <c r="J188" s="151" t="s">
        <v>619</v>
      </c>
      <c r="K188" s="152">
        <f t="shared" si="131"/>
        <v>52.5</v>
      </c>
      <c r="L188" s="153">
        <f t="shared" si="132"/>
        <v>0.17647058823529413</v>
      </c>
      <c r="M188" s="148" t="s">
        <v>534</v>
      </c>
      <c r="N188" s="154">
        <v>42232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36</v>
      </c>
      <c r="B189" s="146">
        <v>42219</v>
      </c>
      <c r="C189" s="146"/>
      <c r="D189" s="147" t="s">
        <v>620</v>
      </c>
      <c r="E189" s="148" t="s">
        <v>564</v>
      </c>
      <c r="F189" s="149">
        <v>115.5</v>
      </c>
      <c r="G189" s="148"/>
      <c r="H189" s="148">
        <v>149</v>
      </c>
      <c r="I189" s="150">
        <v>140</v>
      </c>
      <c r="J189" s="151" t="s">
        <v>621</v>
      </c>
      <c r="K189" s="152">
        <f t="shared" si="131"/>
        <v>33.5</v>
      </c>
      <c r="L189" s="153">
        <f t="shared" si="132"/>
        <v>0.29004329004329005</v>
      </c>
      <c r="M189" s="148" t="s">
        <v>534</v>
      </c>
      <c r="N189" s="154">
        <v>42740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45">
        <v>37</v>
      </c>
      <c r="B190" s="146">
        <v>42251</v>
      </c>
      <c r="C190" s="146"/>
      <c r="D190" s="147" t="s">
        <v>614</v>
      </c>
      <c r="E190" s="148" t="s">
        <v>564</v>
      </c>
      <c r="F190" s="149">
        <v>226</v>
      </c>
      <c r="G190" s="148"/>
      <c r="H190" s="148">
        <v>292</v>
      </c>
      <c r="I190" s="150">
        <v>292</v>
      </c>
      <c r="J190" s="151" t="s">
        <v>622</v>
      </c>
      <c r="K190" s="152">
        <f t="shared" si="131"/>
        <v>66</v>
      </c>
      <c r="L190" s="153">
        <f t="shared" si="132"/>
        <v>0.29203539823008851</v>
      </c>
      <c r="M190" s="148" t="s">
        <v>534</v>
      </c>
      <c r="N190" s="154">
        <v>42286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45">
        <v>38</v>
      </c>
      <c r="B191" s="146">
        <v>42254</v>
      </c>
      <c r="C191" s="146"/>
      <c r="D191" s="147" t="s">
        <v>609</v>
      </c>
      <c r="E191" s="148" t="s">
        <v>564</v>
      </c>
      <c r="F191" s="149">
        <v>232.5</v>
      </c>
      <c r="G191" s="148"/>
      <c r="H191" s="148">
        <v>312.5</v>
      </c>
      <c r="I191" s="150">
        <v>310</v>
      </c>
      <c r="J191" s="151" t="s">
        <v>566</v>
      </c>
      <c r="K191" s="152">
        <f t="shared" si="131"/>
        <v>80</v>
      </c>
      <c r="L191" s="153">
        <f t="shared" si="132"/>
        <v>0.34408602150537637</v>
      </c>
      <c r="M191" s="148" t="s">
        <v>534</v>
      </c>
      <c r="N191" s="154">
        <v>42823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45">
        <v>39</v>
      </c>
      <c r="B192" s="146">
        <v>42268</v>
      </c>
      <c r="C192" s="146"/>
      <c r="D192" s="147" t="s">
        <v>623</v>
      </c>
      <c r="E192" s="148" t="s">
        <v>564</v>
      </c>
      <c r="F192" s="149">
        <v>196.5</v>
      </c>
      <c r="G192" s="148"/>
      <c r="H192" s="148">
        <v>238</v>
      </c>
      <c r="I192" s="150">
        <v>238</v>
      </c>
      <c r="J192" s="151" t="s">
        <v>622</v>
      </c>
      <c r="K192" s="152">
        <f t="shared" si="131"/>
        <v>41.5</v>
      </c>
      <c r="L192" s="153">
        <f t="shared" si="132"/>
        <v>0.21119592875318066</v>
      </c>
      <c r="M192" s="148" t="s">
        <v>534</v>
      </c>
      <c r="N192" s="154">
        <v>42291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45">
        <v>40</v>
      </c>
      <c r="B193" s="146">
        <v>42271</v>
      </c>
      <c r="C193" s="146"/>
      <c r="D193" s="147" t="s">
        <v>563</v>
      </c>
      <c r="E193" s="148" t="s">
        <v>564</v>
      </c>
      <c r="F193" s="149">
        <v>65</v>
      </c>
      <c r="G193" s="148"/>
      <c r="H193" s="148">
        <v>82</v>
      </c>
      <c r="I193" s="150">
        <v>82</v>
      </c>
      <c r="J193" s="151" t="s">
        <v>622</v>
      </c>
      <c r="K193" s="152">
        <f t="shared" si="131"/>
        <v>17</v>
      </c>
      <c r="L193" s="153">
        <f t="shared" si="132"/>
        <v>0.26153846153846155</v>
      </c>
      <c r="M193" s="148" t="s">
        <v>534</v>
      </c>
      <c r="N193" s="154">
        <v>42578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45">
        <v>41</v>
      </c>
      <c r="B194" s="146">
        <v>42291</v>
      </c>
      <c r="C194" s="146"/>
      <c r="D194" s="147" t="s">
        <v>624</v>
      </c>
      <c r="E194" s="148" t="s">
        <v>564</v>
      </c>
      <c r="F194" s="149">
        <v>144</v>
      </c>
      <c r="G194" s="148"/>
      <c r="H194" s="148">
        <v>182.5</v>
      </c>
      <c r="I194" s="150">
        <v>181</v>
      </c>
      <c r="J194" s="151" t="s">
        <v>622</v>
      </c>
      <c r="K194" s="152">
        <f t="shared" si="131"/>
        <v>38.5</v>
      </c>
      <c r="L194" s="153">
        <f t="shared" si="132"/>
        <v>0.2673611111111111</v>
      </c>
      <c r="M194" s="148" t="s">
        <v>534</v>
      </c>
      <c r="N194" s="154">
        <v>42817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45">
        <v>42</v>
      </c>
      <c r="B195" s="146">
        <v>42291</v>
      </c>
      <c r="C195" s="146"/>
      <c r="D195" s="147" t="s">
        <v>625</v>
      </c>
      <c r="E195" s="148" t="s">
        <v>564</v>
      </c>
      <c r="F195" s="149">
        <v>264</v>
      </c>
      <c r="G195" s="148"/>
      <c r="H195" s="148">
        <v>311</v>
      </c>
      <c r="I195" s="150">
        <v>311</v>
      </c>
      <c r="J195" s="151" t="s">
        <v>622</v>
      </c>
      <c r="K195" s="152">
        <f t="shared" si="131"/>
        <v>47</v>
      </c>
      <c r="L195" s="153">
        <f t="shared" si="132"/>
        <v>0.17803030303030304</v>
      </c>
      <c r="M195" s="148" t="s">
        <v>534</v>
      </c>
      <c r="N195" s="154">
        <v>42604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45">
        <v>43</v>
      </c>
      <c r="B196" s="146">
        <v>42318</v>
      </c>
      <c r="C196" s="146"/>
      <c r="D196" s="147" t="s">
        <v>626</v>
      </c>
      <c r="E196" s="148" t="s">
        <v>536</v>
      </c>
      <c r="F196" s="149">
        <v>549.5</v>
      </c>
      <c r="G196" s="148"/>
      <c r="H196" s="148">
        <v>630</v>
      </c>
      <c r="I196" s="150">
        <v>630</v>
      </c>
      <c r="J196" s="151" t="s">
        <v>622</v>
      </c>
      <c r="K196" s="152">
        <f t="shared" si="131"/>
        <v>80.5</v>
      </c>
      <c r="L196" s="153">
        <f t="shared" si="132"/>
        <v>0.1464968152866242</v>
      </c>
      <c r="M196" s="148" t="s">
        <v>534</v>
      </c>
      <c r="N196" s="154">
        <v>42419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45">
        <v>44</v>
      </c>
      <c r="B197" s="146">
        <v>42342</v>
      </c>
      <c r="C197" s="146"/>
      <c r="D197" s="147" t="s">
        <v>627</v>
      </c>
      <c r="E197" s="148" t="s">
        <v>564</v>
      </c>
      <c r="F197" s="149">
        <v>1027.5</v>
      </c>
      <c r="G197" s="148"/>
      <c r="H197" s="148">
        <v>1315</v>
      </c>
      <c r="I197" s="150">
        <v>1250</v>
      </c>
      <c r="J197" s="151" t="s">
        <v>622</v>
      </c>
      <c r="K197" s="152">
        <f t="shared" si="131"/>
        <v>287.5</v>
      </c>
      <c r="L197" s="153">
        <f t="shared" si="132"/>
        <v>0.27980535279805352</v>
      </c>
      <c r="M197" s="148" t="s">
        <v>534</v>
      </c>
      <c r="N197" s="154">
        <v>43244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45">
        <v>45</v>
      </c>
      <c r="B198" s="146">
        <v>42367</v>
      </c>
      <c r="C198" s="146"/>
      <c r="D198" s="147" t="s">
        <v>628</v>
      </c>
      <c r="E198" s="148" t="s">
        <v>564</v>
      </c>
      <c r="F198" s="149">
        <v>465</v>
      </c>
      <c r="G198" s="148"/>
      <c r="H198" s="148">
        <v>540</v>
      </c>
      <c r="I198" s="150">
        <v>540</v>
      </c>
      <c r="J198" s="151" t="s">
        <v>622</v>
      </c>
      <c r="K198" s="152">
        <f t="shared" si="131"/>
        <v>75</v>
      </c>
      <c r="L198" s="153">
        <f t="shared" si="132"/>
        <v>0.16129032258064516</v>
      </c>
      <c r="M198" s="148" t="s">
        <v>534</v>
      </c>
      <c r="N198" s="154">
        <v>42530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45">
        <v>46</v>
      </c>
      <c r="B199" s="146">
        <v>42380</v>
      </c>
      <c r="C199" s="146"/>
      <c r="D199" s="147" t="s">
        <v>364</v>
      </c>
      <c r="E199" s="148" t="s">
        <v>536</v>
      </c>
      <c r="F199" s="149">
        <v>81</v>
      </c>
      <c r="G199" s="148"/>
      <c r="H199" s="148">
        <v>110</v>
      </c>
      <c r="I199" s="150">
        <v>110</v>
      </c>
      <c r="J199" s="151" t="s">
        <v>622</v>
      </c>
      <c r="K199" s="152">
        <f t="shared" si="131"/>
        <v>29</v>
      </c>
      <c r="L199" s="153">
        <f t="shared" si="132"/>
        <v>0.35802469135802467</v>
      </c>
      <c r="M199" s="148" t="s">
        <v>534</v>
      </c>
      <c r="N199" s="154">
        <v>42745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45">
        <v>47</v>
      </c>
      <c r="B200" s="146">
        <v>42382</v>
      </c>
      <c r="C200" s="146"/>
      <c r="D200" s="147" t="s">
        <v>629</v>
      </c>
      <c r="E200" s="148" t="s">
        <v>536</v>
      </c>
      <c r="F200" s="149">
        <v>417.5</v>
      </c>
      <c r="G200" s="148"/>
      <c r="H200" s="148">
        <v>547</v>
      </c>
      <c r="I200" s="150">
        <v>535</v>
      </c>
      <c r="J200" s="151" t="s">
        <v>622</v>
      </c>
      <c r="K200" s="152">
        <f t="shared" si="131"/>
        <v>129.5</v>
      </c>
      <c r="L200" s="153">
        <f t="shared" si="132"/>
        <v>0.31017964071856285</v>
      </c>
      <c r="M200" s="148" t="s">
        <v>534</v>
      </c>
      <c r="N200" s="154">
        <v>42578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45">
        <v>48</v>
      </c>
      <c r="B201" s="146">
        <v>42408</v>
      </c>
      <c r="C201" s="146"/>
      <c r="D201" s="147" t="s">
        <v>630</v>
      </c>
      <c r="E201" s="148" t="s">
        <v>564</v>
      </c>
      <c r="F201" s="149">
        <v>650</v>
      </c>
      <c r="G201" s="148"/>
      <c r="H201" s="148">
        <v>800</v>
      </c>
      <c r="I201" s="150">
        <v>800</v>
      </c>
      <c r="J201" s="151" t="s">
        <v>622</v>
      </c>
      <c r="K201" s="152">
        <f t="shared" si="131"/>
        <v>150</v>
      </c>
      <c r="L201" s="153">
        <f t="shared" si="132"/>
        <v>0.23076923076923078</v>
      </c>
      <c r="M201" s="148" t="s">
        <v>534</v>
      </c>
      <c r="N201" s="154">
        <v>43154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45">
        <v>49</v>
      </c>
      <c r="B202" s="146">
        <v>42433</v>
      </c>
      <c r="C202" s="146"/>
      <c r="D202" s="147" t="s">
        <v>205</v>
      </c>
      <c r="E202" s="148" t="s">
        <v>564</v>
      </c>
      <c r="F202" s="149">
        <v>437.5</v>
      </c>
      <c r="G202" s="148"/>
      <c r="H202" s="148">
        <v>504.5</v>
      </c>
      <c r="I202" s="150">
        <v>522</v>
      </c>
      <c r="J202" s="151" t="s">
        <v>631</v>
      </c>
      <c r="K202" s="152">
        <f t="shared" si="131"/>
        <v>67</v>
      </c>
      <c r="L202" s="153">
        <f t="shared" si="132"/>
        <v>0.15314285714285714</v>
      </c>
      <c r="M202" s="148" t="s">
        <v>534</v>
      </c>
      <c r="N202" s="154">
        <v>42480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45">
        <v>50</v>
      </c>
      <c r="B203" s="146">
        <v>42438</v>
      </c>
      <c r="C203" s="146"/>
      <c r="D203" s="147" t="s">
        <v>632</v>
      </c>
      <c r="E203" s="148" t="s">
        <v>564</v>
      </c>
      <c r="F203" s="149">
        <v>189.5</v>
      </c>
      <c r="G203" s="148"/>
      <c r="H203" s="148">
        <v>218</v>
      </c>
      <c r="I203" s="150">
        <v>218</v>
      </c>
      <c r="J203" s="151" t="s">
        <v>622</v>
      </c>
      <c r="K203" s="152">
        <f t="shared" si="131"/>
        <v>28.5</v>
      </c>
      <c r="L203" s="153">
        <f t="shared" si="132"/>
        <v>0.15039577836411611</v>
      </c>
      <c r="M203" s="148" t="s">
        <v>534</v>
      </c>
      <c r="N203" s="154">
        <v>43034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5">
        <v>51</v>
      </c>
      <c r="B204" s="156">
        <v>42471</v>
      </c>
      <c r="C204" s="156"/>
      <c r="D204" s="164" t="s">
        <v>633</v>
      </c>
      <c r="E204" s="159" t="s">
        <v>564</v>
      </c>
      <c r="F204" s="159">
        <v>36.5</v>
      </c>
      <c r="G204" s="160"/>
      <c r="H204" s="160">
        <v>15.85</v>
      </c>
      <c r="I204" s="160">
        <v>60</v>
      </c>
      <c r="J204" s="161" t="s">
        <v>634</v>
      </c>
      <c r="K204" s="162">
        <f t="shared" si="131"/>
        <v>-20.65</v>
      </c>
      <c r="L204" s="163">
        <f t="shared" si="132"/>
        <v>-0.5657534246575342</v>
      </c>
      <c r="M204" s="159" t="s">
        <v>546</v>
      </c>
      <c r="N204" s="167">
        <v>43627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45">
        <v>52</v>
      </c>
      <c r="B205" s="146">
        <v>42472</v>
      </c>
      <c r="C205" s="146"/>
      <c r="D205" s="147" t="s">
        <v>635</v>
      </c>
      <c r="E205" s="148" t="s">
        <v>564</v>
      </c>
      <c r="F205" s="149">
        <v>93</v>
      </c>
      <c r="G205" s="148"/>
      <c r="H205" s="148">
        <v>149</v>
      </c>
      <c r="I205" s="150">
        <v>140</v>
      </c>
      <c r="J205" s="151" t="s">
        <v>636</v>
      </c>
      <c r="K205" s="152">
        <f t="shared" si="131"/>
        <v>56</v>
      </c>
      <c r="L205" s="153">
        <f t="shared" si="132"/>
        <v>0.60215053763440862</v>
      </c>
      <c r="M205" s="148" t="s">
        <v>534</v>
      </c>
      <c r="N205" s="154">
        <v>42740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45">
        <v>53</v>
      </c>
      <c r="B206" s="146">
        <v>42472</v>
      </c>
      <c r="C206" s="146"/>
      <c r="D206" s="147" t="s">
        <v>637</v>
      </c>
      <c r="E206" s="148" t="s">
        <v>564</v>
      </c>
      <c r="F206" s="149">
        <v>130</v>
      </c>
      <c r="G206" s="148"/>
      <c r="H206" s="148">
        <v>150</v>
      </c>
      <c r="I206" s="150" t="s">
        <v>638</v>
      </c>
      <c r="J206" s="151" t="s">
        <v>622</v>
      </c>
      <c r="K206" s="152">
        <f t="shared" si="131"/>
        <v>20</v>
      </c>
      <c r="L206" s="153">
        <f t="shared" si="132"/>
        <v>0.15384615384615385</v>
      </c>
      <c r="M206" s="148" t="s">
        <v>534</v>
      </c>
      <c r="N206" s="154">
        <v>42564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45">
        <v>54</v>
      </c>
      <c r="B207" s="146">
        <v>42473</v>
      </c>
      <c r="C207" s="146"/>
      <c r="D207" s="147" t="s">
        <v>639</v>
      </c>
      <c r="E207" s="148" t="s">
        <v>564</v>
      </c>
      <c r="F207" s="149">
        <v>196</v>
      </c>
      <c r="G207" s="148"/>
      <c r="H207" s="148">
        <v>299</v>
      </c>
      <c r="I207" s="150">
        <v>299</v>
      </c>
      <c r="J207" s="151" t="s">
        <v>622</v>
      </c>
      <c r="K207" s="152">
        <v>103</v>
      </c>
      <c r="L207" s="153">
        <v>0.52551020408163296</v>
      </c>
      <c r="M207" s="148" t="s">
        <v>534</v>
      </c>
      <c r="N207" s="154">
        <v>42620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45">
        <v>55</v>
      </c>
      <c r="B208" s="146">
        <v>42473</v>
      </c>
      <c r="C208" s="146"/>
      <c r="D208" s="147" t="s">
        <v>640</v>
      </c>
      <c r="E208" s="148" t="s">
        <v>564</v>
      </c>
      <c r="F208" s="149">
        <v>88</v>
      </c>
      <c r="G208" s="148"/>
      <c r="H208" s="148">
        <v>103</v>
      </c>
      <c r="I208" s="150">
        <v>103</v>
      </c>
      <c r="J208" s="151" t="s">
        <v>622</v>
      </c>
      <c r="K208" s="152">
        <v>15</v>
      </c>
      <c r="L208" s="153">
        <v>0.170454545454545</v>
      </c>
      <c r="M208" s="148" t="s">
        <v>534</v>
      </c>
      <c r="N208" s="154">
        <v>42530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45">
        <v>56</v>
      </c>
      <c r="B209" s="146">
        <v>42492</v>
      </c>
      <c r="C209" s="146"/>
      <c r="D209" s="147" t="s">
        <v>641</v>
      </c>
      <c r="E209" s="148" t="s">
        <v>564</v>
      </c>
      <c r="F209" s="149">
        <v>127.5</v>
      </c>
      <c r="G209" s="148"/>
      <c r="H209" s="148">
        <v>148</v>
      </c>
      <c r="I209" s="150" t="s">
        <v>642</v>
      </c>
      <c r="J209" s="151" t="s">
        <v>622</v>
      </c>
      <c r="K209" s="152">
        <f>H209-F209</f>
        <v>20.5</v>
      </c>
      <c r="L209" s="153">
        <f>K209/F209</f>
        <v>0.16078431372549021</v>
      </c>
      <c r="M209" s="148" t="s">
        <v>534</v>
      </c>
      <c r="N209" s="154">
        <v>42564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45">
        <v>57</v>
      </c>
      <c r="B210" s="146">
        <v>42493</v>
      </c>
      <c r="C210" s="146"/>
      <c r="D210" s="147" t="s">
        <v>643</v>
      </c>
      <c r="E210" s="148" t="s">
        <v>564</v>
      </c>
      <c r="F210" s="149">
        <v>675</v>
      </c>
      <c r="G210" s="148"/>
      <c r="H210" s="148">
        <v>815</v>
      </c>
      <c r="I210" s="150" t="s">
        <v>644</v>
      </c>
      <c r="J210" s="151" t="s">
        <v>622</v>
      </c>
      <c r="K210" s="152">
        <f>H210-F210</f>
        <v>140</v>
      </c>
      <c r="L210" s="153">
        <f>K210/F210</f>
        <v>0.2074074074074074</v>
      </c>
      <c r="M210" s="148" t="s">
        <v>534</v>
      </c>
      <c r="N210" s="154">
        <v>43154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55">
        <v>58</v>
      </c>
      <c r="B211" s="156">
        <v>42522</v>
      </c>
      <c r="C211" s="156"/>
      <c r="D211" s="157" t="s">
        <v>645</v>
      </c>
      <c r="E211" s="158" t="s">
        <v>564</v>
      </c>
      <c r="F211" s="159">
        <v>500</v>
      </c>
      <c r="G211" s="159"/>
      <c r="H211" s="160">
        <v>232.5</v>
      </c>
      <c r="I211" s="160" t="s">
        <v>646</v>
      </c>
      <c r="J211" s="161" t="s">
        <v>647</v>
      </c>
      <c r="K211" s="162">
        <f>H211-F211</f>
        <v>-267.5</v>
      </c>
      <c r="L211" s="163">
        <f>K211/F211</f>
        <v>-0.53500000000000003</v>
      </c>
      <c r="M211" s="159" t="s">
        <v>546</v>
      </c>
      <c r="N211" s="156">
        <v>43735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45">
        <v>59</v>
      </c>
      <c r="B212" s="146">
        <v>42527</v>
      </c>
      <c r="C212" s="146"/>
      <c r="D212" s="147" t="s">
        <v>492</v>
      </c>
      <c r="E212" s="148" t="s">
        <v>564</v>
      </c>
      <c r="F212" s="149">
        <v>110</v>
      </c>
      <c r="G212" s="148"/>
      <c r="H212" s="148">
        <v>126.5</v>
      </c>
      <c r="I212" s="150">
        <v>125</v>
      </c>
      <c r="J212" s="151" t="s">
        <v>573</v>
      </c>
      <c r="K212" s="152">
        <f>H212-F212</f>
        <v>16.5</v>
      </c>
      <c r="L212" s="153">
        <f>K212/F212</f>
        <v>0.15</v>
      </c>
      <c r="M212" s="148" t="s">
        <v>534</v>
      </c>
      <c r="N212" s="154">
        <v>42552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45">
        <v>60</v>
      </c>
      <c r="B213" s="146">
        <v>42538</v>
      </c>
      <c r="C213" s="146"/>
      <c r="D213" s="147" t="s">
        <v>648</v>
      </c>
      <c r="E213" s="148" t="s">
        <v>564</v>
      </c>
      <c r="F213" s="149">
        <v>44</v>
      </c>
      <c r="G213" s="148"/>
      <c r="H213" s="148">
        <v>69.5</v>
      </c>
      <c r="I213" s="150">
        <v>69.5</v>
      </c>
      <c r="J213" s="151" t="s">
        <v>649</v>
      </c>
      <c r="K213" s="152">
        <f>H213-F213</f>
        <v>25.5</v>
      </c>
      <c r="L213" s="153">
        <f>K213/F213</f>
        <v>0.57954545454545459</v>
      </c>
      <c r="M213" s="148" t="s">
        <v>534</v>
      </c>
      <c r="N213" s="154">
        <v>42977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45">
        <v>61</v>
      </c>
      <c r="B214" s="146">
        <v>42549</v>
      </c>
      <c r="C214" s="146"/>
      <c r="D214" s="147" t="s">
        <v>650</v>
      </c>
      <c r="E214" s="148" t="s">
        <v>564</v>
      </c>
      <c r="F214" s="149">
        <v>262.5</v>
      </c>
      <c r="G214" s="148"/>
      <c r="H214" s="148">
        <v>340</v>
      </c>
      <c r="I214" s="150">
        <v>333</v>
      </c>
      <c r="J214" s="151" t="s">
        <v>651</v>
      </c>
      <c r="K214" s="152">
        <v>77.5</v>
      </c>
      <c r="L214" s="153">
        <v>0.29523809523809502</v>
      </c>
      <c r="M214" s="148" t="s">
        <v>534</v>
      </c>
      <c r="N214" s="154">
        <v>43017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45">
        <v>62</v>
      </c>
      <c r="B215" s="146">
        <v>42549</v>
      </c>
      <c r="C215" s="146"/>
      <c r="D215" s="147" t="s">
        <v>652</v>
      </c>
      <c r="E215" s="148" t="s">
        <v>564</v>
      </c>
      <c r="F215" s="149">
        <v>840</v>
      </c>
      <c r="G215" s="148"/>
      <c r="H215" s="148">
        <v>1230</v>
      </c>
      <c r="I215" s="150">
        <v>1230</v>
      </c>
      <c r="J215" s="151" t="s">
        <v>622</v>
      </c>
      <c r="K215" s="152">
        <v>390</v>
      </c>
      <c r="L215" s="153">
        <v>0.46428571428571402</v>
      </c>
      <c r="M215" s="148" t="s">
        <v>534</v>
      </c>
      <c r="N215" s="154">
        <v>42649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68">
        <v>63</v>
      </c>
      <c r="B216" s="169">
        <v>42556</v>
      </c>
      <c r="C216" s="169"/>
      <c r="D216" s="170" t="s">
        <v>653</v>
      </c>
      <c r="E216" s="171" t="s">
        <v>564</v>
      </c>
      <c r="F216" s="171">
        <v>395</v>
      </c>
      <c r="G216" s="172"/>
      <c r="H216" s="172">
        <f>(468.5+342.5)/2</f>
        <v>405.5</v>
      </c>
      <c r="I216" s="172">
        <v>510</v>
      </c>
      <c r="J216" s="173" t="s">
        <v>654</v>
      </c>
      <c r="K216" s="174">
        <f t="shared" ref="K216:K222" si="133">H216-F216</f>
        <v>10.5</v>
      </c>
      <c r="L216" s="175">
        <f t="shared" ref="L216:L222" si="134">K216/F216</f>
        <v>2.6582278481012658E-2</v>
      </c>
      <c r="M216" s="171" t="s">
        <v>655</v>
      </c>
      <c r="N216" s="169">
        <v>43606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55">
        <v>64</v>
      </c>
      <c r="B217" s="156">
        <v>42584</v>
      </c>
      <c r="C217" s="156"/>
      <c r="D217" s="157" t="s">
        <v>656</v>
      </c>
      <c r="E217" s="158" t="s">
        <v>536</v>
      </c>
      <c r="F217" s="159">
        <f>169.5-12.8</f>
        <v>156.69999999999999</v>
      </c>
      <c r="G217" s="159"/>
      <c r="H217" s="160">
        <v>77</v>
      </c>
      <c r="I217" s="160" t="s">
        <v>657</v>
      </c>
      <c r="J217" s="161" t="s">
        <v>658</v>
      </c>
      <c r="K217" s="162">
        <f t="shared" si="133"/>
        <v>-79.699999999999989</v>
      </c>
      <c r="L217" s="163">
        <f t="shared" si="134"/>
        <v>-0.50861518825781749</v>
      </c>
      <c r="M217" s="159" t="s">
        <v>546</v>
      </c>
      <c r="N217" s="156">
        <v>43522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55">
        <v>65</v>
      </c>
      <c r="B218" s="156">
        <v>42586</v>
      </c>
      <c r="C218" s="156"/>
      <c r="D218" s="157" t="s">
        <v>659</v>
      </c>
      <c r="E218" s="158" t="s">
        <v>564</v>
      </c>
      <c r="F218" s="159">
        <v>400</v>
      </c>
      <c r="G218" s="159"/>
      <c r="H218" s="160">
        <v>305</v>
      </c>
      <c r="I218" s="160">
        <v>475</v>
      </c>
      <c r="J218" s="161" t="s">
        <v>660</v>
      </c>
      <c r="K218" s="162">
        <f t="shared" si="133"/>
        <v>-95</v>
      </c>
      <c r="L218" s="163">
        <f t="shared" si="134"/>
        <v>-0.23749999999999999</v>
      </c>
      <c r="M218" s="159" t="s">
        <v>546</v>
      </c>
      <c r="N218" s="156">
        <v>43606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45">
        <v>66</v>
      </c>
      <c r="B219" s="146">
        <v>42593</v>
      </c>
      <c r="C219" s="146"/>
      <c r="D219" s="147" t="s">
        <v>661</v>
      </c>
      <c r="E219" s="148" t="s">
        <v>564</v>
      </c>
      <c r="F219" s="149">
        <v>86.5</v>
      </c>
      <c r="G219" s="148"/>
      <c r="H219" s="148">
        <v>130</v>
      </c>
      <c r="I219" s="150">
        <v>130</v>
      </c>
      <c r="J219" s="151" t="s">
        <v>662</v>
      </c>
      <c r="K219" s="152">
        <f t="shared" si="133"/>
        <v>43.5</v>
      </c>
      <c r="L219" s="153">
        <f t="shared" si="134"/>
        <v>0.50289017341040465</v>
      </c>
      <c r="M219" s="148" t="s">
        <v>534</v>
      </c>
      <c r="N219" s="154">
        <v>43091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55">
        <v>67</v>
      </c>
      <c r="B220" s="156">
        <v>42600</v>
      </c>
      <c r="C220" s="156"/>
      <c r="D220" s="157" t="s">
        <v>109</v>
      </c>
      <c r="E220" s="158" t="s">
        <v>564</v>
      </c>
      <c r="F220" s="159">
        <v>133.5</v>
      </c>
      <c r="G220" s="159"/>
      <c r="H220" s="160">
        <v>126.5</v>
      </c>
      <c r="I220" s="160">
        <v>178</v>
      </c>
      <c r="J220" s="161" t="s">
        <v>663</v>
      </c>
      <c r="K220" s="162">
        <f t="shared" si="133"/>
        <v>-7</v>
      </c>
      <c r="L220" s="163">
        <f t="shared" si="134"/>
        <v>-5.2434456928838954E-2</v>
      </c>
      <c r="M220" s="159" t="s">
        <v>546</v>
      </c>
      <c r="N220" s="156">
        <v>42615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45">
        <v>68</v>
      </c>
      <c r="B221" s="146">
        <v>42613</v>
      </c>
      <c r="C221" s="146"/>
      <c r="D221" s="147" t="s">
        <v>664</v>
      </c>
      <c r="E221" s="148" t="s">
        <v>564</v>
      </c>
      <c r="F221" s="149">
        <v>560</v>
      </c>
      <c r="G221" s="148"/>
      <c r="H221" s="148">
        <v>725</v>
      </c>
      <c r="I221" s="150">
        <v>725</v>
      </c>
      <c r="J221" s="151" t="s">
        <v>566</v>
      </c>
      <c r="K221" s="152">
        <f t="shared" si="133"/>
        <v>165</v>
      </c>
      <c r="L221" s="153">
        <f t="shared" si="134"/>
        <v>0.29464285714285715</v>
      </c>
      <c r="M221" s="148" t="s">
        <v>534</v>
      </c>
      <c r="N221" s="154">
        <v>42456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45">
        <v>69</v>
      </c>
      <c r="B222" s="146">
        <v>42614</v>
      </c>
      <c r="C222" s="146"/>
      <c r="D222" s="147" t="s">
        <v>665</v>
      </c>
      <c r="E222" s="148" t="s">
        <v>564</v>
      </c>
      <c r="F222" s="149">
        <v>160.5</v>
      </c>
      <c r="G222" s="148"/>
      <c r="H222" s="148">
        <v>210</v>
      </c>
      <c r="I222" s="150">
        <v>210</v>
      </c>
      <c r="J222" s="151" t="s">
        <v>566</v>
      </c>
      <c r="K222" s="152">
        <f t="shared" si="133"/>
        <v>49.5</v>
      </c>
      <c r="L222" s="153">
        <f t="shared" si="134"/>
        <v>0.30841121495327101</v>
      </c>
      <c r="M222" s="148" t="s">
        <v>534</v>
      </c>
      <c r="N222" s="154">
        <v>42871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45">
        <v>70</v>
      </c>
      <c r="B223" s="146">
        <v>42646</v>
      </c>
      <c r="C223" s="146"/>
      <c r="D223" s="147" t="s">
        <v>377</v>
      </c>
      <c r="E223" s="148" t="s">
        <v>564</v>
      </c>
      <c r="F223" s="149">
        <v>430</v>
      </c>
      <c r="G223" s="148"/>
      <c r="H223" s="148">
        <v>596</v>
      </c>
      <c r="I223" s="150">
        <v>575</v>
      </c>
      <c r="J223" s="151" t="s">
        <v>666</v>
      </c>
      <c r="K223" s="152">
        <v>166</v>
      </c>
      <c r="L223" s="153">
        <v>0.38604651162790699</v>
      </c>
      <c r="M223" s="148" t="s">
        <v>534</v>
      </c>
      <c r="N223" s="154">
        <v>42769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45">
        <v>71</v>
      </c>
      <c r="B224" s="146">
        <v>42657</v>
      </c>
      <c r="C224" s="146"/>
      <c r="D224" s="147" t="s">
        <v>667</v>
      </c>
      <c r="E224" s="148" t="s">
        <v>564</v>
      </c>
      <c r="F224" s="149">
        <v>280</v>
      </c>
      <c r="G224" s="148"/>
      <c r="H224" s="148">
        <v>345</v>
      </c>
      <c r="I224" s="150">
        <v>345</v>
      </c>
      <c r="J224" s="151" t="s">
        <v>566</v>
      </c>
      <c r="K224" s="152">
        <f t="shared" ref="K224:K229" si="135">H224-F224</f>
        <v>65</v>
      </c>
      <c r="L224" s="153">
        <f>K224/F224</f>
        <v>0.23214285714285715</v>
      </c>
      <c r="M224" s="148" t="s">
        <v>534</v>
      </c>
      <c r="N224" s="154">
        <v>42814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45">
        <v>72</v>
      </c>
      <c r="B225" s="146">
        <v>42657</v>
      </c>
      <c r="C225" s="146"/>
      <c r="D225" s="147" t="s">
        <v>668</v>
      </c>
      <c r="E225" s="148" t="s">
        <v>564</v>
      </c>
      <c r="F225" s="149">
        <v>245</v>
      </c>
      <c r="G225" s="148"/>
      <c r="H225" s="148">
        <v>325.5</v>
      </c>
      <c r="I225" s="150">
        <v>330</v>
      </c>
      <c r="J225" s="151" t="s">
        <v>669</v>
      </c>
      <c r="K225" s="152">
        <f t="shared" si="135"/>
        <v>80.5</v>
      </c>
      <c r="L225" s="153">
        <f>K225/F225</f>
        <v>0.32857142857142857</v>
      </c>
      <c r="M225" s="148" t="s">
        <v>534</v>
      </c>
      <c r="N225" s="154">
        <v>42769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45">
        <v>73</v>
      </c>
      <c r="B226" s="146">
        <v>42660</v>
      </c>
      <c r="C226" s="146"/>
      <c r="D226" s="147" t="s">
        <v>333</v>
      </c>
      <c r="E226" s="148" t="s">
        <v>564</v>
      </c>
      <c r="F226" s="149">
        <v>125</v>
      </c>
      <c r="G226" s="148"/>
      <c r="H226" s="148">
        <v>160</v>
      </c>
      <c r="I226" s="150">
        <v>160</v>
      </c>
      <c r="J226" s="151" t="s">
        <v>622</v>
      </c>
      <c r="K226" s="152">
        <f t="shared" si="135"/>
        <v>35</v>
      </c>
      <c r="L226" s="153">
        <v>0.28000000000000003</v>
      </c>
      <c r="M226" s="148" t="s">
        <v>534</v>
      </c>
      <c r="N226" s="154">
        <v>42803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45">
        <v>74</v>
      </c>
      <c r="B227" s="146">
        <v>42660</v>
      </c>
      <c r="C227" s="146"/>
      <c r="D227" s="147" t="s">
        <v>432</v>
      </c>
      <c r="E227" s="148" t="s">
        <v>564</v>
      </c>
      <c r="F227" s="149">
        <v>114</v>
      </c>
      <c r="G227" s="148"/>
      <c r="H227" s="148">
        <v>145</v>
      </c>
      <c r="I227" s="150">
        <v>145</v>
      </c>
      <c r="J227" s="151" t="s">
        <v>622</v>
      </c>
      <c r="K227" s="152">
        <f t="shared" si="135"/>
        <v>31</v>
      </c>
      <c r="L227" s="153">
        <f>K227/F227</f>
        <v>0.27192982456140352</v>
      </c>
      <c r="M227" s="148" t="s">
        <v>534</v>
      </c>
      <c r="N227" s="154">
        <v>42859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45">
        <v>75</v>
      </c>
      <c r="B228" s="146">
        <v>42660</v>
      </c>
      <c r="C228" s="146"/>
      <c r="D228" s="147" t="s">
        <v>670</v>
      </c>
      <c r="E228" s="148" t="s">
        <v>564</v>
      </c>
      <c r="F228" s="149">
        <v>212</v>
      </c>
      <c r="G228" s="148"/>
      <c r="H228" s="148">
        <v>280</v>
      </c>
      <c r="I228" s="150">
        <v>276</v>
      </c>
      <c r="J228" s="151" t="s">
        <v>671</v>
      </c>
      <c r="K228" s="152">
        <f t="shared" si="135"/>
        <v>68</v>
      </c>
      <c r="L228" s="153">
        <f>K228/F228</f>
        <v>0.32075471698113206</v>
      </c>
      <c r="M228" s="148" t="s">
        <v>534</v>
      </c>
      <c r="N228" s="154">
        <v>42858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45">
        <v>76</v>
      </c>
      <c r="B229" s="146">
        <v>42678</v>
      </c>
      <c r="C229" s="146"/>
      <c r="D229" s="147" t="s">
        <v>423</v>
      </c>
      <c r="E229" s="148" t="s">
        <v>564</v>
      </c>
      <c r="F229" s="149">
        <v>155</v>
      </c>
      <c r="G229" s="148"/>
      <c r="H229" s="148">
        <v>210</v>
      </c>
      <c r="I229" s="150">
        <v>210</v>
      </c>
      <c r="J229" s="151" t="s">
        <v>672</v>
      </c>
      <c r="K229" s="152">
        <f t="shared" si="135"/>
        <v>55</v>
      </c>
      <c r="L229" s="153">
        <f>K229/F229</f>
        <v>0.35483870967741937</v>
      </c>
      <c r="M229" s="148" t="s">
        <v>534</v>
      </c>
      <c r="N229" s="154">
        <v>42944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55">
        <v>77</v>
      </c>
      <c r="B230" s="156">
        <v>42710</v>
      </c>
      <c r="C230" s="156"/>
      <c r="D230" s="157" t="s">
        <v>673</v>
      </c>
      <c r="E230" s="158" t="s">
        <v>564</v>
      </c>
      <c r="F230" s="159">
        <v>150.5</v>
      </c>
      <c r="G230" s="159"/>
      <c r="H230" s="160">
        <v>72.5</v>
      </c>
      <c r="I230" s="160">
        <v>174</v>
      </c>
      <c r="J230" s="161" t="s">
        <v>674</v>
      </c>
      <c r="K230" s="162">
        <v>-78</v>
      </c>
      <c r="L230" s="163">
        <v>-0.51827242524916906</v>
      </c>
      <c r="M230" s="159" t="s">
        <v>546</v>
      </c>
      <c r="N230" s="156">
        <v>43333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45">
        <v>78</v>
      </c>
      <c r="B231" s="146">
        <v>42712</v>
      </c>
      <c r="C231" s="146"/>
      <c r="D231" s="147" t="s">
        <v>675</v>
      </c>
      <c r="E231" s="148" t="s">
        <v>564</v>
      </c>
      <c r="F231" s="149">
        <v>380</v>
      </c>
      <c r="G231" s="148"/>
      <c r="H231" s="148">
        <v>478</v>
      </c>
      <c r="I231" s="150">
        <v>468</v>
      </c>
      <c r="J231" s="151" t="s">
        <v>622</v>
      </c>
      <c r="K231" s="152">
        <f>H231-F231</f>
        <v>98</v>
      </c>
      <c r="L231" s="153">
        <f>K231/F231</f>
        <v>0.25789473684210529</v>
      </c>
      <c r="M231" s="148" t="s">
        <v>534</v>
      </c>
      <c r="N231" s="154">
        <v>43025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45">
        <v>79</v>
      </c>
      <c r="B232" s="146">
        <v>42734</v>
      </c>
      <c r="C232" s="146"/>
      <c r="D232" s="147" t="s">
        <v>108</v>
      </c>
      <c r="E232" s="148" t="s">
        <v>564</v>
      </c>
      <c r="F232" s="149">
        <v>305</v>
      </c>
      <c r="G232" s="148"/>
      <c r="H232" s="148">
        <v>375</v>
      </c>
      <c r="I232" s="150">
        <v>375</v>
      </c>
      <c r="J232" s="151" t="s">
        <v>622</v>
      </c>
      <c r="K232" s="152">
        <f>H232-F232</f>
        <v>70</v>
      </c>
      <c r="L232" s="153">
        <f>K232/F232</f>
        <v>0.22950819672131148</v>
      </c>
      <c r="M232" s="148" t="s">
        <v>534</v>
      </c>
      <c r="N232" s="154">
        <v>42768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45">
        <v>80</v>
      </c>
      <c r="B233" s="146">
        <v>42739</v>
      </c>
      <c r="C233" s="146"/>
      <c r="D233" s="147" t="s">
        <v>94</v>
      </c>
      <c r="E233" s="148" t="s">
        <v>564</v>
      </c>
      <c r="F233" s="149">
        <v>99.5</v>
      </c>
      <c r="G233" s="148"/>
      <c r="H233" s="148">
        <v>158</v>
      </c>
      <c r="I233" s="150">
        <v>158</v>
      </c>
      <c r="J233" s="151" t="s">
        <v>622</v>
      </c>
      <c r="K233" s="152">
        <f>H233-F233</f>
        <v>58.5</v>
      </c>
      <c r="L233" s="153">
        <f>K233/F233</f>
        <v>0.5879396984924623</v>
      </c>
      <c r="M233" s="148" t="s">
        <v>534</v>
      </c>
      <c r="N233" s="154">
        <v>42898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45">
        <v>81</v>
      </c>
      <c r="B234" s="146">
        <v>42739</v>
      </c>
      <c r="C234" s="146"/>
      <c r="D234" s="147" t="s">
        <v>94</v>
      </c>
      <c r="E234" s="148" t="s">
        <v>564</v>
      </c>
      <c r="F234" s="149">
        <v>99.5</v>
      </c>
      <c r="G234" s="148"/>
      <c r="H234" s="148">
        <v>158</v>
      </c>
      <c r="I234" s="150">
        <v>158</v>
      </c>
      <c r="J234" s="151" t="s">
        <v>622</v>
      </c>
      <c r="K234" s="152">
        <v>58.5</v>
      </c>
      <c r="L234" s="153">
        <v>0.58793969849246197</v>
      </c>
      <c r="M234" s="148" t="s">
        <v>534</v>
      </c>
      <c r="N234" s="154">
        <v>42898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45">
        <v>82</v>
      </c>
      <c r="B235" s="146">
        <v>42786</v>
      </c>
      <c r="C235" s="146"/>
      <c r="D235" s="147" t="s">
        <v>181</v>
      </c>
      <c r="E235" s="148" t="s">
        <v>564</v>
      </c>
      <c r="F235" s="149">
        <v>140.5</v>
      </c>
      <c r="G235" s="148"/>
      <c r="H235" s="148">
        <v>220</v>
      </c>
      <c r="I235" s="150">
        <v>220</v>
      </c>
      <c r="J235" s="151" t="s">
        <v>622</v>
      </c>
      <c r="K235" s="152">
        <f>H235-F235</f>
        <v>79.5</v>
      </c>
      <c r="L235" s="153">
        <f>K235/F235</f>
        <v>0.5658362989323843</v>
      </c>
      <c r="M235" s="148" t="s">
        <v>534</v>
      </c>
      <c r="N235" s="154">
        <v>42864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45">
        <v>83</v>
      </c>
      <c r="B236" s="146">
        <v>42786</v>
      </c>
      <c r="C236" s="146"/>
      <c r="D236" s="147" t="s">
        <v>676</v>
      </c>
      <c r="E236" s="148" t="s">
        <v>564</v>
      </c>
      <c r="F236" s="149">
        <v>202.5</v>
      </c>
      <c r="G236" s="148"/>
      <c r="H236" s="148">
        <v>234</v>
      </c>
      <c r="I236" s="150">
        <v>234</v>
      </c>
      <c r="J236" s="151" t="s">
        <v>622</v>
      </c>
      <c r="K236" s="152">
        <v>31.5</v>
      </c>
      <c r="L236" s="153">
        <v>0.155555555555556</v>
      </c>
      <c r="M236" s="148" t="s">
        <v>534</v>
      </c>
      <c r="N236" s="154">
        <v>42836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45">
        <v>84</v>
      </c>
      <c r="B237" s="146">
        <v>42818</v>
      </c>
      <c r="C237" s="146"/>
      <c r="D237" s="147" t="s">
        <v>677</v>
      </c>
      <c r="E237" s="148" t="s">
        <v>564</v>
      </c>
      <c r="F237" s="149">
        <v>300.5</v>
      </c>
      <c r="G237" s="148"/>
      <c r="H237" s="148">
        <v>417.5</v>
      </c>
      <c r="I237" s="150">
        <v>420</v>
      </c>
      <c r="J237" s="151" t="s">
        <v>678</v>
      </c>
      <c r="K237" s="152">
        <f>H237-F237</f>
        <v>117</v>
      </c>
      <c r="L237" s="153">
        <f>K237/F237</f>
        <v>0.38935108153078202</v>
      </c>
      <c r="M237" s="148" t="s">
        <v>534</v>
      </c>
      <c r="N237" s="154">
        <v>43070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45">
        <v>85</v>
      </c>
      <c r="B238" s="146">
        <v>42818</v>
      </c>
      <c r="C238" s="146"/>
      <c r="D238" s="147" t="s">
        <v>652</v>
      </c>
      <c r="E238" s="148" t="s">
        <v>564</v>
      </c>
      <c r="F238" s="149">
        <v>850</v>
      </c>
      <c r="G238" s="148"/>
      <c r="H238" s="148">
        <v>1042.5</v>
      </c>
      <c r="I238" s="150">
        <v>1023</v>
      </c>
      <c r="J238" s="151" t="s">
        <v>679</v>
      </c>
      <c r="K238" s="152">
        <v>192.5</v>
      </c>
      <c r="L238" s="153">
        <v>0.22647058823529401</v>
      </c>
      <c r="M238" s="148" t="s">
        <v>534</v>
      </c>
      <c r="N238" s="154">
        <v>42830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45">
        <v>86</v>
      </c>
      <c r="B239" s="146">
        <v>42830</v>
      </c>
      <c r="C239" s="146"/>
      <c r="D239" s="147" t="s">
        <v>451</v>
      </c>
      <c r="E239" s="148" t="s">
        <v>564</v>
      </c>
      <c r="F239" s="149">
        <v>785</v>
      </c>
      <c r="G239" s="148"/>
      <c r="H239" s="148">
        <v>930</v>
      </c>
      <c r="I239" s="150">
        <v>920</v>
      </c>
      <c r="J239" s="151" t="s">
        <v>680</v>
      </c>
      <c r="K239" s="152">
        <f>H239-F239</f>
        <v>145</v>
      </c>
      <c r="L239" s="153">
        <f>K239/F239</f>
        <v>0.18471337579617833</v>
      </c>
      <c r="M239" s="148" t="s">
        <v>534</v>
      </c>
      <c r="N239" s="154">
        <v>42976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55">
        <v>87</v>
      </c>
      <c r="B240" s="156">
        <v>42831</v>
      </c>
      <c r="C240" s="156"/>
      <c r="D240" s="157" t="s">
        <v>681</v>
      </c>
      <c r="E240" s="158" t="s">
        <v>564</v>
      </c>
      <c r="F240" s="159">
        <v>40</v>
      </c>
      <c r="G240" s="159"/>
      <c r="H240" s="160">
        <v>13.1</v>
      </c>
      <c r="I240" s="160">
        <v>60</v>
      </c>
      <c r="J240" s="161" t="s">
        <v>682</v>
      </c>
      <c r="K240" s="162">
        <v>-26.9</v>
      </c>
      <c r="L240" s="163">
        <v>-0.67249999999999999</v>
      </c>
      <c r="M240" s="159" t="s">
        <v>546</v>
      </c>
      <c r="N240" s="156">
        <v>43138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45">
        <v>88</v>
      </c>
      <c r="B241" s="146">
        <v>42837</v>
      </c>
      <c r="C241" s="146"/>
      <c r="D241" s="147" t="s">
        <v>93</v>
      </c>
      <c r="E241" s="148" t="s">
        <v>564</v>
      </c>
      <c r="F241" s="149">
        <v>289.5</v>
      </c>
      <c r="G241" s="148"/>
      <c r="H241" s="148">
        <v>354</v>
      </c>
      <c r="I241" s="150">
        <v>360</v>
      </c>
      <c r="J241" s="151" t="s">
        <v>683</v>
      </c>
      <c r="K241" s="152">
        <f t="shared" ref="K241:K249" si="136">H241-F241</f>
        <v>64.5</v>
      </c>
      <c r="L241" s="153">
        <f t="shared" ref="L241:L249" si="137">K241/F241</f>
        <v>0.22279792746113988</v>
      </c>
      <c r="M241" s="148" t="s">
        <v>534</v>
      </c>
      <c r="N241" s="154">
        <v>43040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45">
        <v>89</v>
      </c>
      <c r="B242" s="146">
        <v>42845</v>
      </c>
      <c r="C242" s="146"/>
      <c r="D242" s="147" t="s">
        <v>399</v>
      </c>
      <c r="E242" s="148" t="s">
        <v>564</v>
      </c>
      <c r="F242" s="149">
        <v>700</v>
      </c>
      <c r="G242" s="148"/>
      <c r="H242" s="148">
        <v>840</v>
      </c>
      <c r="I242" s="150">
        <v>840</v>
      </c>
      <c r="J242" s="151" t="s">
        <v>684</v>
      </c>
      <c r="K242" s="152">
        <f t="shared" si="136"/>
        <v>140</v>
      </c>
      <c r="L242" s="153">
        <f t="shared" si="137"/>
        <v>0.2</v>
      </c>
      <c r="M242" s="148" t="s">
        <v>534</v>
      </c>
      <c r="N242" s="154">
        <v>42893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45">
        <v>90</v>
      </c>
      <c r="B243" s="146">
        <v>42887</v>
      </c>
      <c r="C243" s="146"/>
      <c r="D243" s="147" t="s">
        <v>685</v>
      </c>
      <c r="E243" s="148" t="s">
        <v>564</v>
      </c>
      <c r="F243" s="149">
        <v>130</v>
      </c>
      <c r="G243" s="148"/>
      <c r="H243" s="148">
        <v>144.25</v>
      </c>
      <c r="I243" s="150">
        <v>170</v>
      </c>
      <c r="J243" s="151" t="s">
        <v>686</v>
      </c>
      <c r="K243" s="152">
        <f t="shared" si="136"/>
        <v>14.25</v>
      </c>
      <c r="L243" s="153">
        <f t="shared" si="137"/>
        <v>0.10961538461538461</v>
      </c>
      <c r="M243" s="148" t="s">
        <v>534</v>
      </c>
      <c r="N243" s="154">
        <v>43675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45">
        <v>91</v>
      </c>
      <c r="B244" s="146">
        <v>42901</v>
      </c>
      <c r="C244" s="146"/>
      <c r="D244" s="147" t="s">
        <v>687</v>
      </c>
      <c r="E244" s="148" t="s">
        <v>564</v>
      </c>
      <c r="F244" s="149">
        <v>214.5</v>
      </c>
      <c r="G244" s="148"/>
      <c r="H244" s="148">
        <v>262</v>
      </c>
      <c r="I244" s="150">
        <v>262</v>
      </c>
      <c r="J244" s="151" t="s">
        <v>688</v>
      </c>
      <c r="K244" s="152">
        <f t="shared" si="136"/>
        <v>47.5</v>
      </c>
      <c r="L244" s="153">
        <f t="shared" si="137"/>
        <v>0.22144522144522144</v>
      </c>
      <c r="M244" s="148" t="s">
        <v>534</v>
      </c>
      <c r="N244" s="154">
        <v>42977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76">
        <v>92</v>
      </c>
      <c r="B245" s="177">
        <v>42933</v>
      </c>
      <c r="C245" s="177"/>
      <c r="D245" s="178" t="s">
        <v>689</v>
      </c>
      <c r="E245" s="179" t="s">
        <v>564</v>
      </c>
      <c r="F245" s="180">
        <v>370</v>
      </c>
      <c r="G245" s="179"/>
      <c r="H245" s="179">
        <v>447.5</v>
      </c>
      <c r="I245" s="181">
        <v>450</v>
      </c>
      <c r="J245" s="182" t="s">
        <v>622</v>
      </c>
      <c r="K245" s="152">
        <f t="shared" si="136"/>
        <v>77.5</v>
      </c>
      <c r="L245" s="183">
        <f t="shared" si="137"/>
        <v>0.20945945945945946</v>
      </c>
      <c r="M245" s="179" t="s">
        <v>534</v>
      </c>
      <c r="N245" s="184">
        <v>43035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76">
        <v>93</v>
      </c>
      <c r="B246" s="177">
        <v>42943</v>
      </c>
      <c r="C246" s="177"/>
      <c r="D246" s="178" t="s">
        <v>179</v>
      </c>
      <c r="E246" s="179" t="s">
        <v>564</v>
      </c>
      <c r="F246" s="180">
        <v>657.5</v>
      </c>
      <c r="G246" s="179"/>
      <c r="H246" s="179">
        <v>825</v>
      </c>
      <c r="I246" s="181">
        <v>820</v>
      </c>
      <c r="J246" s="182" t="s">
        <v>622</v>
      </c>
      <c r="K246" s="152">
        <f t="shared" si="136"/>
        <v>167.5</v>
      </c>
      <c r="L246" s="183">
        <f t="shared" si="137"/>
        <v>0.25475285171102663</v>
      </c>
      <c r="M246" s="179" t="s">
        <v>534</v>
      </c>
      <c r="N246" s="184">
        <v>43090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45">
        <v>94</v>
      </c>
      <c r="B247" s="146">
        <v>42964</v>
      </c>
      <c r="C247" s="146"/>
      <c r="D247" s="147" t="s">
        <v>346</v>
      </c>
      <c r="E247" s="148" t="s">
        <v>564</v>
      </c>
      <c r="F247" s="149">
        <v>605</v>
      </c>
      <c r="G247" s="148"/>
      <c r="H247" s="148">
        <v>750</v>
      </c>
      <c r="I247" s="150">
        <v>750</v>
      </c>
      <c r="J247" s="151" t="s">
        <v>680</v>
      </c>
      <c r="K247" s="152">
        <f t="shared" si="136"/>
        <v>145</v>
      </c>
      <c r="L247" s="153">
        <f t="shared" si="137"/>
        <v>0.23966942148760331</v>
      </c>
      <c r="M247" s="148" t="s">
        <v>534</v>
      </c>
      <c r="N247" s="154">
        <v>43027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55">
        <v>95</v>
      </c>
      <c r="B248" s="156">
        <v>42979</v>
      </c>
      <c r="C248" s="156"/>
      <c r="D248" s="164" t="s">
        <v>690</v>
      </c>
      <c r="E248" s="159" t="s">
        <v>564</v>
      </c>
      <c r="F248" s="159">
        <v>255</v>
      </c>
      <c r="G248" s="160"/>
      <c r="H248" s="160">
        <v>217.25</v>
      </c>
      <c r="I248" s="160">
        <v>320</v>
      </c>
      <c r="J248" s="161" t="s">
        <v>691</v>
      </c>
      <c r="K248" s="162">
        <f t="shared" si="136"/>
        <v>-37.75</v>
      </c>
      <c r="L248" s="165">
        <f t="shared" si="137"/>
        <v>-0.14803921568627451</v>
      </c>
      <c r="M248" s="159" t="s">
        <v>546</v>
      </c>
      <c r="N248" s="156">
        <v>43661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45">
        <v>96</v>
      </c>
      <c r="B249" s="146">
        <v>42997</v>
      </c>
      <c r="C249" s="146"/>
      <c r="D249" s="147" t="s">
        <v>692</v>
      </c>
      <c r="E249" s="148" t="s">
        <v>564</v>
      </c>
      <c r="F249" s="149">
        <v>215</v>
      </c>
      <c r="G249" s="148"/>
      <c r="H249" s="148">
        <v>258</v>
      </c>
      <c r="I249" s="150">
        <v>258</v>
      </c>
      <c r="J249" s="151" t="s">
        <v>622</v>
      </c>
      <c r="K249" s="152">
        <f t="shared" si="136"/>
        <v>43</v>
      </c>
      <c r="L249" s="153">
        <f t="shared" si="137"/>
        <v>0.2</v>
      </c>
      <c r="M249" s="148" t="s">
        <v>534</v>
      </c>
      <c r="N249" s="154">
        <v>43040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45">
        <v>97</v>
      </c>
      <c r="B250" s="146">
        <v>42997</v>
      </c>
      <c r="C250" s="146"/>
      <c r="D250" s="147" t="s">
        <v>692</v>
      </c>
      <c r="E250" s="148" t="s">
        <v>564</v>
      </c>
      <c r="F250" s="149">
        <v>215</v>
      </c>
      <c r="G250" s="148"/>
      <c r="H250" s="148">
        <v>258</v>
      </c>
      <c r="I250" s="150">
        <v>258</v>
      </c>
      <c r="J250" s="182" t="s">
        <v>622</v>
      </c>
      <c r="K250" s="152">
        <v>43</v>
      </c>
      <c r="L250" s="153">
        <v>0.2</v>
      </c>
      <c r="M250" s="148" t="s">
        <v>534</v>
      </c>
      <c r="N250" s="154">
        <v>43040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76">
        <v>98</v>
      </c>
      <c r="B251" s="177">
        <v>42998</v>
      </c>
      <c r="C251" s="177"/>
      <c r="D251" s="178" t="s">
        <v>693</v>
      </c>
      <c r="E251" s="179" t="s">
        <v>564</v>
      </c>
      <c r="F251" s="149">
        <v>75</v>
      </c>
      <c r="G251" s="179"/>
      <c r="H251" s="179">
        <v>90</v>
      </c>
      <c r="I251" s="181">
        <v>90</v>
      </c>
      <c r="J251" s="151" t="s">
        <v>694</v>
      </c>
      <c r="K251" s="152">
        <f t="shared" ref="K251:K256" si="138">H251-F251</f>
        <v>15</v>
      </c>
      <c r="L251" s="153">
        <f t="shared" ref="L251:L256" si="139">K251/F251</f>
        <v>0.2</v>
      </c>
      <c r="M251" s="148" t="s">
        <v>534</v>
      </c>
      <c r="N251" s="154">
        <v>43019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76">
        <v>99</v>
      </c>
      <c r="B252" s="177">
        <v>43011</v>
      </c>
      <c r="C252" s="177"/>
      <c r="D252" s="178" t="s">
        <v>548</v>
      </c>
      <c r="E252" s="179" t="s">
        <v>564</v>
      </c>
      <c r="F252" s="180">
        <v>315</v>
      </c>
      <c r="G252" s="179"/>
      <c r="H252" s="179">
        <v>392</v>
      </c>
      <c r="I252" s="181">
        <v>384</v>
      </c>
      <c r="J252" s="182" t="s">
        <v>695</v>
      </c>
      <c r="K252" s="152">
        <f t="shared" si="138"/>
        <v>77</v>
      </c>
      <c r="L252" s="183">
        <f t="shared" si="139"/>
        <v>0.24444444444444444</v>
      </c>
      <c r="M252" s="179" t="s">
        <v>534</v>
      </c>
      <c r="N252" s="184">
        <v>43017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76">
        <v>100</v>
      </c>
      <c r="B253" s="177">
        <v>43013</v>
      </c>
      <c r="C253" s="177"/>
      <c r="D253" s="178" t="s">
        <v>427</v>
      </c>
      <c r="E253" s="179" t="s">
        <v>564</v>
      </c>
      <c r="F253" s="180">
        <v>145</v>
      </c>
      <c r="G253" s="179"/>
      <c r="H253" s="179">
        <v>179</v>
      </c>
      <c r="I253" s="181">
        <v>180</v>
      </c>
      <c r="J253" s="182" t="s">
        <v>696</v>
      </c>
      <c r="K253" s="152">
        <f t="shared" si="138"/>
        <v>34</v>
      </c>
      <c r="L253" s="183">
        <f t="shared" si="139"/>
        <v>0.23448275862068965</v>
      </c>
      <c r="M253" s="179" t="s">
        <v>534</v>
      </c>
      <c r="N253" s="184">
        <v>43025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76">
        <v>101</v>
      </c>
      <c r="B254" s="177">
        <v>43014</v>
      </c>
      <c r="C254" s="177"/>
      <c r="D254" s="178" t="s">
        <v>323</v>
      </c>
      <c r="E254" s="179" t="s">
        <v>564</v>
      </c>
      <c r="F254" s="180">
        <v>256</v>
      </c>
      <c r="G254" s="179"/>
      <c r="H254" s="179">
        <v>323</v>
      </c>
      <c r="I254" s="181">
        <v>320</v>
      </c>
      <c r="J254" s="182" t="s">
        <v>622</v>
      </c>
      <c r="K254" s="152">
        <f t="shared" si="138"/>
        <v>67</v>
      </c>
      <c r="L254" s="183">
        <f t="shared" si="139"/>
        <v>0.26171875</v>
      </c>
      <c r="M254" s="179" t="s">
        <v>534</v>
      </c>
      <c r="N254" s="184">
        <v>43067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76">
        <v>102</v>
      </c>
      <c r="B255" s="177">
        <v>43017</v>
      </c>
      <c r="C255" s="177"/>
      <c r="D255" s="178" t="s">
        <v>338</v>
      </c>
      <c r="E255" s="179" t="s">
        <v>564</v>
      </c>
      <c r="F255" s="180">
        <v>137.5</v>
      </c>
      <c r="G255" s="179"/>
      <c r="H255" s="179">
        <v>184</v>
      </c>
      <c r="I255" s="181">
        <v>183</v>
      </c>
      <c r="J255" s="182" t="s">
        <v>697</v>
      </c>
      <c r="K255" s="152">
        <f t="shared" si="138"/>
        <v>46.5</v>
      </c>
      <c r="L255" s="183">
        <f t="shared" si="139"/>
        <v>0.33818181818181819</v>
      </c>
      <c r="M255" s="179" t="s">
        <v>534</v>
      </c>
      <c r="N255" s="184">
        <v>43108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76">
        <v>103</v>
      </c>
      <c r="B256" s="177">
        <v>43018</v>
      </c>
      <c r="C256" s="177"/>
      <c r="D256" s="178" t="s">
        <v>698</v>
      </c>
      <c r="E256" s="179" t="s">
        <v>564</v>
      </c>
      <c r="F256" s="180">
        <v>125.5</v>
      </c>
      <c r="G256" s="179"/>
      <c r="H256" s="179">
        <v>158</v>
      </c>
      <c r="I256" s="181">
        <v>155</v>
      </c>
      <c r="J256" s="182" t="s">
        <v>699</v>
      </c>
      <c r="K256" s="152">
        <f t="shared" si="138"/>
        <v>32.5</v>
      </c>
      <c r="L256" s="183">
        <f t="shared" si="139"/>
        <v>0.25896414342629481</v>
      </c>
      <c r="M256" s="179" t="s">
        <v>534</v>
      </c>
      <c r="N256" s="184">
        <v>43067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76">
        <v>104</v>
      </c>
      <c r="B257" s="177">
        <v>43018</v>
      </c>
      <c r="C257" s="177"/>
      <c r="D257" s="178" t="s">
        <v>700</v>
      </c>
      <c r="E257" s="179" t="s">
        <v>564</v>
      </c>
      <c r="F257" s="180">
        <v>895</v>
      </c>
      <c r="G257" s="179"/>
      <c r="H257" s="179">
        <v>1122.5</v>
      </c>
      <c r="I257" s="181">
        <v>1078</v>
      </c>
      <c r="J257" s="182" t="s">
        <v>701</v>
      </c>
      <c r="K257" s="152">
        <v>227.5</v>
      </c>
      <c r="L257" s="183">
        <v>0.25418994413407803</v>
      </c>
      <c r="M257" s="179" t="s">
        <v>534</v>
      </c>
      <c r="N257" s="184">
        <v>43117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76">
        <v>105</v>
      </c>
      <c r="B258" s="177">
        <v>43020</v>
      </c>
      <c r="C258" s="177"/>
      <c r="D258" s="178" t="s">
        <v>332</v>
      </c>
      <c r="E258" s="179" t="s">
        <v>564</v>
      </c>
      <c r="F258" s="180">
        <v>525</v>
      </c>
      <c r="G258" s="179"/>
      <c r="H258" s="179">
        <v>629</v>
      </c>
      <c r="I258" s="181">
        <v>629</v>
      </c>
      <c r="J258" s="182" t="s">
        <v>622</v>
      </c>
      <c r="K258" s="152">
        <v>104</v>
      </c>
      <c r="L258" s="183">
        <v>0.19809523809523799</v>
      </c>
      <c r="M258" s="179" t="s">
        <v>534</v>
      </c>
      <c r="N258" s="184">
        <v>43119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76">
        <v>106</v>
      </c>
      <c r="B259" s="177">
        <v>43046</v>
      </c>
      <c r="C259" s="177"/>
      <c r="D259" s="178" t="s">
        <v>369</v>
      </c>
      <c r="E259" s="179" t="s">
        <v>564</v>
      </c>
      <c r="F259" s="180">
        <v>740</v>
      </c>
      <c r="G259" s="179"/>
      <c r="H259" s="179">
        <v>892.5</v>
      </c>
      <c r="I259" s="181">
        <v>900</v>
      </c>
      <c r="J259" s="182" t="s">
        <v>702</v>
      </c>
      <c r="K259" s="152">
        <f>H259-F259</f>
        <v>152.5</v>
      </c>
      <c r="L259" s="183">
        <f>K259/F259</f>
        <v>0.20608108108108109</v>
      </c>
      <c r="M259" s="179" t="s">
        <v>534</v>
      </c>
      <c r="N259" s="184">
        <v>43052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45">
        <v>107</v>
      </c>
      <c r="B260" s="146">
        <v>43073</v>
      </c>
      <c r="C260" s="146"/>
      <c r="D260" s="147" t="s">
        <v>703</v>
      </c>
      <c r="E260" s="148" t="s">
        <v>564</v>
      </c>
      <c r="F260" s="149">
        <v>118.5</v>
      </c>
      <c r="G260" s="148"/>
      <c r="H260" s="148">
        <v>143.5</v>
      </c>
      <c r="I260" s="150">
        <v>145</v>
      </c>
      <c r="J260" s="151" t="s">
        <v>555</v>
      </c>
      <c r="K260" s="152">
        <f>H260-F260</f>
        <v>25</v>
      </c>
      <c r="L260" s="153">
        <f>K260/F260</f>
        <v>0.2109704641350211</v>
      </c>
      <c r="M260" s="148" t="s">
        <v>534</v>
      </c>
      <c r="N260" s="154">
        <v>43097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55">
        <v>108</v>
      </c>
      <c r="B261" s="156">
        <v>43090</v>
      </c>
      <c r="C261" s="156"/>
      <c r="D261" s="157" t="s">
        <v>404</v>
      </c>
      <c r="E261" s="158" t="s">
        <v>564</v>
      </c>
      <c r="F261" s="159">
        <v>715</v>
      </c>
      <c r="G261" s="159"/>
      <c r="H261" s="160">
        <v>500</v>
      </c>
      <c r="I261" s="160">
        <v>872</v>
      </c>
      <c r="J261" s="161" t="s">
        <v>704</v>
      </c>
      <c r="K261" s="162">
        <f>H261-F261</f>
        <v>-215</v>
      </c>
      <c r="L261" s="163">
        <f>K261/F261</f>
        <v>-0.30069930069930068</v>
      </c>
      <c r="M261" s="159" t="s">
        <v>546</v>
      </c>
      <c r="N261" s="156">
        <v>43670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45">
        <v>109</v>
      </c>
      <c r="B262" s="146">
        <v>43098</v>
      </c>
      <c r="C262" s="146"/>
      <c r="D262" s="147" t="s">
        <v>548</v>
      </c>
      <c r="E262" s="148" t="s">
        <v>564</v>
      </c>
      <c r="F262" s="149">
        <v>435</v>
      </c>
      <c r="G262" s="148"/>
      <c r="H262" s="148">
        <v>542.5</v>
      </c>
      <c r="I262" s="150">
        <v>539</v>
      </c>
      <c r="J262" s="151" t="s">
        <v>622</v>
      </c>
      <c r="K262" s="152">
        <v>107.5</v>
      </c>
      <c r="L262" s="153">
        <v>0.247126436781609</v>
      </c>
      <c r="M262" s="148" t="s">
        <v>534</v>
      </c>
      <c r="N262" s="154">
        <v>43206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45">
        <v>110</v>
      </c>
      <c r="B263" s="146">
        <v>43098</v>
      </c>
      <c r="C263" s="146"/>
      <c r="D263" s="147" t="s">
        <v>506</v>
      </c>
      <c r="E263" s="148" t="s">
        <v>564</v>
      </c>
      <c r="F263" s="149">
        <v>885</v>
      </c>
      <c r="G263" s="148"/>
      <c r="H263" s="148">
        <v>1090</v>
      </c>
      <c r="I263" s="150">
        <v>1084</v>
      </c>
      <c r="J263" s="151" t="s">
        <v>622</v>
      </c>
      <c r="K263" s="152">
        <v>205</v>
      </c>
      <c r="L263" s="153">
        <v>0.23163841807909599</v>
      </c>
      <c r="M263" s="148" t="s">
        <v>534</v>
      </c>
      <c r="N263" s="154">
        <v>43213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5">
        <v>111</v>
      </c>
      <c r="B264" s="186">
        <v>43192</v>
      </c>
      <c r="C264" s="186"/>
      <c r="D264" s="164" t="s">
        <v>705</v>
      </c>
      <c r="E264" s="159" t="s">
        <v>564</v>
      </c>
      <c r="F264" s="187">
        <v>478.5</v>
      </c>
      <c r="G264" s="159"/>
      <c r="H264" s="159">
        <v>442</v>
      </c>
      <c r="I264" s="160">
        <v>613</v>
      </c>
      <c r="J264" s="161" t="s">
        <v>706</v>
      </c>
      <c r="K264" s="162">
        <f>H264-F264</f>
        <v>-36.5</v>
      </c>
      <c r="L264" s="163">
        <f>K264/F264</f>
        <v>-7.6280041797283177E-2</v>
      </c>
      <c r="M264" s="159" t="s">
        <v>546</v>
      </c>
      <c r="N264" s="156">
        <v>43762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55">
        <v>112</v>
      </c>
      <c r="B265" s="156">
        <v>43194</v>
      </c>
      <c r="C265" s="156"/>
      <c r="D265" s="157" t="s">
        <v>707</v>
      </c>
      <c r="E265" s="158" t="s">
        <v>564</v>
      </c>
      <c r="F265" s="159">
        <f>141.5-7.3</f>
        <v>134.19999999999999</v>
      </c>
      <c r="G265" s="159"/>
      <c r="H265" s="160">
        <v>77</v>
      </c>
      <c r="I265" s="160">
        <v>180</v>
      </c>
      <c r="J265" s="161" t="s">
        <v>708</v>
      </c>
      <c r="K265" s="162">
        <f>H265-F265</f>
        <v>-57.199999999999989</v>
      </c>
      <c r="L265" s="163">
        <f>K265/F265</f>
        <v>-0.42622950819672129</v>
      </c>
      <c r="M265" s="159" t="s">
        <v>546</v>
      </c>
      <c r="N265" s="156">
        <v>43522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55">
        <v>113</v>
      </c>
      <c r="B266" s="156">
        <v>43209</v>
      </c>
      <c r="C266" s="156"/>
      <c r="D266" s="157" t="s">
        <v>709</v>
      </c>
      <c r="E266" s="158" t="s">
        <v>564</v>
      </c>
      <c r="F266" s="159">
        <v>430</v>
      </c>
      <c r="G266" s="159"/>
      <c r="H266" s="160">
        <v>220</v>
      </c>
      <c r="I266" s="160">
        <v>537</v>
      </c>
      <c r="J266" s="161" t="s">
        <v>710</v>
      </c>
      <c r="K266" s="162">
        <f>H266-F266</f>
        <v>-210</v>
      </c>
      <c r="L266" s="163">
        <f>K266/F266</f>
        <v>-0.48837209302325579</v>
      </c>
      <c r="M266" s="159" t="s">
        <v>546</v>
      </c>
      <c r="N266" s="156">
        <v>43252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76">
        <v>114</v>
      </c>
      <c r="B267" s="177">
        <v>43220</v>
      </c>
      <c r="C267" s="177"/>
      <c r="D267" s="178" t="s">
        <v>370</v>
      </c>
      <c r="E267" s="179" t="s">
        <v>564</v>
      </c>
      <c r="F267" s="179">
        <v>153.5</v>
      </c>
      <c r="G267" s="179"/>
      <c r="H267" s="179">
        <v>196</v>
      </c>
      <c r="I267" s="181">
        <v>196</v>
      </c>
      <c r="J267" s="151" t="s">
        <v>711</v>
      </c>
      <c r="K267" s="152">
        <f>H267-F267</f>
        <v>42.5</v>
      </c>
      <c r="L267" s="153">
        <f>K267/F267</f>
        <v>0.27687296416938112</v>
      </c>
      <c r="M267" s="148" t="s">
        <v>534</v>
      </c>
      <c r="N267" s="154">
        <v>43605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55">
        <v>115</v>
      </c>
      <c r="B268" s="156">
        <v>43306</v>
      </c>
      <c r="C268" s="156"/>
      <c r="D268" s="157" t="s">
        <v>681</v>
      </c>
      <c r="E268" s="158" t="s">
        <v>564</v>
      </c>
      <c r="F268" s="159">
        <v>27.5</v>
      </c>
      <c r="G268" s="159"/>
      <c r="H268" s="160">
        <v>13.1</v>
      </c>
      <c r="I268" s="160">
        <v>60</v>
      </c>
      <c r="J268" s="161" t="s">
        <v>712</v>
      </c>
      <c r="K268" s="162">
        <v>-14.4</v>
      </c>
      <c r="L268" s="163">
        <v>-0.52363636363636401</v>
      </c>
      <c r="M268" s="159" t="s">
        <v>546</v>
      </c>
      <c r="N268" s="156">
        <v>43138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5">
        <v>116</v>
      </c>
      <c r="B269" s="186">
        <v>43318</v>
      </c>
      <c r="C269" s="186"/>
      <c r="D269" s="164" t="s">
        <v>713</v>
      </c>
      <c r="E269" s="159" t="s">
        <v>564</v>
      </c>
      <c r="F269" s="159">
        <v>148.5</v>
      </c>
      <c r="G269" s="159"/>
      <c r="H269" s="159">
        <v>102</v>
      </c>
      <c r="I269" s="160">
        <v>182</v>
      </c>
      <c r="J269" s="161" t="s">
        <v>714</v>
      </c>
      <c r="K269" s="162">
        <f>H269-F269</f>
        <v>-46.5</v>
      </c>
      <c r="L269" s="163">
        <f>K269/F269</f>
        <v>-0.31313131313131315</v>
      </c>
      <c r="M269" s="159" t="s">
        <v>546</v>
      </c>
      <c r="N269" s="156">
        <v>43661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45">
        <v>117</v>
      </c>
      <c r="B270" s="146">
        <v>43335</v>
      </c>
      <c r="C270" s="146"/>
      <c r="D270" s="147" t="s">
        <v>715</v>
      </c>
      <c r="E270" s="148" t="s">
        <v>564</v>
      </c>
      <c r="F270" s="179">
        <v>285</v>
      </c>
      <c r="G270" s="148"/>
      <c r="H270" s="148">
        <v>355</v>
      </c>
      <c r="I270" s="150">
        <v>364</v>
      </c>
      <c r="J270" s="151" t="s">
        <v>716</v>
      </c>
      <c r="K270" s="152">
        <v>70</v>
      </c>
      <c r="L270" s="153">
        <v>0.24561403508771901</v>
      </c>
      <c r="M270" s="148" t="s">
        <v>534</v>
      </c>
      <c r="N270" s="154">
        <v>43455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45">
        <v>118</v>
      </c>
      <c r="B271" s="146">
        <v>43341</v>
      </c>
      <c r="C271" s="146"/>
      <c r="D271" s="147" t="s">
        <v>358</v>
      </c>
      <c r="E271" s="148" t="s">
        <v>564</v>
      </c>
      <c r="F271" s="179">
        <v>525</v>
      </c>
      <c r="G271" s="148"/>
      <c r="H271" s="148">
        <v>585</v>
      </c>
      <c r="I271" s="150">
        <v>635</v>
      </c>
      <c r="J271" s="151" t="s">
        <v>717</v>
      </c>
      <c r="K271" s="152">
        <f t="shared" ref="K271:K302" si="140">H271-F271</f>
        <v>60</v>
      </c>
      <c r="L271" s="153">
        <f t="shared" ref="L271:L302" si="141">K271/F271</f>
        <v>0.11428571428571428</v>
      </c>
      <c r="M271" s="148" t="s">
        <v>534</v>
      </c>
      <c r="N271" s="154">
        <v>43662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45">
        <v>119</v>
      </c>
      <c r="B272" s="146">
        <v>43395</v>
      </c>
      <c r="C272" s="146"/>
      <c r="D272" s="147" t="s">
        <v>346</v>
      </c>
      <c r="E272" s="148" t="s">
        <v>564</v>
      </c>
      <c r="F272" s="179">
        <v>475</v>
      </c>
      <c r="G272" s="148"/>
      <c r="H272" s="148">
        <v>574</v>
      </c>
      <c r="I272" s="150">
        <v>570</v>
      </c>
      <c r="J272" s="151" t="s">
        <v>622</v>
      </c>
      <c r="K272" s="152">
        <f t="shared" si="140"/>
        <v>99</v>
      </c>
      <c r="L272" s="153">
        <f t="shared" si="141"/>
        <v>0.20842105263157895</v>
      </c>
      <c r="M272" s="148" t="s">
        <v>534</v>
      </c>
      <c r="N272" s="154">
        <v>43403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76">
        <v>120</v>
      </c>
      <c r="B273" s="177">
        <v>43397</v>
      </c>
      <c r="C273" s="177"/>
      <c r="D273" s="178" t="s">
        <v>365</v>
      </c>
      <c r="E273" s="179" t="s">
        <v>564</v>
      </c>
      <c r="F273" s="179">
        <v>707.5</v>
      </c>
      <c r="G273" s="179"/>
      <c r="H273" s="179">
        <v>872</v>
      </c>
      <c r="I273" s="181">
        <v>872</v>
      </c>
      <c r="J273" s="182" t="s">
        <v>622</v>
      </c>
      <c r="K273" s="152">
        <f t="shared" si="140"/>
        <v>164.5</v>
      </c>
      <c r="L273" s="183">
        <f t="shared" si="141"/>
        <v>0.23250883392226149</v>
      </c>
      <c r="M273" s="179" t="s">
        <v>534</v>
      </c>
      <c r="N273" s="184">
        <v>43482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76">
        <v>121</v>
      </c>
      <c r="B274" s="177">
        <v>43398</v>
      </c>
      <c r="C274" s="177"/>
      <c r="D274" s="178" t="s">
        <v>718</v>
      </c>
      <c r="E274" s="179" t="s">
        <v>564</v>
      </c>
      <c r="F274" s="179">
        <v>162</v>
      </c>
      <c r="G274" s="179"/>
      <c r="H274" s="179">
        <v>204</v>
      </c>
      <c r="I274" s="181">
        <v>209</v>
      </c>
      <c r="J274" s="182" t="s">
        <v>719</v>
      </c>
      <c r="K274" s="152">
        <f t="shared" si="140"/>
        <v>42</v>
      </c>
      <c r="L274" s="183">
        <f t="shared" si="141"/>
        <v>0.25925925925925924</v>
      </c>
      <c r="M274" s="179" t="s">
        <v>534</v>
      </c>
      <c r="N274" s="184">
        <v>43539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76">
        <v>122</v>
      </c>
      <c r="B275" s="177">
        <v>43399</v>
      </c>
      <c r="C275" s="177"/>
      <c r="D275" s="178" t="s">
        <v>444</v>
      </c>
      <c r="E275" s="179" t="s">
        <v>564</v>
      </c>
      <c r="F275" s="179">
        <v>240</v>
      </c>
      <c r="G275" s="179"/>
      <c r="H275" s="179">
        <v>297</v>
      </c>
      <c r="I275" s="181">
        <v>297</v>
      </c>
      <c r="J275" s="182" t="s">
        <v>622</v>
      </c>
      <c r="K275" s="188">
        <f t="shared" si="140"/>
        <v>57</v>
      </c>
      <c r="L275" s="183">
        <f t="shared" si="141"/>
        <v>0.23749999999999999</v>
      </c>
      <c r="M275" s="179" t="s">
        <v>534</v>
      </c>
      <c r="N275" s="184">
        <v>43417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45">
        <v>123</v>
      </c>
      <c r="B276" s="146">
        <v>43439</v>
      </c>
      <c r="C276" s="146"/>
      <c r="D276" s="147" t="s">
        <v>720</v>
      </c>
      <c r="E276" s="148" t="s">
        <v>564</v>
      </c>
      <c r="F276" s="148">
        <v>202.5</v>
      </c>
      <c r="G276" s="148"/>
      <c r="H276" s="148">
        <v>255</v>
      </c>
      <c r="I276" s="150">
        <v>252</v>
      </c>
      <c r="J276" s="151" t="s">
        <v>622</v>
      </c>
      <c r="K276" s="152">
        <f t="shared" si="140"/>
        <v>52.5</v>
      </c>
      <c r="L276" s="153">
        <f t="shared" si="141"/>
        <v>0.25925925925925924</v>
      </c>
      <c r="M276" s="148" t="s">
        <v>534</v>
      </c>
      <c r="N276" s="154">
        <v>43542</v>
      </c>
      <c r="O276" s="1"/>
      <c r="P276" s="1"/>
      <c r="Q276" s="1"/>
      <c r="R276" s="6" t="s">
        <v>721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76">
        <v>124</v>
      </c>
      <c r="B277" s="177">
        <v>43465</v>
      </c>
      <c r="C277" s="146"/>
      <c r="D277" s="178" t="s">
        <v>391</v>
      </c>
      <c r="E277" s="179" t="s">
        <v>564</v>
      </c>
      <c r="F277" s="179">
        <v>710</v>
      </c>
      <c r="G277" s="179"/>
      <c r="H277" s="179">
        <v>866</v>
      </c>
      <c r="I277" s="181">
        <v>866</v>
      </c>
      <c r="J277" s="182" t="s">
        <v>622</v>
      </c>
      <c r="K277" s="152">
        <f t="shared" si="140"/>
        <v>156</v>
      </c>
      <c r="L277" s="153">
        <f t="shared" si="141"/>
        <v>0.21971830985915494</v>
      </c>
      <c r="M277" s="148" t="s">
        <v>534</v>
      </c>
      <c r="N277" s="154">
        <v>43553</v>
      </c>
      <c r="O277" s="1"/>
      <c r="P277" s="1"/>
      <c r="Q277" s="1"/>
      <c r="R277" s="6" t="s">
        <v>721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76">
        <v>125</v>
      </c>
      <c r="B278" s="177">
        <v>43522</v>
      </c>
      <c r="C278" s="177"/>
      <c r="D278" s="178" t="s">
        <v>151</v>
      </c>
      <c r="E278" s="179" t="s">
        <v>564</v>
      </c>
      <c r="F278" s="179">
        <v>337.25</v>
      </c>
      <c r="G278" s="179"/>
      <c r="H278" s="179">
        <v>398.5</v>
      </c>
      <c r="I278" s="181">
        <v>411</v>
      </c>
      <c r="J278" s="151" t="s">
        <v>722</v>
      </c>
      <c r="K278" s="152">
        <f t="shared" si="140"/>
        <v>61.25</v>
      </c>
      <c r="L278" s="153">
        <f t="shared" si="141"/>
        <v>0.1816160118606375</v>
      </c>
      <c r="M278" s="148" t="s">
        <v>534</v>
      </c>
      <c r="N278" s="154">
        <v>43760</v>
      </c>
      <c r="O278" s="1"/>
      <c r="P278" s="1"/>
      <c r="Q278" s="1"/>
      <c r="R278" s="6" t="s">
        <v>721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89">
        <v>126</v>
      </c>
      <c r="B279" s="190">
        <v>43559</v>
      </c>
      <c r="C279" s="190"/>
      <c r="D279" s="191" t="s">
        <v>723</v>
      </c>
      <c r="E279" s="192" t="s">
        <v>564</v>
      </c>
      <c r="F279" s="192">
        <v>130</v>
      </c>
      <c r="G279" s="192"/>
      <c r="H279" s="192">
        <v>65</v>
      </c>
      <c r="I279" s="193">
        <v>158</v>
      </c>
      <c r="J279" s="161" t="s">
        <v>724</v>
      </c>
      <c r="K279" s="162">
        <f t="shared" si="140"/>
        <v>-65</v>
      </c>
      <c r="L279" s="163">
        <f t="shared" si="141"/>
        <v>-0.5</v>
      </c>
      <c r="M279" s="159" t="s">
        <v>546</v>
      </c>
      <c r="N279" s="156">
        <v>43726</v>
      </c>
      <c r="O279" s="1"/>
      <c r="P279" s="1"/>
      <c r="Q279" s="1"/>
      <c r="R279" s="6" t="s">
        <v>725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76">
        <v>127</v>
      </c>
      <c r="B280" s="177">
        <v>43017</v>
      </c>
      <c r="C280" s="177"/>
      <c r="D280" s="178" t="s">
        <v>181</v>
      </c>
      <c r="E280" s="179" t="s">
        <v>564</v>
      </c>
      <c r="F280" s="179">
        <v>141.5</v>
      </c>
      <c r="G280" s="179"/>
      <c r="H280" s="179">
        <v>183.5</v>
      </c>
      <c r="I280" s="181">
        <v>210</v>
      </c>
      <c r="J280" s="151" t="s">
        <v>719</v>
      </c>
      <c r="K280" s="152">
        <f t="shared" si="140"/>
        <v>42</v>
      </c>
      <c r="L280" s="153">
        <f t="shared" si="141"/>
        <v>0.29681978798586572</v>
      </c>
      <c r="M280" s="148" t="s">
        <v>534</v>
      </c>
      <c r="N280" s="154">
        <v>43042</v>
      </c>
      <c r="O280" s="1"/>
      <c r="P280" s="1"/>
      <c r="Q280" s="1"/>
      <c r="R280" s="6" t="s">
        <v>725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89">
        <v>128</v>
      </c>
      <c r="B281" s="190">
        <v>43074</v>
      </c>
      <c r="C281" s="190"/>
      <c r="D281" s="191" t="s">
        <v>726</v>
      </c>
      <c r="E281" s="192" t="s">
        <v>564</v>
      </c>
      <c r="F281" s="187">
        <v>172</v>
      </c>
      <c r="G281" s="192"/>
      <c r="H281" s="192">
        <v>155.25</v>
      </c>
      <c r="I281" s="193">
        <v>230</v>
      </c>
      <c r="J281" s="161" t="s">
        <v>727</v>
      </c>
      <c r="K281" s="162">
        <f t="shared" si="140"/>
        <v>-16.75</v>
      </c>
      <c r="L281" s="163">
        <f t="shared" si="141"/>
        <v>-9.7383720930232565E-2</v>
      </c>
      <c r="M281" s="159" t="s">
        <v>546</v>
      </c>
      <c r="N281" s="156">
        <v>43787</v>
      </c>
      <c r="O281" s="1"/>
      <c r="P281" s="1"/>
      <c r="Q281" s="1"/>
      <c r="R281" s="6" t="s">
        <v>725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76">
        <v>129</v>
      </c>
      <c r="B282" s="177">
        <v>43398</v>
      </c>
      <c r="C282" s="177"/>
      <c r="D282" s="178" t="s">
        <v>107</v>
      </c>
      <c r="E282" s="179" t="s">
        <v>564</v>
      </c>
      <c r="F282" s="179">
        <v>698.5</v>
      </c>
      <c r="G282" s="179"/>
      <c r="H282" s="179">
        <v>890</v>
      </c>
      <c r="I282" s="181">
        <v>890</v>
      </c>
      <c r="J282" s="151" t="s">
        <v>787</v>
      </c>
      <c r="K282" s="152">
        <f t="shared" si="140"/>
        <v>191.5</v>
      </c>
      <c r="L282" s="153">
        <f t="shared" si="141"/>
        <v>0.27415891195418757</v>
      </c>
      <c r="M282" s="148" t="s">
        <v>534</v>
      </c>
      <c r="N282" s="154">
        <v>44328</v>
      </c>
      <c r="O282" s="1"/>
      <c r="P282" s="1"/>
      <c r="Q282" s="1"/>
      <c r="R282" s="6" t="s">
        <v>721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76">
        <v>130</v>
      </c>
      <c r="B283" s="177">
        <v>42877</v>
      </c>
      <c r="C283" s="177"/>
      <c r="D283" s="178" t="s">
        <v>357</v>
      </c>
      <c r="E283" s="179" t="s">
        <v>564</v>
      </c>
      <c r="F283" s="179">
        <v>127.6</v>
      </c>
      <c r="G283" s="179"/>
      <c r="H283" s="179">
        <v>138</v>
      </c>
      <c r="I283" s="181">
        <v>190</v>
      </c>
      <c r="J283" s="151" t="s">
        <v>728</v>
      </c>
      <c r="K283" s="152">
        <f t="shared" si="140"/>
        <v>10.400000000000006</v>
      </c>
      <c r="L283" s="153">
        <f t="shared" si="141"/>
        <v>8.1504702194357417E-2</v>
      </c>
      <c r="M283" s="148" t="s">
        <v>534</v>
      </c>
      <c r="N283" s="154">
        <v>43774</v>
      </c>
      <c r="O283" s="1"/>
      <c r="P283" s="1"/>
      <c r="Q283" s="1"/>
      <c r="R283" s="6" t="s">
        <v>725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76">
        <v>131</v>
      </c>
      <c r="B284" s="177">
        <v>43158</v>
      </c>
      <c r="C284" s="177"/>
      <c r="D284" s="178" t="s">
        <v>729</v>
      </c>
      <c r="E284" s="179" t="s">
        <v>564</v>
      </c>
      <c r="F284" s="179">
        <v>317</v>
      </c>
      <c r="G284" s="179"/>
      <c r="H284" s="179">
        <v>382.5</v>
      </c>
      <c r="I284" s="181">
        <v>398</v>
      </c>
      <c r="J284" s="151" t="s">
        <v>730</v>
      </c>
      <c r="K284" s="152">
        <f t="shared" si="140"/>
        <v>65.5</v>
      </c>
      <c r="L284" s="153">
        <f t="shared" si="141"/>
        <v>0.20662460567823343</v>
      </c>
      <c r="M284" s="148" t="s">
        <v>534</v>
      </c>
      <c r="N284" s="154">
        <v>44238</v>
      </c>
      <c r="O284" s="1"/>
      <c r="P284" s="1"/>
      <c r="Q284" s="1"/>
      <c r="R284" s="6" t="s">
        <v>725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89">
        <v>132</v>
      </c>
      <c r="B285" s="190">
        <v>43164</v>
      </c>
      <c r="C285" s="190"/>
      <c r="D285" s="191" t="s">
        <v>144</v>
      </c>
      <c r="E285" s="192" t="s">
        <v>564</v>
      </c>
      <c r="F285" s="187">
        <f>510-14.4</f>
        <v>495.6</v>
      </c>
      <c r="G285" s="192"/>
      <c r="H285" s="192">
        <v>350</v>
      </c>
      <c r="I285" s="193">
        <v>672</v>
      </c>
      <c r="J285" s="161" t="s">
        <v>731</v>
      </c>
      <c r="K285" s="162">
        <f t="shared" si="140"/>
        <v>-145.60000000000002</v>
      </c>
      <c r="L285" s="163">
        <f t="shared" si="141"/>
        <v>-0.29378531073446329</v>
      </c>
      <c r="M285" s="159" t="s">
        <v>546</v>
      </c>
      <c r="N285" s="156">
        <v>43887</v>
      </c>
      <c r="O285" s="1"/>
      <c r="P285" s="1"/>
      <c r="Q285" s="1"/>
      <c r="R285" s="6" t="s">
        <v>721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89">
        <v>133</v>
      </c>
      <c r="B286" s="190">
        <v>43237</v>
      </c>
      <c r="C286" s="190"/>
      <c r="D286" s="191" t="s">
        <v>436</v>
      </c>
      <c r="E286" s="192" t="s">
        <v>564</v>
      </c>
      <c r="F286" s="187">
        <v>230.3</v>
      </c>
      <c r="G286" s="192"/>
      <c r="H286" s="192">
        <v>102.5</v>
      </c>
      <c r="I286" s="193">
        <v>348</v>
      </c>
      <c r="J286" s="161" t="s">
        <v>732</v>
      </c>
      <c r="K286" s="162">
        <f t="shared" si="140"/>
        <v>-127.80000000000001</v>
      </c>
      <c r="L286" s="163">
        <f t="shared" si="141"/>
        <v>-0.55492835432045162</v>
      </c>
      <c r="M286" s="159" t="s">
        <v>546</v>
      </c>
      <c r="N286" s="156">
        <v>43896</v>
      </c>
      <c r="O286" s="1"/>
      <c r="P286" s="1"/>
      <c r="Q286" s="1"/>
      <c r="R286" s="6" t="s">
        <v>721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76">
        <v>134</v>
      </c>
      <c r="B287" s="177">
        <v>43258</v>
      </c>
      <c r="C287" s="177"/>
      <c r="D287" s="178" t="s">
        <v>408</v>
      </c>
      <c r="E287" s="179" t="s">
        <v>564</v>
      </c>
      <c r="F287" s="179">
        <f>342.5-5.1</f>
        <v>337.4</v>
      </c>
      <c r="G287" s="179"/>
      <c r="H287" s="179">
        <v>412.5</v>
      </c>
      <c r="I287" s="181">
        <v>439</v>
      </c>
      <c r="J287" s="151" t="s">
        <v>733</v>
      </c>
      <c r="K287" s="152">
        <f t="shared" si="140"/>
        <v>75.100000000000023</v>
      </c>
      <c r="L287" s="153">
        <f t="shared" si="141"/>
        <v>0.22258446947243635</v>
      </c>
      <c r="M287" s="148" t="s">
        <v>534</v>
      </c>
      <c r="N287" s="154">
        <v>44230</v>
      </c>
      <c r="O287" s="1"/>
      <c r="P287" s="1"/>
      <c r="Q287" s="1"/>
      <c r="R287" s="6" t="s">
        <v>725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70">
        <v>135</v>
      </c>
      <c r="B288" s="169">
        <v>43285</v>
      </c>
      <c r="C288" s="169"/>
      <c r="D288" s="170" t="s">
        <v>55</v>
      </c>
      <c r="E288" s="171" t="s">
        <v>564</v>
      </c>
      <c r="F288" s="171">
        <f>127.5-5.53</f>
        <v>121.97</v>
      </c>
      <c r="G288" s="172"/>
      <c r="H288" s="172">
        <v>122.5</v>
      </c>
      <c r="I288" s="172">
        <v>170</v>
      </c>
      <c r="J288" s="173" t="s">
        <v>760</v>
      </c>
      <c r="K288" s="174">
        <f t="shared" si="140"/>
        <v>0.53000000000000114</v>
      </c>
      <c r="L288" s="175">
        <f t="shared" si="141"/>
        <v>4.3453308190538747E-3</v>
      </c>
      <c r="M288" s="171" t="s">
        <v>655</v>
      </c>
      <c r="N288" s="169">
        <v>44431</v>
      </c>
      <c r="O288" s="1"/>
      <c r="P288" s="1"/>
      <c r="Q288" s="1"/>
      <c r="R288" s="6" t="s">
        <v>721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89">
        <v>136</v>
      </c>
      <c r="B289" s="190">
        <v>43294</v>
      </c>
      <c r="C289" s="190"/>
      <c r="D289" s="191" t="s">
        <v>348</v>
      </c>
      <c r="E289" s="192" t="s">
        <v>564</v>
      </c>
      <c r="F289" s="187">
        <v>46.5</v>
      </c>
      <c r="G289" s="192"/>
      <c r="H289" s="192">
        <v>17</v>
      </c>
      <c r="I289" s="193">
        <v>59</v>
      </c>
      <c r="J289" s="161" t="s">
        <v>734</v>
      </c>
      <c r="K289" s="162">
        <f t="shared" si="140"/>
        <v>-29.5</v>
      </c>
      <c r="L289" s="163">
        <f t="shared" si="141"/>
        <v>-0.63440860215053763</v>
      </c>
      <c r="M289" s="159" t="s">
        <v>546</v>
      </c>
      <c r="N289" s="156">
        <v>43887</v>
      </c>
      <c r="O289" s="1"/>
      <c r="P289" s="1"/>
      <c r="Q289" s="1"/>
      <c r="R289" s="6" t="s">
        <v>721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76">
        <v>137</v>
      </c>
      <c r="B290" s="177">
        <v>43396</v>
      </c>
      <c r="C290" s="177"/>
      <c r="D290" s="178" t="s">
        <v>393</v>
      </c>
      <c r="E290" s="179" t="s">
        <v>564</v>
      </c>
      <c r="F290" s="179">
        <v>156.5</v>
      </c>
      <c r="G290" s="179"/>
      <c r="H290" s="179">
        <v>207.5</v>
      </c>
      <c r="I290" s="181">
        <v>191</v>
      </c>
      <c r="J290" s="151" t="s">
        <v>622</v>
      </c>
      <c r="K290" s="152">
        <f t="shared" si="140"/>
        <v>51</v>
      </c>
      <c r="L290" s="153">
        <f t="shared" si="141"/>
        <v>0.32587859424920129</v>
      </c>
      <c r="M290" s="148" t="s">
        <v>534</v>
      </c>
      <c r="N290" s="154">
        <v>44369</v>
      </c>
      <c r="O290" s="1"/>
      <c r="P290" s="1"/>
      <c r="Q290" s="1"/>
      <c r="R290" s="6" t="s">
        <v>721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76">
        <v>138</v>
      </c>
      <c r="B291" s="177">
        <v>43439</v>
      </c>
      <c r="C291" s="177"/>
      <c r="D291" s="178" t="s">
        <v>313</v>
      </c>
      <c r="E291" s="179" t="s">
        <v>564</v>
      </c>
      <c r="F291" s="179">
        <v>259.5</v>
      </c>
      <c r="G291" s="179"/>
      <c r="H291" s="179">
        <v>320</v>
      </c>
      <c r="I291" s="181">
        <v>320</v>
      </c>
      <c r="J291" s="151" t="s">
        <v>622</v>
      </c>
      <c r="K291" s="152">
        <f t="shared" si="140"/>
        <v>60.5</v>
      </c>
      <c r="L291" s="153">
        <f t="shared" si="141"/>
        <v>0.23314065510597304</v>
      </c>
      <c r="M291" s="148" t="s">
        <v>534</v>
      </c>
      <c r="N291" s="154">
        <v>44323</v>
      </c>
      <c r="O291" s="1"/>
      <c r="P291" s="1"/>
      <c r="Q291" s="1"/>
      <c r="R291" s="6" t="s">
        <v>721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89">
        <v>139</v>
      </c>
      <c r="B292" s="190">
        <v>43439</v>
      </c>
      <c r="C292" s="190"/>
      <c r="D292" s="191" t="s">
        <v>735</v>
      </c>
      <c r="E292" s="192" t="s">
        <v>564</v>
      </c>
      <c r="F292" s="192">
        <v>715</v>
      </c>
      <c r="G292" s="192"/>
      <c r="H292" s="192">
        <v>445</v>
      </c>
      <c r="I292" s="193">
        <v>840</v>
      </c>
      <c r="J292" s="161" t="s">
        <v>736</v>
      </c>
      <c r="K292" s="162">
        <f t="shared" si="140"/>
        <v>-270</v>
      </c>
      <c r="L292" s="163">
        <f t="shared" si="141"/>
        <v>-0.3776223776223776</v>
      </c>
      <c r="M292" s="159" t="s">
        <v>546</v>
      </c>
      <c r="N292" s="156">
        <v>43800</v>
      </c>
      <c r="O292" s="1"/>
      <c r="P292" s="1"/>
      <c r="Q292" s="1"/>
      <c r="R292" s="6" t="s">
        <v>721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76">
        <v>140</v>
      </c>
      <c r="B293" s="177">
        <v>43469</v>
      </c>
      <c r="C293" s="177"/>
      <c r="D293" s="178" t="s">
        <v>156</v>
      </c>
      <c r="E293" s="179" t="s">
        <v>564</v>
      </c>
      <c r="F293" s="179">
        <v>875</v>
      </c>
      <c r="G293" s="179"/>
      <c r="H293" s="179">
        <v>1165</v>
      </c>
      <c r="I293" s="181">
        <v>1185</v>
      </c>
      <c r="J293" s="151" t="s">
        <v>737</v>
      </c>
      <c r="K293" s="152">
        <f t="shared" si="140"/>
        <v>290</v>
      </c>
      <c r="L293" s="153">
        <f t="shared" si="141"/>
        <v>0.33142857142857141</v>
      </c>
      <c r="M293" s="148" t="s">
        <v>534</v>
      </c>
      <c r="N293" s="154">
        <v>43847</v>
      </c>
      <c r="O293" s="1"/>
      <c r="P293" s="1"/>
      <c r="Q293" s="1"/>
      <c r="R293" s="6" t="s">
        <v>721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76">
        <v>141</v>
      </c>
      <c r="B294" s="177">
        <v>43559</v>
      </c>
      <c r="C294" s="177"/>
      <c r="D294" s="178" t="s">
        <v>329</v>
      </c>
      <c r="E294" s="179" t="s">
        <v>564</v>
      </c>
      <c r="F294" s="179">
        <f>387-14.63</f>
        <v>372.37</v>
      </c>
      <c r="G294" s="179"/>
      <c r="H294" s="179">
        <v>490</v>
      </c>
      <c r="I294" s="181">
        <v>490</v>
      </c>
      <c r="J294" s="151" t="s">
        <v>622</v>
      </c>
      <c r="K294" s="152">
        <f t="shared" si="140"/>
        <v>117.63</v>
      </c>
      <c r="L294" s="153">
        <f t="shared" si="141"/>
        <v>0.31589548030185027</v>
      </c>
      <c r="M294" s="148" t="s">
        <v>534</v>
      </c>
      <c r="N294" s="154">
        <v>43850</v>
      </c>
      <c r="O294" s="1"/>
      <c r="P294" s="1"/>
      <c r="Q294" s="1"/>
      <c r="R294" s="6" t="s">
        <v>721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89">
        <v>142</v>
      </c>
      <c r="B295" s="190">
        <v>43578</v>
      </c>
      <c r="C295" s="190"/>
      <c r="D295" s="191" t="s">
        <v>738</v>
      </c>
      <c r="E295" s="192" t="s">
        <v>536</v>
      </c>
      <c r="F295" s="192">
        <v>220</v>
      </c>
      <c r="G295" s="192"/>
      <c r="H295" s="192">
        <v>127.5</v>
      </c>
      <c r="I295" s="193">
        <v>284</v>
      </c>
      <c r="J295" s="161" t="s">
        <v>739</v>
      </c>
      <c r="K295" s="162">
        <f t="shared" si="140"/>
        <v>-92.5</v>
      </c>
      <c r="L295" s="163">
        <f t="shared" si="141"/>
        <v>-0.42045454545454547</v>
      </c>
      <c r="M295" s="159" t="s">
        <v>546</v>
      </c>
      <c r="N295" s="156">
        <v>43896</v>
      </c>
      <c r="O295" s="1"/>
      <c r="P295" s="1"/>
      <c r="Q295" s="1"/>
      <c r="R295" s="6" t="s">
        <v>721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76">
        <v>143</v>
      </c>
      <c r="B296" s="177">
        <v>43622</v>
      </c>
      <c r="C296" s="177"/>
      <c r="D296" s="178" t="s">
        <v>445</v>
      </c>
      <c r="E296" s="179" t="s">
        <v>536</v>
      </c>
      <c r="F296" s="179">
        <v>332.8</v>
      </c>
      <c r="G296" s="179"/>
      <c r="H296" s="179">
        <v>405</v>
      </c>
      <c r="I296" s="181">
        <v>419</v>
      </c>
      <c r="J296" s="151" t="s">
        <v>740</v>
      </c>
      <c r="K296" s="152">
        <f t="shared" si="140"/>
        <v>72.199999999999989</v>
      </c>
      <c r="L296" s="153">
        <f t="shared" si="141"/>
        <v>0.21694711538461534</v>
      </c>
      <c r="M296" s="148" t="s">
        <v>534</v>
      </c>
      <c r="N296" s="154">
        <v>43860</v>
      </c>
      <c r="O296" s="1"/>
      <c r="P296" s="1"/>
      <c r="Q296" s="1"/>
      <c r="R296" s="6" t="s">
        <v>725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70">
        <v>144</v>
      </c>
      <c r="B297" s="169">
        <v>43641</v>
      </c>
      <c r="C297" s="169"/>
      <c r="D297" s="170" t="s">
        <v>149</v>
      </c>
      <c r="E297" s="171" t="s">
        <v>564</v>
      </c>
      <c r="F297" s="171">
        <v>386</v>
      </c>
      <c r="G297" s="172"/>
      <c r="H297" s="172">
        <v>395</v>
      </c>
      <c r="I297" s="172">
        <v>452</v>
      </c>
      <c r="J297" s="173" t="s">
        <v>741</v>
      </c>
      <c r="K297" s="174">
        <f t="shared" si="140"/>
        <v>9</v>
      </c>
      <c r="L297" s="175">
        <f t="shared" si="141"/>
        <v>2.3316062176165803E-2</v>
      </c>
      <c r="M297" s="171" t="s">
        <v>655</v>
      </c>
      <c r="N297" s="169">
        <v>43868</v>
      </c>
      <c r="O297" s="1"/>
      <c r="P297" s="1"/>
      <c r="Q297" s="1"/>
      <c r="R297" s="6" t="s">
        <v>725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70">
        <v>145</v>
      </c>
      <c r="B298" s="169">
        <v>43707</v>
      </c>
      <c r="C298" s="169"/>
      <c r="D298" s="170" t="s">
        <v>130</v>
      </c>
      <c r="E298" s="171" t="s">
        <v>564</v>
      </c>
      <c r="F298" s="171">
        <v>137.5</v>
      </c>
      <c r="G298" s="172"/>
      <c r="H298" s="172">
        <v>138.5</v>
      </c>
      <c r="I298" s="172">
        <v>190</v>
      </c>
      <c r="J298" s="173" t="s">
        <v>759</v>
      </c>
      <c r="K298" s="174">
        <f t="shared" si="140"/>
        <v>1</v>
      </c>
      <c r="L298" s="175">
        <f t="shared" si="141"/>
        <v>7.2727272727272727E-3</v>
      </c>
      <c r="M298" s="171" t="s">
        <v>655</v>
      </c>
      <c r="N298" s="169">
        <v>44432</v>
      </c>
      <c r="O298" s="1"/>
      <c r="P298" s="1"/>
      <c r="Q298" s="1"/>
      <c r="R298" s="6" t="s">
        <v>721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76">
        <v>146</v>
      </c>
      <c r="B299" s="177">
        <v>43731</v>
      </c>
      <c r="C299" s="177"/>
      <c r="D299" s="178" t="s">
        <v>401</v>
      </c>
      <c r="E299" s="179" t="s">
        <v>564</v>
      </c>
      <c r="F299" s="179">
        <v>235</v>
      </c>
      <c r="G299" s="179"/>
      <c r="H299" s="179">
        <v>295</v>
      </c>
      <c r="I299" s="181">
        <v>296</v>
      </c>
      <c r="J299" s="151" t="s">
        <v>742</v>
      </c>
      <c r="K299" s="152">
        <f t="shared" si="140"/>
        <v>60</v>
      </c>
      <c r="L299" s="153">
        <f t="shared" si="141"/>
        <v>0.25531914893617019</v>
      </c>
      <c r="M299" s="148" t="s">
        <v>534</v>
      </c>
      <c r="N299" s="154">
        <v>43844</v>
      </c>
      <c r="O299" s="1"/>
      <c r="P299" s="1"/>
      <c r="Q299" s="1"/>
      <c r="R299" s="6" t="s">
        <v>725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76">
        <v>147</v>
      </c>
      <c r="B300" s="177">
        <v>43752</v>
      </c>
      <c r="C300" s="177"/>
      <c r="D300" s="178" t="s">
        <v>743</v>
      </c>
      <c r="E300" s="179" t="s">
        <v>564</v>
      </c>
      <c r="F300" s="179">
        <v>277.5</v>
      </c>
      <c r="G300" s="179"/>
      <c r="H300" s="179">
        <v>333</v>
      </c>
      <c r="I300" s="181">
        <v>333</v>
      </c>
      <c r="J300" s="151" t="s">
        <v>744</v>
      </c>
      <c r="K300" s="152">
        <f t="shared" si="140"/>
        <v>55.5</v>
      </c>
      <c r="L300" s="153">
        <f t="shared" si="141"/>
        <v>0.2</v>
      </c>
      <c r="M300" s="148" t="s">
        <v>534</v>
      </c>
      <c r="N300" s="154">
        <v>43846</v>
      </c>
      <c r="O300" s="1"/>
      <c r="P300" s="1"/>
      <c r="Q300" s="1"/>
      <c r="R300" s="6" t="s">
        <v>721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76">
        <v>148</v>
      </c>
      <c r="B301" s="177">
        <v>43752</v>
      </c>
      <c r="C301" s="177"/>
      <c r="D301" s="178" t="s">
        <v>745</v>
      </c>
      <c r="E301" s="179" t="s">
        <v>564</v>
      </c>
      <c r="F301" s="179">
        <v>930</v>
      </c>
      <c r="G301" s="179"/>
      <c r="H301" s="179">
        <v>1165</v>
      </c>
      <c r="I301" s="181">
        <v>1200</v>
      </c>
      <c r="J301" s="151" t="s">
        <v>746</v>
      </c>
      <c r="K301" s="152">
        <f t="shared" si="140"/>
        <v>235</v>
      </c>
      <c r="L301" s="153">
        <f t="shared" si="141"/>
        <v>0.25268817204301075</v>
      </c>
      <c r="M301" s="148" t="s">
        <v>534</v>
      </c>
      <c r="N301" s="154">
        <v>43847</v>
      </c>
      <c r="O301" s="1"/>
      <c r="P301" s="1"/>
      <c r="Q301" s="1"/>
      <c r="R301" s="6" t="s">
        <v>725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76">
        <v>149</v>
      </c>
      <c r="B302" s="177">
        <v>43753</v>
      </c>
      <c r="C302" s="177"/>
      <c r="D302" s="178" t="s">
        <v>747</v>
      </c>
      <c r="E302" s="179" t="s">
        <v>564</v>
      </c>
      <c r="F302" s="149">
        <v>111</v>
      </c>
      <c r="G302" s="179"/>
      <c r="H302" s="179">
        <v>141</v>
      </c>
      <c r="I302" s="181">
        <v>141</v>
      </c>
      <c r="J302" s="151" t="s">
        <v>549</v>
      </c>
      <c r="K302" s="152">
        <f t="shared" si="140"/>
        <v>30</v>
      </c>
      <c r="L302" s="153">
        <f t="shared" si="141"/>
        <v>0.27027027027027029</v>
      </c>
      <c r="M302" s="148" t="s">
        <v>534</v>
      </c>
      <c r="N302" s="154">
        <v>44328</v>
      </c>
      <c r="O302" s="1"/>
      <c r="P302" s="1"/>
      <c r="Q302" s="1"/>
      <c r="R302" s="6" t="s">
        <v>725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76">
        <v>150</v>
      </c>
      <c r="B303" s="177">
        <v>43753</v>
      </c>
      <c r="C303" s="177"/>
      <c r="D303" s="178" t="s">
        <v>748</v>
      </c>
      <c r="E303" s="179" t="s">
        <v>564</v>
      </c>
      <c r="F303" s="149">
        <v>296</v>
      </c>
      <c r="G303" s="179"/>
      <c r="H303" s="179">
        <v>370</v>
      </c>
      <c r="I303" s="181">
        <v>370</v>
      </c>
      <c r="J303" s="151" t="s">
        <v>622</v>
      </c>
      <c r="K303" s="152">
        <f t="shared" ref="K303:K322" si="142">H303-F303</f>
        <v>74</v>
      </c>
      <c r="L303" s="153">
        <f t="shared" ref="L303:L322" si="143">K303/F303</f>
        <v>0.25</v>
      </c>
      <c r="M303" s="148" t="s">
        <v>534</v>
      </c>
      <c r="N303" s="154">
        <v>43853</v>
      </c>
      <c r="O303" s="1"/>
      <c r="P303" s="1"/>
      <c r="Q303" s="1"/>
      <c r="R303" s="6" t="s">
        <v>725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76">
        <v>151</v>
      </c>
      <c r="B304" s="177">
        <v>43754</v>
      </c>
      <c r="C304" s="177"/>
      <c r="D304" s="178" t="s">
        <v>749</v>
      </c>
      <c r="E304" s="179" t="s">
        <v>564</v>
      </c>
      <c r="F304" s="149">
        <v>300</v>
      </c>
      <c r="G304" s="179"/>
      <c r="H304" s="179">
        <v>382.5</v>
      </c>
      <c r="I304" s="181">
        <v>344</v>
      </c>
      <c r="J304" s="151" t="s">
        <v>790</v>
      </c>
      <c r="K304" s="152">
        <f t="shared" si="142"/>
        <v>82.5</v>
      </c>
      <c r="L304" s="153">
        <f t="shared" si="143"/>
        <v>0.27500000000000002</v>
      </c>
      <c r="M304" s="148" t="s">
        <v>534</v>
      </c>
      <c r="N304" s="154">
        <v>44238</v>
      </c>
      <c r="O304" s="1"/>
      <c r="P304" s="1"/>
      <c r="Q304" s="1"/>
      <c r="R304" s="6" t="s">
        <v>725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76">
        <v>152</v>
      </c>
      <c r="B305" s="177">
        <v>43832</v>
      </c>
      <c r="C305" s="177"/>
      <c r="D305" s="178" t="s">
        <v>750</v>
      </c>
      <c r="E305" s="179" t="s">
        <v>564</v>
      </c>
      <c r="F305" s="149">
        <v>495</v>
      </c>
      <c r="G305" s="179"/>
      <c r="H305" s="179">
        <v>595</v>
      </c>
      <c r="I305" s="181">
        <v>590</v>
      </c>
      <c r="J305" s="151" t="s">
        <v>789</v>
      </c>
      <c r="K305" s="152">
        <f t="shared" si="142"/>
        <v>100</v>
      </c>
      <c r="L305" s="153">
        <f t="shared" si="143"/>
        <v>0.20202020202020202</v>
      </c>
      <c r="M305" s="148" t="s">
        <v>534</v>
      </c>
      <c r="N305" s="154">
        <v>44589</v>
      </c>
      <c r="O305" s="1"/>
      <c r="P305" s="1"/>
      <c r="Q305" s="1"/>
      <c r="R305" s="6" t="s">
        <v>725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76">
        <v>153</v>
      </c>
      <c r="B306" s="177">
        <v>43966</v>
      </c>
      <c r="C306" s="177"/>
      <c r="D306" s="178" t="s">
        <v>71</v>
      </c>
      <c r="E306" s="179" t="s">
        <v>564</v>
      </c>
      <c r="F306" s="149">
        <v>67.5</v>
      </c>
      <c r="G306" s="179"/>
      <c r="H306" s="179">
        <v>86</v>
      </c>
      <c r="I306" s="181">
        <v>86</v>
      </c>
      <c r="J306" s="151" t="s">
        <v>751</v>
      </c>
      <c r="K306" s="152">
        <f t="shared" si="142"/>
        <v>18.5</v>
      </c>
      <c r="L306" s="153">
        <f t="shared" si="143"/>
        <v>0.27407407407407408</v>
      </c>
      <c r="M306" s="148" t="s">
        <v>534</v>
      </c>
      <c r="N306" s="154">
        <v>44008</v>
      </c>
      <c r="O306" s="1"/>
      <c r="P306" s="1"/>
      <c r="Q306" s="1"/>
      <c r="R306" s="6" t="s">
        <v>725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76">
        <v>154</v>
      </c>
      <c r="B307" s="177">
        <v>44035</v>
      </c>
      <c r="C307" s="177"/>
      <c r="D307" s="178" t="s">
        <v>444</v>
      </c>
      <c r="E307" s="179" t="s">
        <v>564</v>
      </c>
      <c r="F307" s="149">
        <v>231</v>
      </c>
      <c r="G307" s="179"/>
      <c r="H307" s="179">
        <v>281</v>
      </c>
      <c r="I307" s="181">
        <v>281</v>
      </c>
      <c r="J307" s="151" t="s">
        <v>622</v>
      </c>
      <c r="K307" s="152">
        <f t="shared" si="142"/>
        <v>50</v>
      </c>
      <c r="L307" s="153">
        <f t="shared" si="143"/>
        <v>0.21645021645021645</v>
      </c>
      <c r="M307" s="148" t="s">
        <v>534</v>
      </c>
      <c r="N307" s="154">
        <v>44358</v>
      </c>
      <c r="O307" s="1"/>
      <c r="P307" s="1"/>
      <c r="Q307" s="1"/>
      <c r="R307" s="6" t="s">
        <v>725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76">
        <v>155</v>
      </c>
      <c r="B308" s="177">
        <v>44092</v>
      </c>
      <c r="C308" s="177"/>
      <c r="D308" s="178" t="s">
        <v>385</v>
      </c>
      <c r="E308" s="179" t="s">
        <v>564</v>
      </c>
      <c r="F308" s="179">
        <v>206</v>
      </c>
      <c r="G308" s="179"/>
      <c r="H308" s="179">
        <v>248</v>
      </c>
      <c r="I308" s="181">
        <v>248</v>
      </c>
      <c r="J308" s="151" t="s">
        <v>622</v>
      </c>
      <c r="K308" s="152">
        <f t="shared" si="142"/>
        <v>42</v>
      </c>
      <c r="L308" s="153">
        <f t="shared" si="143"/>
        <v>0.20388349514563106</v>
      </c>
      <c r="M308" s="148" t="s">
        <v>534</v>
      </c>
      <c r="N308" s="154">
        <v>44214</v>
      </c>
      <c r="O308" s="1"/>
      <c r="P308" s="1"/>
      <c r="Q308" s="1"/>
      <c r="R308" s="6" t="s">
        <v>725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76">
        <v>156</v>
      </c>
      <c r="B309" s="177">
        <v>44140</v>
      </c>
      <c r="C309" s="177"/>
      <c r="D309" s="178" t="s">
        <v>385</v>
      </c>
      <c r="E309" s="179" t="s">
        <v>564</v>
      </c>
      <c r="F309" s="179">
        <v>182.5</v>
      </c>
      <c r="G309" s="179"/>
      <c r="H309" s="179">
        <v>248</v>
      </c>
      <c r="I309" s="181">
        <v>248</v>
      </c>
      <c r="J309" s="151" t="s">
        <v>622</v>
      </c>
      <c r="K309" s="152">
        <f t="shared" si="142"/>
        <v>65.5</v>
      </c>
      <c r="L309" s="153">
        <f t="shared" si="143"/>
        <v>0.35890410958904112</v>
      </c>
      <c r="M309" s="148" t="s">
        <v>534</v>
      </c>
      <c r="N309" s="154">
        <v>44214</v>
      </c>
      <c r="O309" s="1"/>
      <c r="P309" s="1"/>
      <c r="Q309" s="1"/>
      <c r="R309" s="6" t="s">
        <v>725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76">
        <v>157</v>
      </c>
      <c r="B310" s="177">
        <v>44140</v>
      </c>
      <c r="C310" s="177"/>
      <c r="D310" s="178" t="s">
        <v>313</v>
      </c>
      <c r="E310" s="179" t="s">
        <v>564</v>
      </c>
      <c r="F310" s="179">
        <v>247.5</v>
      </c>
      <c r="G310" s="179"/>
      <c r="H310" s="179">
        <v>320</v>
      </c>
      <c r="I310" s="181">
        <v>320</v>
      </c>
      <c r="J310" s="151" t="s">
        <v>622</v>
      </c>
      <c r="K310" s="152">
        <f t="shared" si="142"/>
        <v>72.5</v>
      </c>
      <c r="L310" s="153">
        <f t="shared" si="143"/>
        <v>0.29292929292929293</v>
      </c>
      <c r="M310" s="148" t="s">
        <v>534</v>
      </c>
      <c r="N310" s="154">
        <v>44323</v>
      </c>
      <c r="O310" s="1"/>
      <c r="P310" s="1"/>
      <c r="Q310" s="1"/>
      <c r="R310" s="6" t="s">
        <v>725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76">
        <v>158</v>
      </c>
      <c r="B311" s="177">
        <v>44140</v>
      </c>
      <c r="C311" s="177"/>
      <c r="D311" s="178" t="s">
        <v>266</v>
      </c>
      <c r="E311" s="179" t="s">
        <v>564</v>
      </c>
      <c r="F311" s="149">
        <v>925</v>
      </c>
      <c r="G311" s="179"/>
      <c r="H311" s="179">
        <v>1095</v>
      </c>
      <c r="I311" s="181">
        <v>1093</v>
      </c>
      <c r="J311" s="151" t="s">
        <v>752</v>
      </c>
      <c r="K311" s="152">
        <f t="shared" si="142"/>
        <v>170</v>
      </c>
      <c r="L311" s="153">
        <f t="shared" si="143"/>
        <v>0.18378378378378379</v>
      </c>
      <c r="M311" s="148" t="s">
        <v>534</v>
      </c>
      <c r="N311" s="154">
        <v>44201</v>
      </c>
      <c r="O311" s="1"/>
      <c r="P311" s="1"/>
      <c r="Q311" s="1"/>
      <c r="R311" s="6" t="s">
        <v>725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76">
        <v>159</v>
      </c>
      <c r="B312" s="177">
        <v>44140</v>
      </c>
      <c r="C312" s="177"/>
      <c r="D312" s="178" t="s">
        <v>329</v>
      </c>
      <c r="E312" s="179" t="s">
        <v>564</v>
      </c>
      <c r="F312" s="149">
        <v>332.5</v>
      </c>
      <c r="G312" s="179"/>
      <c r="H312" s="179">
        <v>393</v>
      </c>
      <c r="I312" s="181">
        <v>406</v>
      </c>
      <c r="J312" s="151" t="s">
        <v>753</v>
      </c>
      <c r="K312" s="152">
        <f t="shared" si="142"/>
        <v>60.5</v>
      </c>
      <c r="L312" s="153">
        <f t="shared" si="143"/>
        <v>0.18195488721804512</v>
      </c>
      <c r="M312" s="148" t="s">
        <v>534</v>
      </c>
      <c r="N312" s="154">
        <v>44256</v>
      </c>
      <c r="O312" s="1"/>
      <c r="P312" s="1"/>
      <c r="Q312" s="1"/>
      <c r="R312" s="6" t="s">
        <v>725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76">
        <v>160</v>
      </c>
      <c r="B313" s="177">
        <v>44141</v>
      </c>
      <c r="C313" s="177"/>
      <c r="D313" s="178" t="s">
        <v>444</v>
      </c>
      <c r="E313" s="179" t="s">
        <v>564</v>
      </c>
      <c r="F313" s="149">
        <v>231</v>
      </c>
      <c r="G313" s="179"/>
      <c r="H313" s="179">
        <v>281</v>
      </c>
      <c r="I313" s="181">
        <v>281</v>
      </c>
      <c r="J313" s="151" t="s">
        <v>622</v>
      </c>
      <c r="K313" s="152">
        <f t="shared" si="142"/>
        <v>50</v>
      </c>
      <c r="L313" s="153">
        <f t="shared" si="143"/>
        <v>0.21645021645021645</v>
      </c>
      <c r="M313" s="148" t="s">
        <v>534</v>
      </c>
      <c r="N313" s="154">
        <v>44358</v>
      </c>
      <c r="O313" s="1"/>
      <c r="P313" s="1"/>
      <c r="Q313" s="1"/>
      <c r="R313" s="6" t="s">
        <v>725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76">
        <v>161</v>
      </c>
      <c r="B314" s="177">
        <v>44187</v>
      </c>
      <c r="C314" s="177"/>
      <c r="D314" s="178" t="s">
        <v>420</v>
      </c>
      <c r="E314" s="179" t="s">
        <v>564</v>
      </c>
      <c r="F314" s="149">
        <v>190</v>
      </c>
      <c r="G314" s="179"/>
      <c r="H314" s="179">
        <v>239</v>
      </c>
      <c r="I314" s="181">
        <v>239</v>
      </c>
      <c r="J314" s="151" t="s">
        <v>839</v>
      </c>
      <c r="K314" s="152">
        <f t="shared" si="142"/>
        <v>49</v>
      </c>
      <c r="L314" s="153">
        <f t="shared" si="143"/>
        <v>0.25789473684210529</v>
      </c>
      <c r="M314" s="148" t="s">
        <v>534</v>
      </c>
      <c r="N314" s="154">
        <v>44844</v>
      </c>
      <c r="O314" s="1"/>
      <c r="P314" s="1"/>
      <c r="Q314" s="1"/>
      <c r="R314" s="6" t="s">
        <v>725</v>
      </c>
    </row>
    <row r="315" spans="1:26" ht="12.75" customHeight="1">
      <c r="A315" s="176">
        <v>162</v>
      </c>
      <c r="B315" s="177">
        <v>44258</v>
      </c>
      <c r="C315" s="177"/>
      <c r="D315" s="178" t="s">
        <v>750</v>
      </c>
      <c r="E315" s="179" t="s">
        <v>564</v>
      </c>
      <c r="F315" s="149">
        <v>495</v>
      </c>
      <c r="G315" s="179"/>
      <c r="H315" s="179">
        <v>595</v>
      </c>
      <c r="I315" s="181">
        <v>590</v>
      </c>
      <c r="J315" s="151" t="s">
        <v>789</v>
      </c>
      <c r="K315" s="152">
        <f t="shared" si="142"/>
        <v>100</v>
      </c>
      <c r="L315" s="153">
        <f t="shared" si="143"/>
        <v>0.20202020202020202</v>
      </c>
      <c r="M315" s="148" t="s">
        <v>534</v>
      </c>
      <c r="N315" s="154">
        <v>44589</v>
      </c>
      <c r="O315" s="1"/>
      <c r="P315" s="1"/>
      <c r="R315" s="6" t="s">
        <v>725</v>
      </c>
    </row>
    <row r="316" spans="1:26" ht="12.75" customHeight="1">
      <c r="A316" s="176">
        <v>163</v>
      </c>
      <c r="B316" s="177">
        <v>44274</v>
      </c>
      <c r="C316" s="177"/>
      <c r="D316" s="178" t="s">
        <v>329</v>
      </c>
      <c r="E316" s="179" t="s">
        <v>564</v>
      </c>
      <c r="F316" s="149">
        <v>355</v>
      </c>
      <c r="G316" s="179"/>
      <c r="H316" s="179">
        <v>422.5</v>
      </c>
      <c r="I316" s="181">
        <v>420</v>
      </c>
      <c r="J316" s="151" t="s">
        <v>754</v>
      </c>
      <c r="K316" s="152">
        <f t="shared" si="142"/>
        <v>67.5</v>
      </c>
      <c r="L316" s="153">
        <f t="shared" si="143"/>
        <v>0.19014084507042253</v>
      </c>
      <c r="M316" s="148" t="s">
        <v>534</v>
      </c>
      <c r="N316" s="154">
        <v>44361</v>
      </c>
      <c r="O316" s="1"/>
      <c r="R316" s="194" t="s">
        <v>725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76">
        <v>164</v>
      </c>
      <c r="B317" s="177">
        <v>44295</v>
      </c>
      <c r="C317" s="177"/>
      <c r="D317" s="178" t="s">
        <v>755</v>
      </c>
      <c r="E317" s="179" t="s">
        <v>564</v>
      </c>
      <c r="F317" s="149">
        <v>555</v>
      </c>
      <c r="G317" s="179"/>
      <c r="H317" s="179">
        <v>663</v>
      </c>
      <c r="I317" s="181">
        <v>663</v>
      </c>
      <c r="J317" s="151" t="s">
        <v>756</v>
      </c>
      <c r="K317" s="152">
        <f t="shared" si="142"/>
        <v>108</v>
      </c>
      <c r="L317" s="153">
        <f t="shared" si="143"/>
        <v>0.19459459459459461</v>
      </c>
      <c r="M317" s="148" t="s">
        <v>534</v>
      </c>
      <c r="N317" s="154">
        <v>44321</v>
      </c>
      <c r="O317" s="1"/>
      <c r="P317" s="1"/>
      <c r="Q317" s="1"/>
      <c r="R317" s="194" t="s">
        <v>725</v>
      </c>
    </row>
    <row r="318" spans="1:26" ht="12.75" customHeight="1">
      <c r="A318" s="176">
        <v>165</v>
      </c>
      <c r="B318" s="177">
        <v>44308</v>
      </c>
      <c r="C318" s="177"/>
      <c r="D318" s="178" t="s">
        <v>357</v>
      </c>
      <c r="E318" s="179" t="s">
        <v>564</v>
      </c>
      <c r="F318" s="149">
        <v>126.5</v>
      </c>
      <c r="G318" s="179"/>
      <c r="H318" s="179">
        <v>155</v>
      </c>
      <c r="I318" s="181">
        <v>155</v>
      </c>
      <c r="J318" s="151" t="s">
        <v>622</v>
      </c>
      <c r="K318" s="152">
        <f t="shared" si="142"/>
        <v>28.5</v>
      </c>
      <c r="L318" s="153">
        <f t="shared" si="143"/>
        <v>0.22529644268774704</v>
      </c>
      <c r="M318" s="148" t="s">
        <v>534</v>
      </c>
      <c r="N318" s="154">
        <v>44362</v>
      </c>
      <c r="O318" s="1"/>
      <c r="R318" s="194" t="s">
        <v>725</v>
      </c>
    </row>
    <row r="319" spans="1:26" ht="12.75" customHeight="1">
      <c r="A319" s="219">
        <v>166</v>
      </c>
      <c r="B319" s="220">
        <v>44368</v>
      </c>
      <c r="C319" s="220"/>
      <c r="D319" s="221" t="s">
        <v>374</v>
      </c>
      <c r="E319" s="222" t="s">
        <v>564</v>
      </c>
      <c r="F319" s="223">
        <v>287.5</v>
      </c>
      <c r="G319" s="222"/>
      <c r="H319" s="222">
        <v>245</v>
      </c>
      <c r="I319" s="224">
        <v>344</v>
      </c>
      <c r="J319" s="161" t="s">
        <v>785</v>
      </c>
      <c r="K319" s="162">
        <f t="shared" si="142"/>
        <v>-42.5</v>
      </c>
      <c r="L319" s="163">
        <f t="shared" si="143"/>
        <v>-0.14782608695652175</v>
      </c>
      <c r="M319" s="159" t="s">
        <v>546</v>
      </c>
      <c r="N319" s="156">
        <v>44508</v>
      </c>
      <c r="O319" s="1"/>
      <c r="R319" s="194" t="s">
        <v>725</v>
      </c>
    </row>
    <row r="320" spans="1:26" ht="12.75" customHeight="1">
      <c r="A320" s="176">
        <v>167</v>
      </c>
      <c r="B320" s="177">
        <v>44368</v>
      </c>
      <c r="C320" s="177"/>
      <c r="D320" s="178" t="s">
        <v>444</v>
      </c>
      <c r="E320" s="179" t="s">
        <v>564</v>
      </c>
      <c r="F320" s="149">
        <v>241</v>
      </c>
      <c r="G320" s="179"/>
      <c r="H320" s="179">
        <v>298</v>
      </c>
      <c r="I320" s="181">
        <v>320</v>
      </c>
      <c r="J320" s="151" t="s">
        <v>622</v>
      </c>
      <c r="K320" s="152">
        <f t="shared" si="142"/>
        <v>57</v>
      </c>
      <c r="L320" s="153">
        <f t="shared" si="143"/>
        <v>0.23651452282157676</v>
      </c>
      <c r="M320" s="148" t="s">
        <v>534</v>
      </c>
      <c r="N320" s="154">
        <v>44802</v>
      </c>
      <c r="O320" s="41"/>
      <c r="R320" s="194" t="s">
        <v>725</v>
      </c>
    </row>
    <row r="321" spans="1:18" ht="12.75" customHeight="1">
      <c r="A321" s="176">
        <v>168</v>
      </c>
      <c r="B321" s="177">
        <v>44406</v>
      </c>
      <c r="C321" s="177"/>
      <c r="D321" s="178" t="s">
        <v>357</v>
      </c>
      <c r="E321" s="179" t="s">
        <v>564</v>
      </c>
      <c r="F321" s="149">
        <v>162.5</v>
      </c>
      <c r="G321" s="179"/>
      <c r="H321" s="179">
        <v>200</v>
      </c>
      <c r="I321" s="181">
        <v>200</v>
      </c>
      <c r="J321" s="151" t="s">
        <v>622</v>
      </c>
      <c r="K321" s="152">
        <f t="shared" si="142"/>
        <v>37.5</v>
      </c>
      <c r="L321" s="153">
        <f t="shared" si="143"/>
        <v>0.23076923076923078</v>
      </c>
      <c r="M321" s="148" t="s">
        <v>534</v>
      </c>
      <c r="N321" s="154">
        <v>44802</v>
      </c>
      <c r="O321" s="1"/>
      <c r="R321" s="194" t="s">
        <v>725</v>
      </c>
    </row>
    <row r="322" spans="1:18" ht="12.75" customHeight="1">
      <c r="A322" s="176">
        <v>169</v>
      </c>
      <c r="B322" s="177">
        <v>44462</v>
      </c>
      <c r="C322" s="177"/>
      <c r="D322" s="178" t="s">
        <v>761</v>
      </c>
      <c r="E322" s="179" t="s">
        <v>564</v>
      </c>
      <c r="F322" s="149">
        <v>1235</v>
      </c>
      <c r="G322" s="179"/>
      <c r="H322" s="179">
        <v>1505</v>
      </c>
      <c r="I322" s="181">
        <v>1500</v>
      </c>
      <c r="J322" s="151" t="s">
        <v>622</v>
      </c>
      <c r="K322" s="152">
        <f t="shared" si="142"/>
        <v>270</v>
      </c>
      <c r="L322" s="153">
        <f t="shared" si="143"/>
        <v>0.21862348178137653</v>
      </c>
      <c r="M322" s="148" t="s">
        <v>534</v>
      </c>
      <c r="N322" s="154">
        <v>44564</v>
      </c>
      <c r="O322" s="1"/>
      <c r="R322" s="194" t="s">
        <v>725</v>
      </c>
    </row>
    <row r="323" spans="1:18" ht="12.75" customHeight="1">
      <c r="A323" s="206">
        <v>170</v>
      </c>
      <c r="B323" s="207">
        <v>44480</v>
      </c>
      <c r="C323" s="207"/>
      <c r="D323" s="208" t="s">
        <v>763</v>
      </c>
      <c r="E323" s="209" t="s">
        <v>564</v>
      </c>
      <c r="F323" s="54">
        <v>58.75</v>
      </c>
      <c r="G323" s="209"/>
      <c r="H323" s="306"/>
      <c r="I323" s="213"/>
      <c r="J323" s="307" t="s">
        <v>537</v>
      </c>
      <c r="K323" s="206"/>
      <c r="L323" s="207"/>
      <c r="M323" s="207"/>
      <c r="N323" s="208"/>
      <c r="O323" s="41"/>
      <c r="R323" s="194" t="s">
        <v>725</v>
      </c>
    </row>
    <row r="324" spans="1:18" ht="12.75" customHeight="1">
      <c r="A324" s="210">
        <v>171</v>
      </c>
      <c r="B324" s="211">
        <v>44481</v>
      </c>
      <c r="C324" s="211"/>
      <c r="D324" s="212" t="s">
        <v>255</v>
      </c>
      <c r="E324" s="213" t="s">
        <v>564</v>
      </c>
      <c r="F324" s="214" t="s">
        <v>765</v>
      </c>
      <c r="G324" s="213"/>
      <c r="H324" s="213"/>
      <c r="I324" s="213">
        <v>380</v>
      </c>
      <c r="J324" s="215" t="s">
        <v>537</v>
      </c>
      <c r="K324" s="210"/>
      <c r="L324" s="211"/>
      <c r="M324" s="211"/>
      <c r="N324" s="212"/>
      <c r="O324" s="41"/>
      <c r="R324" s="194" t="s">
        <v>725</v>
      </c>
    </row>
    <row r="325" spans="1:18" ht="12.75" customHeight="1">
      <c r="A325" s="176">
        <v>172</v>
      </c>
      <c r="B325" s="177">
        <v>44481</v>
      </c>
      <c r="C325" s="177"/>
      <c r="D325" s="178" t="s">
        <v>380</v>
      </c>
      <c r="E325" s="179" t="s">
        <v>564</v>
      </c>
      <c r="F325" s="149">
        <v>45.5</v>
      </c>
      <c r="G325" s="179"/>
      <c r="H325" s="179">
        <v>56.5</v>
      </c>
      <c r="I325" s="181">
        <v>56</v>
      </c>
      <c r="J325" s="151" t="s">
        <v>862</v>
      </c>
      <c r="K325" s="152">
        <f>H325-F325</f>
        <v>11</v>
      </c>
      <c r="L325" s="153">
        <f>K325/F325</f>
        <v>0.24175824175824176</v>
      </c>
      <c r="M325" s="148" t="s">
        <v>534</v>
      </c>
      <c r="N325" s="154">
        <v>44881</v>
      </c>
      <c r="O325" s="41"/>
      <c r="R325" s="194"/>
    </row>
    <row r="326" spans="1:18" ht="12.75" customHeight="1">
      <c r="A326" s="176">
        <v>173</v>
      </c>
      <c r="B326" s="177">
        <v>44551</v>
      </c>
      <c r="C326" s="177"/>
      <c r="D326" s="178" t="s">
        <v>118</v>
      </c>
      <c r="E326" s="179" t="s">
        <v>564</v>
      </c>
      <c r="F326" s="149">
        <v>2300</v>
      </c>
      <c r="G326" s="179"/>
      <c r="H326" s="179">
        <f>(2820+2200)/2</f>
        <v>2510</v>
      </c>
      <c r="I326" s="181">
        <v>3000</v>
      </c>
      <c r="J326" s="151" t="s">
        <v>797</v>
      </c>
      <c r="K326" s="152">
        <f>H326-F326</f>
        <v>210</v>
      </c>
      <c r="L326" s="153">
        <f>K326/F326</f>
        <v>9.1304347826086957E-2</v>
      </c>
      <c r="M326" s="148" t="s">
        <v>534</v>
      </c>
      <c r="N326" s="154">
        <v>44649</v>
      </c>
      <c r="O326" s="1"/>
      <c r="R326" s="194"/>
    </row>
    <row r="327" spans="1:18" ht="12.75" customHeight="1">
      <c r="A327" s="216">
        <v>174</v>
      </c>
      <c r="B327" s="211">
        <v>44606</v>
      </c>
      <c r="C327" s="216"/>
      <c r="D327" s="216" t="s">
        <v>399</v>
      </c>
      <c r="E327" s="213" t="s">
        <v>564</v>
      </c>
      <c r="F327" s="213" t="s">
        <v>792</v>
      </c>
      <c r="G327" s="213"/>
      <c r="H327" s="213"/>
      <c r="I327" s="213">
        <v>764</v>
      </c>
      <c r="J327" s="213" t="s">
        <v>537</v>
      </c>
      <c r="K327" s="213"/>
      <c r="L327" s="213"/>
      <c r="M327" s="213"/>
      <c r="N327" s="216"/>
      <c r="O327" s="41"/>
      <c r="R327" s="194"/>
    </row>
    <row r="328" spans="1:18" ht="12.75" customHeight="1">
      <c r="A328" s="176">
        <v>175</v>
      </c>
      <c r="B328" s="177">
        <v>44613</v>
      </c>
      <c r="C328" s="177"/>
      <c r="D328" s="178" t="s">
        <v>761</v>
      </c>
      <c r="E328" s="179" t="s">
        <v>564</v>
      </c>
      <c r="F328" s="149">
        <v>1255</v>
      </c>
      <c r="G328" s="179"/>
      <c r="H328" s="179">
        <v>1515</v>
      </c>
      <c r="I328" s="181">
        <v>1510</v>
      </c>
      <c r="J328" s="151" t="s">
        <v>622</v>
      </c>
      <c r="K328" s="152">
        <f>H328-F328</f>
        <v>260</v>
      </c>
      <c r="L328" s="153">
        <f>K328/F328</f>
        <v>0.20717131474103587</v>
      </c>
      <c r="M328" s="148" t="s">
        <v>534</v>
      </c>
      <c r="N328" s="154">
        <v>44834</v>
      </c>
      <c r="O328" s="41"/>
      <c r="R328" s="194"/>
    </row>
    <row r="329" spans="1:18" ht="12.75" customHeight="1">
      <c r="A329">
        <v>176</v>
      </c>
      <c r="B329" s="211">
        <v>44670</v>
      </c>
      <c r="C329" s="211"/>
      <c r="D329" s="216" t="s">
        <v>499</v>
      </c>
      <c r="E329" s="241" t="s">
        <v>564</v>
      </c>
      <c r="F329" s="213" t="s">
        <v>799</v>
      </c>
      <c r="G329" s="213"/>
      <c r="H329" s="213"/>
      <c r="I329" s="213">
        <v>553</v>
      </c>
      <c r="J329" s="213" t="s">
        <v>537</v>
      </c>
      <c r="K329" s="213"/>
      <c r="L329" s="213"/>
      <c r="M329" s="213"/>
      <c r="N329" s="213"/>
      <c r="O329" s="41"/>
      <c r="R329" s="194"/>
    </row>
    <row r="330" spans="1:18" ht="12.75" customHeight="1">
      <c r="A330" s="176">
        <v>177</v>
      </c>
      <c r="B330" s="177">
        <v>44746</v>
      </c>
      <c r="C330" s="177"/>
      <c r="D330" s="178" t="s">
        <v>832</v>
      </c>
      <c r="E330" s="179" t="s">
        <v>564</v>
      </c>
      <c r="F330" s="149">
        <v>207.5</v>
      </c>
      <c r="G330" s="179"/>
      <c r="H330" s="179">
        <v>254</v>
      </c>
      <c r="I330" s="181">
        <v>254</v>
      </c>
      <c r="J330" s="151" t="s">
        <v>622</v>
      </c>
      <c r="K330" s="152">
        <f>H330-F330</f>
        <v>46.5</v>
      </c>
      <c r="L330" s="153">
        <f>K330/F330</f>
        <v>0.22409638554216868</v>
      </c>
      <c r="M330" s="148" t="s">
        <v>534</v>
      </c>
      <c r="N330" s="154">
        <v>44792</v>
      </c>
      <c r="O330" s="1"/>
      <c r="R330" s="194"/>
    </row>
    <row r="331" spans="1:18" ht="12.75" customHeight="1">
      <c r="A331" s="176">
        <v>178</v>
      </c>
      <c r="B331" s="177">
        <v>44775</v>
      </c>
      <c r="C331" s="177"/>
      <c r="D331" s="178" t="s">
        <v>446</v>
      </c>
      <c r="E331" s="179" t="s">
        <v>564</v>
      </c>
      <c r="F331" s="149">
        <v>31.25</v>
      </c>
      <c r="G331" s="179"/>
      <c r="H331" s="179">
        <v>38.75</v>
      </c>
      <c r="I331" s="181">
        <v>38</v>
      </c>
      <c r="J331" s="151" t="s">
        <v>622</v>
      </c>
      <c r="K331" s="152">
        <f>H331-F331</f>
        <v>7.5</v>
      </c>
      <c r="L331" s="153">
        <f>K331/F331</f>
        <v>0.24</v>
      </c>
      <c r="M331" s="148" t="s">
        <v>534</v>
      </c>
      <c r="N331" s="154">
        <v>44844</v>
      </c>
      <c r="O331" s="41"/>
      <c r="R331" s="54"/>
    </row>
    <row r="332" spans="1:18" ht="12.75" customHeight="1">
      <c r="A332" s="210">
        <v>179</v>
      </c>
      <c r="B332" s="211">
        <v>44841</v>
      </c>
      <c r="C332" s="216"/>
      <c r="D332" s="216" t="s">
        <v>837</v>
      </c>
      <c r="E332" s="241" t="s">
        <v>564</v>
      </c>
      <c r="F332" s="213" t="s">
        <v>838</v>
      </c>
      <c r="G332" s="213"/>
      <c r="H332" s="213"/>
      <c r="I332" s="213">
        <v>840</v>
      </c>
      <c r="J332" s="213" t="s">
        <v>537</v>
      </c>
      <c r="K332" s="213"/>
      <c r="L332" s="213"/>
      <c r="M332" s="213"/>
      <c r="N332" s="213"/>
      <c r="O332" s="41"/>
      <c r="Q332" s="197"/>
      <c r="R332" s="54"/>
    </row>
    <row r="333" spans="1:18" ht="12.75" customHeight="1">
      <c r="A333" s="210">
        <v>180</v>
      </c>
      <c r="B333" s="211">
        <v>44844</v>
      </c>
      <c r="C333" s="216"/>
      <c r="D333" s="216" t="s">
        <v>401</v>
      </c>
      <c r="E333" s="241" t="s">
        <v>564</v>
      </c>
      <c r="F333" s="213" t="s">
        <v>840</v>
      </c>
      <c r="G333" s="213"/>
      <c r="H333" s="213"/>
      <c r="I333" s="213">
        <v>291</v>
      </c>
      <c r="J333" s="213" t="s">
        <v>537</v>
      </c>
      <c r="K333" s="213"/>
      <c r="L333" s="213"/>
      <c r="M333" s="213"/>
      <c r="N333" s="213"/>
      <c r="O333" s="41"/>
      <c r="Q333" s="197"/>
      <c r="R333" s="54"/>
    </row>
    <row r="334" spans="1:18" ht="12.75" customHeight="1">
      <c r="A334" s="210">
        <v>181</v>
      </c>
      <c r="B334" s="211">
        <v>44845</v>
      </c>
      <c r="C334" s="216"/>
      <c r="D334" s="216" t="s">
        <v>399</v>
      </c>
      <c r="E334" s="241" t="s">
        <v>564</v>
      </c>
      <c r="F334" s="213" t="s">
        <v>861</v>
      </c>
      <c r="G334" s="213"/>
      <c r="H334" s="213"/>
      <c r="I334" s="213">
        <v>765</v>
      </c>
      <c r="J334" s="213" t="s">
        <v>537</v>
      </c>
      <c r="K334" s="213"/>
      <c r="L334" s="213"/>
      <c r="M334" s="213"/>
      <c r="N334" s="213"/>
      <c r="O334" s="41"/>
      <c r="Q334" s="197"/>
      <c r="R334" s="54"/>
    </row>
    <row r="335" spans="1:18" ht="12.75" customHeight="1">
      <c r="A335" s="285">
        <v>182</v>
      </c>
      <c r="B335" s="211">
        <v>44981</v>
      </c>
      <c r="C335" s="211"/>
      <c r="D335" s="216" t="s">
        <v>818</v>
      </c>
      <c r="E335" s="241" t="s">
        <v>564</v>
      </c>
      <c r="F335" s="241" t="s">
        <v>867</v>
      </c>
      <c r="G335" s="213"/>
      <c r="H335" s="213"/>
      <c r="I335" s="213">
        <v>2080</v>
      </c>
      <c r="J335" s="213" t="s">
        <v>537</v>
      </c>
      <c r="K335" s="213"/>
      <c r="L335" s="213"/>
      <c r="M335" s="213"/>
      <c r="N335" s="213"/>
      <c r="O335" s="41"/>
      <c r="R335" s="54"/>
    </row>
    <row r="336" spans="1:18" ht="12.75" customHeight="1">
      <c r="A336" s="176">
        <v>183</v>
      </c>
      <c r="B336" s="177">
        <v>44986</v>
      </c>
      <c r="C336" s="177"/>
      <c r="D336" s="178" t="s">
        <v>446</v>
      </c>
      <c r="E336" s="179" t="s">
        <v>564</v>
      </c>
      <c r="F336" s="149">
        <v>57.5</v>
      </c>
      <c r="G336" s="179"/>
      <c r="H336" s="179">
        <v>120</v>
      </c>
      <c r="I336" s="181">
        <v>120</v>
      </c>
      <c r="J336" s="151" t="s">
        <v>622</v>
      </c>
      <c r="K336" s="152">
        <f>H336-F336</f>
        <v>62.5</v>
      </c>
      <c r="L336" s="153">
        <f>K336/F336</f>
        <v>1.0869565217391304</v>
      </c>
      <c r="M336" s="148" t="s">
        <v>534</v>
      </c>
      <c r="N336" s="154">
        <v>45415</v>
      </c>
      <c r="O336" s="41"/>
      <c r="R336" s="54"/>
    </row>
    <row r="337" spans="1:18" ht="12.75" customHeight="1">
      <c r="A337" s="285">
        <v>184</v>
      </c>
      <c r="B337" s="211">
        <v>45008</v>
      </c>
      <c r="C337" s="211"/>
      <c r="D337" s="216" t="s">
        <v>459</v>
      </c>
      <c r="E337" s="241" t="s">
        <v>564</v>
      </c>
      <c r="F337" s="241" t="s">
        <v>875</v>
      </c>
      <c r="G337" s="213"/>
      <c r="H337" s="213"/>
      <c r="I337" s="213">
        <v>3523</v>
      </c>
      <c r="J337" s="213" t="s">
        <v>537</v>
      </c>
      <c r="K337" s="213"/>
      <c r="L337" s="213"/>
      <c r="M337" s="213"/>
      <c r="N337" s="213"/>
      <c r="O337" s="41"/>
      <c r="R337" s="54"/>
    </row>
    <row r="338" spans="1:18" ht="12.75" customHeight="1">
      <c r="A338" s="210">
        <v>185</v>
      </c>
      <c r="B338" s="211">
        <v>45027</v>
      </c>
      <c r="C338" s="216"/>
      <c r="D338" s="216" t="s">
        <v>879</v>
      </c>
      <c r="E338" s="241" t="s">
        <v>564</v>
      </c>
      <c r="F338" s="213" t="s">
        <v>880</v>
      </c>
      <c r="G338" s="213"/>
      <c r="H338" s="213"/>
      <c r="I338" s="213">
        <v>810</v>
      </c>
      <c r="J338" s="213" t="s">
        <v>537</v>
      </c>
      <c r="K338" s="213"/>
      <c r="L338" s="213"/>
      <c r="M338" s="213"/>
      <c r="N338" s="213"/>
      <c r="O338" s="41"/>
      <c r="R338" s="54"/>
    </row>
    <row r="339" spans="1:18" ht="12.75" customHeight="1">
      <c r="A339" s="210">
        <v>186</v>
      </c>
      <c r="B339" s="211">
        <v>45050</v>
      </c>
      <c r="C339" s="216"/>
      <c r="D339" s="216" t="s">
        <v>284</v>
      </c>
      <c r="E339" s="241" t="s">
        <v>564</v>
      </c>
      <c r="F339" s="213" t="s">
        <v>925</v>
      </c>
      <c r="G339" s="213"/>
      <c r="H339" s="213"/>
      <c r="I339" s="213">
        <v>5040</v>
      </c>
      <c r="J339" s="213" t="s">
        <v>537</v>
      </c>
      <c r="K339" s="213"/>
      <c r="L339" s="213"/>
      <c r="M339" s="213"/>
      <c r="N339" s="213"/>
      <c r="O339" s="41"/>
      <c r="R339" s="54"/>
    </row>
    <row r="340" spans="1:18" ht="12.75" customHeight="1">
      <c r="A340" s="210"/>
      <c r="B340" s="211"/>
      <c r="C340" s="216"/>
      <c r="D340" s="216"/>
      <c r="E340" s="241"/>
      <c r="F340" s="213"/>
      <c r="G340" s="213"/>
      <c r="H340" s="213"/>
      <c r="I340" s="213"/>
      <c r="J340" s="213"/>
      <c r="K340" s="213"/>
      <c r="L340" s="213"/>
      <c r="M340" s="213"/>
      <c r="N340" s="213"/>
      <c r="O340" s="41"/>
      <c r="R340" s="54"/>
    </row>
    <row r="341" spans="1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1:18" ht="12.75" customHeight="1">
      <c r="B342" s="195" t="s">
        <v>757</v>
      </c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1:18" ht="12.75" customHeight="1">
      <c r="A343" s="196"/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1:18" ht="12.75" customHeight="1">
      <c r="A344" s="196"/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1:18" ht="12.75" customHeight="1">
      <c r="A345" s="53"/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1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1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1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1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1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1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1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2.7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  <row r="482" spans="6:18" ht="12.75" customHeight="1">
      <c r="F482" s="54"/>
      <c r="G482" s="54"/>
      <c r="H482" s="54"/>
      <c r="I482" s="54"/>
      <c r="J482" s="41"/>
      <c r="K482" s="54"/>
      <c r="L482" s="54"/>
      <c r="M482" s="54"/>
      <c r="O482" s="41"/>
      <c r="R482" s="54"/>
    </row>
    <row r="483" spans="6:18" ht="12.75" customHeight="1">
      <c r="F483" s="54"/>
      <c r="G483" s="54"/>
      <c r="H483" s="54"/>
      <c r="I483" s="54"/>
      <c r="J483" s="41"/>
      <c r="K483" s="54"/>
      <c r="L483" s="54"/>
      <c r="M483" s="54"/>
      <c r="O483" s="41"/>
      <c r="R483" s="54"/>
    </row>
    <row r="484" spans="6:18" ht="12.75" customHeight="1">
      <c r="F484" s="54"/>
      <c r="G484" s="54"/>
      <c r="H484" s="54"/>
      <c r="I484" s="54"/>
      <c r="J484" s="41"/>
      <c r="K484" s="54"/>
      <c r="L484" s="54"/>
      <c r="M484" s="54"/>
      <c r="O484" s="41"/>
      <c r="R484" s="54"/>
    </row>
    <row r="485" spans="6:18" ht="12.75" customHeight="1">
      <c r="F485" s="54"/>
      <c r="G485" s="54"/>
      <c r="H485" s="54"/>
      <c r="I485" s="54"/>
      <c r="J485" s="41"/>
      <c r="K485" s="54"/>
      <c r="L485" s="54"/>
      <c r="M485" s="54"/>
      <c r="O485" s="41"/>
      <c r="R485" s="54"/>
    </row>
    <row r="486" spans="6:18" ht="12.75" customHeight="1">
      <c r="F486" s="54"/>
      <c r="G486" s="54"/>
      <c r="H486" s="54"/>
      <c r="I486" s="54"/>
      <c r="J486" s="41"/>
      <c r="K486" s="54"/>
      <c r="L486" s="54"/>
      <c r="M486" s="54"/>
      <c r="O486" s="41"/>
      <c r="R486" s="54"/>
    </row>
    <row r="487" spans="6:18" ht="12.75" customHeight="1">
      <c r="F487" s="54"/>
      <c r="G487" s="54"/>
      <c r="H487" s="54"/>
      <c r="I487" s="54"/>
      <c r="J487" s="41"/>
      <c r="K487" s="54"/>
      <c r="L487" s="54"/>
      <c r="M487" s="54"/>
      <c r="O487" s="41"/>
      <c r="R487" s="54"/>
    </row>
    <row r="488" spans="6:18" ht="12.75" customHeight="1">
      <c r="F488" s="54"/>
      <c r="G488" s="54"/>
      <c r="H488" s="54"/>
      <c r="I488" s="54"/>
      <c r="J488" s="41"/>
      <c r="K488" s="54"/>
      <c r="L488" s="54"/>
      <c r="M488" s="54"/>
      <c r="O488" s="41"/>
      <c r="R488" s="54"/>
    </row>
    <row r="489" spans="6:18" ht="12.75" customHeight="1">
      <c r="F489" s="54"/>
      <c r="G489" s="54"/>
      <c r="H489" s="54"/>
      <c r="I489" s="54"/>
      <c r="J489" s="41"/>
      <c r="K489" s="54"/>
      <c r="L489" s="54"/>
      <c r="M489" s="54"/>
      <c r="O489" s="41"/>
      <c r="R489" s="54"/>
    </row>
    <row r="490" spans="6:18" ht="12.75" customHeight="1">
      <c r="F490" s="54"/>
      <c r="G490" s="54"/>
      <c r="H490" s="54"/>
      <c r="I490" s="54"/>
      <c r="J490" s="41"/>
      <c r="K490" s="54"/>
      <c r="L490" s="54"/>
      <c r="M490" s="54"/>
      <c r="O490" s="41"/>
      <c r="R490" s="54"/>
    </row>
    <row r="491" spans="6:18" ht="12.75" customHeight="1">
      <c r="F491" s="54"/>
      <c r="G491" s="54"/>
      <c r="H491" s="54"/>
      <c r="I491" s="54"/>
      <c r="J491" s="41"/>
      <c r="K491" s="54"/>
      <c r="L491" s="54"/>
      <c r="M491" s="54"/>
      <c r="O491" s="41"/>
      <c r="R491" s="54"/>
    </row>
    <row r="492" spans="6:18" ht="12.75" customHeight="1">
      <c r="F492" s="54"/>
      <c r="G492" s="54"/>
      <c r="H492" s="54"/>
      <c r="I492" s="54"/>
      <c r="J492" s="41"/>
      <c r="K492" s="54"/>
      <c r="L492" s="54"/>
      <c r="M492" s="54"/>
      <c r="O492" s="41"/>
      <c r="R492" s="54"/>
    </row>
    <row r="493" spans="6:18" ht="12.75" customHeight="1">
      <c r="F493" s="54"/>
      <c r="G493" s="54"/>
      <c r="H493" s="54"/>
      <c r="I493" s="54"/>
      <c r="J493" s="41"/>
      <c r="K493" s="54"/>
      <c r="L493" s="54"/>
      <c r="M493" s="54"/>
      <c r="O493" s="41"/>
      <c r="R493" s="54"/>
    </row>
    <row r="494" spans="6:18" ht="12.75" customHeight="1">
      <c r="F494" s="54"/>
      <c r="G494" s="54"/>
      <c r="H494" s="54"/>
      <c r="I494" s="54"/>
      <c r="J494" s="41"/>
      <c r="K494" s="54"/>
      <c r="L494" s="54"/>
      <c r="M494" s="54"/>
      <c r="O494" s="41"/>
      <c r="R494" s="54"/>
    </row>
    <row r="495" spans="6:18" ht="12.75" customHeight="1">
      <c r="F495" s="54"/>
      <c r="G495" s="54"/>
      <c r="H495" s="54"/>
      <c r="I495" s="54"/>
      <c r="J495" s="41"/>
      <c r="K495" s="54"/>
      <c r="L495" s="54"/>
      <c r="M495" s="54"/>
      <c r="O495" s="41"/>
      <c r="R495" s="54"/>
    </row>
    <row r="496" spans="6:18" ht="12.75" customHeight="1">
      <c r="F496" s="54"/>
      <c r="G496" s="54"/>
      <c r="H496" s="54"/>
      <c r="I496" s="54"/>
      <c r="J496" s="41"/>
      <c r="K496" s="54"/>
      <c r="L496" s="54"/>
      <c r="M496" s="54"/>
      <c r="O496" s="41"/>
      <c r="R496" s="54"/>
    </row>
    <row r="497" spans="6:18" ht="12.75" customHeight="1">
      <c r="F497" s="54"/>
      <c r="G497" s="54"/>
      <c r="H497" s="54"/>
      <c r="I497" s="54"/>
      <c r="J497" s="41"/>
      <c r="K497" s="54"/>
      <c r="L497" s="54"/>
      <c r="M497" s="54"/>
      <c r="O497" s="41"/>
      <c r="R497" s="54"/>
    </row>
    <row r="498" spans="6:18" ht="12.75" customHeight="1">
      <c r="F498" s="54"/>
      <c r="G498" s="54"/>
      <c r="H498" s="54"/>
      <c r="I498" s="54"/>
      <c r="J498" s="41"/>
      <c r="K498" s="54"/>
      <c r="L498" s="54"/>
      <c r="M498" s="54"/>
      <c r="O498" s="41"/>
      <c r="R498" s="54"/>
    </row>
    <row r="499" spans="6:18" ht="12.75" customHeight="1">
      <c r="F499" s="54"/>
      <c r="G499" s="54"/>
      <c r="H499" s="54"/>
      <c r="I499" s="54"/>
      <c r="J499" s="41"/>
      <c r="K499" s="54"/>
      <c r="L499" s="54"/>
      <c r="M499" s="54"/>
      <c r="O499" s="41"/>
      <c r="R499" s="54"/>
    </row>
    <row r="500" spans="6:18" ht="12.75" customHeight="1">
      <c r="F500" s="54"/>
      <c r="G500" s="54"/>
      <c r="H500" s="54"/>
      <c r="I500" s="54"/>
      <c r="J500" s="41"/>
      <c r="K500" s="54"/>
      <c r="L500" s="54"/>
      <c r="M500" s="54"/>
      <c r="O500" s="41"/>
      <c r="R500" s="54"/>
    </row>
    <row r="501" spans="6:18" ht="12.75" customHeight="1">
      <c r="F501" s="54"/>
      <c r="G501" s="54"/>
      <c r="H501" s="54"/>
      <c r="I501" s="54"/>
      <c r="J501" s="41"/>
      <c r="K501" s="54"/>
      <c r="L501" s="54"/>
      <c r="M501" s="54"/>
      <c r="O501" s="41"/>
      <c r="R501" s="54"/>
    </row>
    <row r="502" spans="6:18" ht="12.75" customHeight="1">
      <c r="F502" s="54"/>
      <c r="G502" s="54"/>
      <c r="H502" s="54"/>
      <c r="I502" s="54"/>
      <c r="J502" s="41"/>
      <c r="K502" s="54"/>
      <c r="L502" s="54"/>
      <c r="M502" s="54"/>
      <c r="O502" s="41"/>
      <c r="R502" s="54"/>
    </row>
    <row r="503" spans="6:18" ht="12.75" customHeight="1">
      <c r="F503" s="54"/>
      <c r="G503" s="54"/>
      <c r="H503" s="54"/>
      <c r="I503" s="54"/>
      <c r="J503" s="41"/>
      <c r="K503" s="54"/>
      <c r="L503" s="54"/>
      <c r="M503" s="54"/>
      <c r="O503" s="41"/>
      <c r="R503" s="54"/>
    </row>
    <row r="504" spans="6:18" ht="12.75" customHeight="1">
      <c r="F504" s="54"/>
      <c r="G504" s="54"/>
      <c r="H504" s="54"/>
      <c r="I504" s="54"/>
      <c r="J504" s="41"/>
      <c r="K504" s="54"/>
      <c r="L504" s="54"/>
      <c r="M504" s="54"/>
      <c r="O504" s="41"/>
      <c r="R504" s="54"/>
    </row>
    <row r="505" spans="6:18" ht="12.75" customHeight="1">
      <c r="F505" s="54"/>
      <c r="G505" s="54"/>
      <c r="H505" s="54"/>
      <c r="I505" s="54"/>
      <c r="J505" s="41"/>
      <c r="K505" s="54"/>
      <c r="L505" s="54"/>
      <c r="M505" s="54"/>
      <c r="O505" s="41"/>
      <c r="R505" s="54"/>
    </row>
    <row r="506" spans="6:18" ht="12.75" customHeight="1">
      <c r="F506" s="54"/>
      <c r="G506" s="54"/>
      <c r="H506" s="54"/>
      <c r="I506" s="54"/>
      <c r="J506" s="41"/>
      <c r="K506" s="54"/>
      <c r="L506" s="54"/>
      <c r="M506" s="54"/>
      <c r="O506" s="41"/>
      <c r="R506" s="54"/>
    </row>
    <row r="507" spans="6:18" ht="12.75" customHeight="1">
      <c r="F507" s="54"/>
      <c r="G507" s="54"/>
      <c r="H507" s="54"/>
      <c r="I507" s="54"/>
      <c r="J507" s="41"/>
      <c r="K507" s="54"/>
      <c r="L507" s="54"/>
      <c r="M507" s="54"/>
      <c r="O507" s="41"/>
      <c r="R507" s="54"/>
    </row>
    <row r="508" spans="6:18" ht="12.75" customHeight="1">
      <c r="F508" s="54"/>
      <c r="G508" s="54"/>
      <c r="H508" s="54"/>
      <c r="I508" s="54"/>
      <c r="J508" s="41"/>
      <c r="K508" s="54"/>
      <c r="L508" s="54"/>
      <c r="M508" s="54"/>
      <c r="O508" s="41"/>
      <c r="R508" s="54"/>
    </row>
    <row r="509" spans="6:18" ht="12.75" customHeight="1">
      <c r="F509" s="54"/>
      <c r="G509" s="54"/>
      <c r="H509" s="54"/>
      <c r="I509" s="54"/>
      <c r="J509" s="41"/>
      <c r="K509" s="54"/>
      <c r="L509" s="54"/>
      <c r="M509" s="54"/>
      <c r="O509" s="41"/>
      <c r="R509" s="54"/>
    </row>
    <row r="510" spans="6:18" ht="12.75" customHeight="1">
      <c r="F510" s="54"/>
      <c r="G510" s="54"/>
      <c r="H510" s="54"/>
      <c r="I510" s="54"/>
      <c r="J510" s="41"/>
      <c r="K510" s="54"/>
      <c r="L510" s="54"/>
      <c r="M510" s="54"/>
      <c r="O510" s="41"/>
      <c r="R510" s="54"/>
    </row>
    <row r="511" spans="6:18" ht="12.75" customHeight="1">
      <c r="F511" s="54"/>
      <c r="G511" s="54"/>
      <c r="H511" s="54"/>
      <c r="I511" s="54"/>
      <c r="J511" s="41"/>
      <c r="K511" s="54"/>
      <c r="L511" s="54"/>
      <c r="M511" s="54"/>
      <c r="O511" s="41"/>
      <c r="R511" s="54"/>
    </row>
    <row r="512" spans="6:18" ht="12.75" customHeight="1">
      <c r="F512" s="54"/>
      <c r="G512" s="54"/>
      <c r="H512" s="54"/>
      <c r="I512" s="54"/>
      <c r="J512" s="41"/>
      <c r="K512" s="54"/>
      <c r="L512" s="54"/>
      <c r="M512" s="54"/>
      <c r="O512" s="41"/>
      <c r="R512" s="54"/>
    </row>
    <row r="513" spans="6:18" ht="12.75" customHeight="1">
      <c r="F513" s="54"/>
      <c r="G513" s="54"/>
      <c r="H513" s="54"/>
      <c r="I513" s="54"/>
      <c r="J513" s="41"/>
      <c r="K513" s="54"/>
      <c r="L513" s="54"/>
      <c r="M513" s="54"/>
      <c r="O513" s="41"/>
      <c r="R513" s="54"/>
    </row>
    <row r="514" spans="6:18" ht="12.75" customHeight="1">
      <c r="F514" s="54"/>
      <c r="G514" s="54"/>
      <c r="H514" s="54"/>
      <c r="I514" s="54"/>
      <c r="J514" s="41"/>
      <c r="K514" s="54"/>
      <c r="L514" s="54"/>
      <c r="M514" s="54"/>
      <c r="O514" s="41"/>
      <c r="R514" s="54"/>
    </row>
    <row r="515" spans="6:18" ht="12.75" customHeight="1">
      <c r="F515" s="54"/>
      <c r="G515" s="54"/>
      <c r="H515" s="54"/>
      <c r="I515" s="54"/>
      <c r="J515" s="41"/>
      <c r="K515" s="54"/>
      <c r="L515" s="54"/>
      <c r="M515" s="54"/>
      <c r="O515" s="41"/>
      <c r="R515" s="54"/>
    </row>
    <row r="516" spans="6:18" ht="12.75" customHeight="1">
      <c r="F516" s="54"/>
      <c r="G516" s="54"/>
      <c r="H516" s="54"/>
      <c r="I516" s="54"/>
      <c r="J516" s="41"/>
      <c r="K516" s="54"/>
      <c r="L516" s="54"/>
      <c r="M516" s="54"/>
      <c r="O516" s="41"/>
      <c r="R516" s="54"/>
    </row>
    <row r="517" spans="6:18" ht="12.75" customHeight="1">
      <c r="F517" s="54"/>
      <c r="G517" s="54"/>
      <c r="H517" s="54"/>
      <c r="I517" s="54"/>
      <c r="J517" s="41"/>
      <c r="K517" s="54"/>
      <c r="L517" s="54"/>
      <c r="M517" s="54"/>
      <c r="O517" s="41"/>
      <c r="R517" s="54"/>
    </row>
    <row r="518" spans="6:18" ht="15" customHeight="1">
      <c r="F518" s="54"/>
      <c r="G518" s="54"/>
      <c r="H518" s="54"/>
      <c r="I518" s="54"/>
      <c r="J518" s="41"/>
      <c r="K518" s="54"/>
      <c r="L518" s="54"/>
      <c r="M518" s="54"/>
      <c r="O518" s="41"/>
      <c r="R518" s="54"/>
    </row>
  </sheetData>
  <autoFilter ref="R1:R341"/>
  <mergeCells count="11">
    <mergeCell ref="M100:M101"/>
    <mergeCell ref="O100:O101"/>
    <mergeCell ref="P100:P101"/>
    <mergeCell ref="A94:A95"/>
    <mergeCell ref="B94:B95"/>
    <mergeCell ref="J94:J95"/>
    <mergeCell ref="B100:B101"/>
    <mergeCell ref="A100:A101"/>
    <mergeCell ref="J100:J101"/>
    <mergeCell ref="O94:O95"/>
    <mergeCell ref="P94:P95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2023-05-26T02:41:44Z</dcterms:modified>
</cp:coreProperties>
</file>