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61" i="6"/>
  <c r="M161" s="1"/>
  <c r="M160"/>
  <c r="K160"/>
  <c r="K158"/>
  <c r="M158" s="1"/>
  <c r="L98"/>
  <c r="K98"/>
  <c r="L111"/>
  <c r="K111"/>
  <c r="K159"/>
  <c r="M159" s="1"/>
  <c r="L108"/>
  <c r="K108"/>
  <c r="K157"/>
  <c r="M157" s="1"/>
  <c r="K156"/>
  <c r="M156" s="1"/>
  <c r="M155"/>
  <c r="K155"/>
  <c r="L104"/>
  <c r="K104"/>
  <c r="L46"/>
  <c r="K46"/>
  <c r="L44"/>
  <c r="K44"/>
  <c r="M44" s="1"/>
  <c r="L43"/>
  <c r="K43"/>
  <c r="L19"/>
  <c r="K19"/>
  <c r="M19" s="1"/>
  <c r="P22"/>
  <c r="P21"/>
  <c r="P20"/>
  <c r="L103"/>
  <c r="K103"/>
  <c r="L105"/>
  <c r="K105"/>
  <c r="L107"/>
  <c r="K107"/>
  <c r="L106"/>
  <c r="K106"/>
  <c r="L100"/>
  <c r="K100"/>
  <c r="L34"/>
  <c r="K34"/>
  <c r="K154"/>
  <c r="M154" s="1"/>
  <c r="K153"/>
  <c r="M153" s="1"/>
  <c r="L102"/>
  <c r="K102"/>
  <c r="L101"/>
  <c r="K101"/>
  <c r="K152"/>
  <c r="M152" s="1"/>
  <c r="L42"/>
  <c r="K42"/>
  <c r="K151"/>
  <c r="M151" s="1"/>
  <c r="K150"/>
  <c r="M150" s="1"/>
  <c r="K149"/>
  <c r="M149" s="1"/>
  <c r="K148"/>
  <c r="M148" s="1"/>
  <c r="K147"/>
  <c r="M147" s="1"/>
  <c r="K146"/>
  <c r="M146" s="1"/>
  <c r="K128"/>
  <c r="M128" s="1"/>
  <c r="L99"/>
  <c r="K99"/>
  <c r="L97"/>
  <c r="K97"/>
  <c r="M87"/>
  <c r="K88"/>
  <c r="K87"/>
  <c r="L16"/>
  <c r="K16"/>
  <c r="L89"/>
  <c r="K89"/>
  <c r="L96"/>
  <c r="K96"/>
  <c r="L94"/>
  <c r="K94"/>
  <c r="L95"/>
  <c r="K95"/>
  <c r="H14"/>
  <c r="K14" s="1"/>
  <c r="M144"/>
  <c r="K144"/>
  <c r="L93"/>
  <c r="K93"/>
  <c r="L92"/>
  <c r="K92"/>
  <c r="L40"/>
  <c r="K40"/>
  <c r="L41"/>
  <c r="K41"/>
  <c r="L84"/>
  <c r="K84"/>
  <c r="L15"/>
  <c r="K15"/>
  <c r="L91"/>
  <c r="K91"/>
  <c r="K143"/>
  <c r="M143" s="1"/>
  <c r="K142"/>
  <c r="M142" s="1"/>
  <c r="L90"/>
  <c r="K90"/>
  <c r="L39"/>
  <c r="K39"/>
  <c r="L38"/>
  <c r="K38"/>
  <c r="L37"/>
  <c r="K37"/>
  <c r="L18"/>
  <c r="K141"/>
  <c r="M141" s="1"/>
  <c r="K140"/>
  <c r="M140" s="1"/>
  <c r="K139"/>
  <c r="M139" s="1"/>
  <c r="K18"/>
  <c r="L80"/>
  <c r="K80"/>
  <c r="L86"/>
  <c r="K86"/>
  <c r="L85"/>
  <c r="K85"/>
  <c r="P12"/>
  <c r="L12"/>
  <c r="K12"/>
  <c r="L36"/>
  <c r="K36"/>
  <c r="K136"/>
  <c r="M136" s="1"/>
  <c r="K135"/>
  <c r="M135" s="1"/>
  <c r="K138"/>
  <c r="M138" s="1"/>
  <c r="K137"/>
  <c r="M137" s="1"/>
  <c r="K134"/>
  <c r="M134" s="1"/>
  <c r="L79"/>
  <c r="K79"/>
  <c r="L17"/>
  <c r="K17"/>
  <c r="L83"/>
  <c r="K83"/>
  <c r="L82"/>
  <c r="K82"/>
  <c r="L81"/>
  <c r="K81"/>
  <c r="K133"/>
  <c r="M133" s="1"/>
  <c r="K132"/>
  <c r="M132" s="1"/>
  <c r="K131"/>
  <c r="M131" s="1"/>
  <c r="L78"/>
  <c r="K78"/>
  <c r="L77"/>
  <c r="K77"/>
  <c r="L76"/>
  <c r="K76"/>
  <c r="K129"/>
  <c r="M129" s="1"/>
  <c r="K130"/>
  <c r="M130" s="1"/>
  <c r="L75"/>
  <c r="K75"/>
  <c r="L35"/>
  <c r="K35"/>
  <c r="P169"/>
  <c r="L169"/>
  <c r="K169"/>
  <c r="K123"/>
  <c r="M123" s="1"/>
  <c r="K127"/>
  <c r="M127" s="1"/>
  <c r="K126"/>
  <c r="M126" s="1"/>
  <c r="L71"/>
  <c r="L74"/>
  <c r="K74"/>
  <c r="L73"/>
  <c r="K73"/>
  <c r="L72"/>
  <c r="K72"/>
  <c r="K71"/>
  <c r="L70"/>
  <c r="K70"/>
  <c r="L14"/>
  <c r="K125"/>
  <c r="M125" s="1"/>
  <c r="K124"/>
  <c r="M124" s="1"/>
  <c r="L69"/>
  <c r="K69"/>
  <c r="L68"/>
  <c r="K68"/>
  <c r="L66"/>
  <c r="K66"/>
  <c r="L65"/>
  <c r="K65"/>
  <c r="L67"/>
  <c r="K67"/>
  <c r="L33"/>
  <c r="K33"/>
  <c r="L62"/>
  <c r="K62"/>
  <c r="L63"/>
  <c r="K63"/>
  <c r="L64"/>
  <c r="K64"/>
  <c r="L32"/>
  <c r="K32"/>
  <c r="L11"/>
  <c r="K11"/>
  <c r="L13"/>
  <c r="K13"/>
  <c r="H363"/>
  <c r="L10"/>
  <c r="K10"/>
  <c r="M98" l="1"/>
  <c r="M111"/>
  <c r="M16"/>
  <c r="M43"/>
  <c r="M46"/>
  <c r="M103"/>
  <c r="M41"/>
  <c r="M34"/>
  <c r="M108"/>
  <c r="M104"/>
  <c r="M93"/>
  <c r="M106"/>
  <c r="M107"/>
  <c r="M105"/>
  <c r="M100"/>
  <c r="M102"/>
  <c r="M101"/>
  <c r="M40"/>
  <c r="M99"/>
  <c r="M81"/>
  <c r="M42"/>
  <c r="M86"/>
  <c r="M97"/>
  <c r="M78"/>
  <c r="M82"/>
  <c r="M17"/>
  <c r="M12"/>
  <c r="M85"/>
  <c r="M39"/>
  <c r="M84"/>
  <c r="M90"/>
  <c r="M38"/>
  <c r="M89"/>
  <c r="M94"/>
  <c r="M96"/>
  <c r="M95"/>
  <c r="M14"/>
  <c r="M15"/>
  <c r="M92"/>
  <c r="M91"/>
  <c r="M37"/>
  <c r="M33"/>
  <c r="M77"/>
  <c r="M36"/>
  <c r="M18"/>
  <c r="M80"/>
  <c r="M79"/>
  <c r="M83"/>
  <c r="M35"/>
  <c r="M74"/>
  <c r="M75"/>
  <c r="M72"/>
  <c r="M169"/>
  <c r="M73"/>
  <c r="M76"/>
  <c r="M69"/>
  <c r="M71"/>
  <c r="M70"/>
  <c r="M68"/>
  <c r="M66"/>
  <c r="M65"/>
  <c r="M67"/>
  <c r="M32"/>
  <c r="M62"/>
  <c r="M63"/>
  <c r="M64"/>
  <c r="M11"/>
  <c r="M13"/>
  <c r="M10"/>
  <c r="K363" l="1"/>
  <c r="L363" s="1"/>
  <c r="K352"/>
  <c r="L352" s="1"/>
  <c r="K342"/>
  <c r="L342" s="1"/>
  <c r="K358" l="1"/>
  <c r="L358" s="1"/>
  <c r="K359" l="1"/>
  <c r="L359" s="1"/>
  <c r="K356" l="1"/>
  <c r="L356" s="1"/>
  <c r="K335"/>
  <c r="L335" s="1"/>
  <c r="K355"/>
  <c r="L355" s="1"/>
  <c r="K354"/>
  <c r="L354" s="1"/>
  <c r="K353"/>
  <c r="L353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3"/>
  <c r="L333" s="1"/>
  <c r="K332"/>
  <c r="L332" s="1"/>
  <c r="F331"/>
  <c r="K331" s="1"/>
  <c r="L331" s="1"/>
  <c r="K330"/>
  <c r="L330" s="1"/>
  <c r="K329"/>
  <c r="L329" s="1"/>
  <c r="K328"/>
  <c r="L328" s="1"/>
  <c r="K327"/>
  <c r="L327" s="1"/>
  <c r="K326"/>
  <c r="L326" s="1"/>
  <c r="F325"/>
  <c r="K325" s="1"/>
  <c r="L325" s="1"/>
  <c r="F324"/>
  <c r="K324" s="1"/>
  <c r="L324" s="1"/>
  <c r="K323"/>
  <c r="L323" s="1"/>
  <c r="F322"/>
  <c r="K322" s="1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4"/>
  <c r="L304" s="1"/>
  <c r="K303"/>
  <c r="L303" s="1"/>
  <c r="F302"/>
  <c r="K302" s="1"/>
  <c r="L302" s="1"/>
  <c r="K301"/>
  <c r="L301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2"/>
  <c r="L272" s="1"/>
  <c r="K270"/>
  <c r="L270" s="1"/>
  <c r="K269"/>
  <c r="L269" s="1"/>
  <c r="K268"/>
  <c r="L268" s="1"/>
  <c r="K266"/>
  <c r="L266" s="1"/>
  <c r="K265"/>
  <c r="L265" s="1"/>
  <c r="K264"/>
  <c r="L264" s="1"/>
  <c r="K263"/>
  <c r="K262"/>
  <c r="L262" s="1"/>
  <c r="K261"/>
  <c r="L261" s="1"/>
  <c r="K259"/>
  <c r="L259" s="1"/>
  <c r="K258"/>
  <c r="L258" s="1"/>
  <c r="K257"/>
  <c r="L257" s="1"/>
  <c r="K256"/>
  <c r="L256" s="1"/>
  <c r="K255"/>
  <c r="L255" s="1"/>
  <c r="F254"/>
  <c r="K254" s="1"/>
  <c r="L254" s="1"/>
  <c r="H253"/>
  <c r="K253" s="1"/>
  <c r="L253" s="1"/>
  <c r="K250"/>
  <c r="L250" s="1"/>
  <c r="K249"/>
  <c r="L249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H219"/>
  <c r="K219" s="1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M7"/>
  <c r="D7" i="5"/>
  <c r="K6" i="4"/>
  <c r="K6" i="3"/>
  <c r="L6" i="2"/>
</calcChain>
</file>

<file path=xl/sharedStrings.xml><?xml version="1.0" encoding="utf-8"?>
<sst xmlns="http://schemas.openxmlformats.org/spreadsheetml/2006/main" count="3590" uniqueCount="1251">
  <si>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</si>
  <si>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</si>
  <si>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</si>
  <si>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</si>
  <si>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</si>
  <si>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</si>
  <si>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</si>
  <si>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</si>
  <si>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</si>
  <si>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</si>
  <si>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</si>
  <si>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</si>
  <si>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</si>
  <si>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</si>
  <si>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</si>
  <si>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</si>
  <si>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</si>
  <si>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</si>
  <si>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</si>
  <si>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</si>
  <si>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</si>
  <si>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</si>
  <si>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</si>
  <si>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</si>
  <si>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</si>
  <si>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</si>
  <si>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</si>
  <si>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</si>
  <si>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</si>
  <si>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</si>
  <si>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</si>
  <si>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</si>
  <si>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</si>
  <si>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</si>
  <si>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</si>
  <si>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</si>
  <si>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</si>
  <si>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</si>
  <si>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</si>
  <si>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</si>
  <si>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</si>
  <si>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</si>
  <si>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</si>
  <si>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</si>
  <si>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</si>
  <si>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</si>
  <si>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</si>
  <si>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</si>
  <si>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</si>
  <si>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</si>
  <si>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</si>
  <si>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</si>
  <si>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</si>
  <si>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</si>
  <si>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</si>
  <si>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</si>
  <si>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</si>
  <si>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</si>
  <si>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</si>
  <si>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</si>
  <si>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</si>
  <si>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</si>
  <si>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</si>
  <si>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</si>
  <si>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</si>
  <si>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</si>
  <si>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</si>
  <si>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</si>
  <si>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</si>
  <si>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</si>
  <si>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</si>
  <si>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</si>
  <si>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</si>
  <si>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</si>
  <si>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</si>
  <si>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</si>
  <si>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</si>
  <si>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</si>
  <si>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</si>
  <si>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</si>
  <si>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</si>
  <si>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</si>
  <si>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</si>
  <si>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</si>
  <si>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</si>
  <si>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</si>
  <si>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</si>
  <si>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</si>
  <si>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</si>
  <si>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</si>
  <si>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</si>
  <si>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</si>
  <si>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</si>
  <si>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</si>
  <si>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</si>
  <si>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</si>
  <si>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</si>
  <si>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</si>
  <si>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</si>
  <si>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</si>
  <si>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</si>
  <si>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</si>
  <si>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</si>
  <si>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</si>
  <si>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</si>
  <si>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</si>
  <si>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</si>
  <si>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</si>
  <si>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</si>
  <si>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</si>
  <si>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</si>
  <si>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</si>
  <si>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</si>
  <si>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</si>
  <si>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</si>
  <si>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</si>
  <si>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</si>
  <si>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</si>
  <si>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</si>
  <si>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</si>
  <si>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</si>
  <si>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</si>
  <si>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</si>
  <si>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</si>
  <si>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</si>
  <si>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</si>
  <si>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</si>
  <si>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</si>
  <si>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</si>
  <si>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</si>
  <si>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</si>
  <si>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</si>
  <si>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</si>
  <si>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</si>
  <si>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</si>
  <si>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</si>
  <si>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</si>
  <si>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</si>
  <si>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</si>
  <si>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</si>
  <si>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</si>
  <si>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</si>
  <si>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</si>
  <si>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</si>
  <si>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</si>
  <si>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</si>
  <si>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</si>
  <si>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</si>
  <si>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</si>
  <si>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</si>
  <si>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</si>
  <si>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</si>
  <si>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</si>
  <si>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</si>
  <si>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</si>
  <si>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</si>
  <si>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</si>
  <si>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</si>
  <si>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</si>
  <si>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</si>
  <si>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</si>
  <si>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</si>
  <si>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</si>
  <si>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</si>
  <si>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</si>
  <si>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</si>
  <si>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</si>
  <si>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</si>
  <si>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</si>
  <si>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</si>
  <si>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</si>
  <si>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</si>
  <si>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</si>
  <si>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</si>
  <si>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</si>
  <si>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</si>
  <si>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</si>
  <si>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</si>
  <si>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</si>
  <si>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</si>
  <si>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</si>
  <si>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</si>
  <si>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</si>
  <si>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</si>
  <si>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</si>
  <si>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</si>
  <si>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</si>
  <si>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</si>
  <si>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</si>
  <si>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</si>
  <si>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</si>
  <si>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</si>
  <si>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</si>
  <si>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</si>
  <si>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</si>
  <si>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</si>
  <si>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</si>
  <si>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</si>
  <si>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</si>
  <si>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</si>
  <si>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</si>
  <si>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</si>
  <si>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</si>
  <si>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</si>
  <si>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</si>
  <si>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</si>
  <si>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</si>
  <si>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</si>
  <si>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</si>
  <si>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</si>
  <si>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</si>
  <si>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</si>
  <si>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</si>
  <si>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</si>
  <si>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</si>
  <si>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</si>
  <si>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</si>
  <si>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</si>
  <si>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</si>
  <si>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</si>
  <si>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</si>
  <si>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</si>
  <si>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</si>
  <si>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</si>
  <si>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</si>
  <si>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</si>
  <si>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</si>
  <si>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</si>
  <si>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</si>
  <si>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</si>
  <si>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</si>
  <si>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</si>
  <si>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</si>
  <si>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</si>
  <si>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</si>
  <si>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</si>
  <si>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</si>
  <si>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</si>
  <si>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</si>
  <si>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</si>
  <si>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</si>
  <si>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</si>
  <si>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</si>
  <si>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</si>
  <si>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</si>
  <si>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</si>
  <si>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</si>
  <si>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</si>
  <si>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</si>
  <si>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</si>
  <si>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</si>
  <si>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</si>
  <si>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</si>
  <si>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</si>
  <si>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</si>
  <si>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</si>
  <si>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</si>
  <si>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</si>
  <si>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</si>
  <si>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</si>
  <si>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</si>
  <si>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</si>
  <si>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</si>
  <si>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</si>
  <si>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</si>
  <si>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</si>
  <si>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</si>
  <si>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</si>
  <si>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</si>
  <si>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</si>
  <si>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</si>
  <si>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</si>
  <si>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</si>
  <si>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</si>
  <si>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</si>
  <si>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</si>
  <si>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</si>
  <si>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</si>
  <si>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</si>
  <si>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</si>
  <si>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</si>
  <si>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</si>
  <si>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</si>
  <si>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</si>
  <si>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</si>
  <si>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</si>
  <si>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</si>
  <si>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</si>
  <si>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</si>
  <si>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</si>
  <si>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</si>
  <si>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</si>
  <si>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</si>
  <si>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</si>
  <si>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</si>
  <si>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</si>
  <si>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</si>
  <si>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</si>
  <si>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</si>
  <si>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</si>
  <si>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</si>
  <si>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</si>
  <si>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</si>
  <si>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</si>
  <si>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</si>
  <si>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</si>
  <si>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</si>
  <si>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</si>
  <si>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</si>
  <si>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</si>
  <si>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</si>
  <si>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</si>
  <si>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</si>
  <si>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</si>
  <si>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</si>
  <si>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</si>
  <si>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</si>
  <si>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</si>
  <si>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</si>
  <si>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</si>
  <si>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</si>
  <si>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</si>
  <si>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</si>
  <si>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</si>
  <si>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</si>
  <si>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</si>
  <si>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</si>
  <si>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</si>
  <si>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</si>
  <si>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</si>
  <si>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</si>
  <si>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</si>
  <si>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</si>
  <si>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</si>
  <si>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</si>
  <si>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</si>
  <si>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</si>
  <si>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</si>
  <si>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</si>
  <si>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</si>
  <si>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</si>
  <si>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</si>
  <si>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</si>
  <si>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</si>
  <si>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</si>
  <si>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</si>
  <si>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</si>
  <si>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</si>
  <si>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</si>
  <si>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</si>
  <si>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</si>
  <si>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</si>
  <si>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</si>
  <si>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</si>
  <si>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</si>
  <si>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</si>
  <si>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</si>
  <si>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</si>
  <si>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</si>
  <si>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</si>
  <si>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</si>
  <si>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</si>
  <si>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</si>
  <si>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</si>
  <si>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</si>
  <si>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</si>
  <si>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</si>
  <si>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</si>
  <si>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</si>
  <si>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</si>
  <si>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</si>
  <si>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</si>
  <si>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</si>
  <si>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</si>
  <si>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</si>
  <si>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</si>
  <si>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</si>
  <si>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</si>
  <si>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</si>
  <si>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</si>
  <si>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</si>
  <si>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</si>
  <si>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</si>
  <si>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</si>
  <si>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</si>
  <si>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</si>
  <si>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</si>
  <si>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</si>
  <si>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</si>
  <si>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</si>
  <si>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</si>
  <si>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</si>
  <si>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</si>
  <si>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</si>
  <si>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</si>
  <si>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</si>
  <si>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</si>
  <si>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</si>
  <si>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</si>
  <si>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</si>
  <si>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</si>
  <si>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</si>
  <si>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</si>
  <si>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</si>
  <si>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</si>
  <si>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</si>
  <si>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</si>
  <si>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</si>
  <si>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</si>
  <si>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</si>
  <si>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</si>
  <si>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</si>
  <si>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</si>
  <si>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</si>
  <si>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</si>
  <si>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</si>
  <si>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</si>
  <si>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</si>
  <si>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</si>
  <si>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</si>
  <si>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</si>
  <si>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</si>
  <si>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</si>
  <si>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</si>
  <si>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</si>
  <si>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</si>
  <si>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</si>
  <si>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</si>
  <si>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</si>
  <si>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</si>
  <si>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</si>
  <si>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</si>
  <si>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</si>
  <si>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</si>
  <si>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</si>
  <si>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</si>
  <si>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</si>
  <si>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</si>
  <si>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</si>
  <si>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</si>
  <si>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</si>
  <si>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</si>
  <si>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</si>
  <si>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</si>
  <si>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</si>
  <si>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</si>
  <si>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</si>
  <si>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</si>
  <si>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</si>
  <si>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</si>
  <si>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</si>
  <si>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</si>
  <si>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</si>
  <si>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</si>
  <si>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</si>
  <si>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</si>
  <si>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</si>
  <si>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</si>
  <si>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</si>
  <si>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</si>
  <si>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</si>
  <si>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</si>
  <si>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</si>
  <si>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</si>
  <si>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</si>
  <si>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</si>
  <si>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</si>
  <si>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</si>
  <si>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</si>
  <si>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</si>
  <si>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</si>
  <si>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</si>
  <si>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</si>
  <si>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</si>
  <si>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</si>
  <si>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</si>
  <si>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</si>
  <si>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</si>
  <si>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</si>
  <si>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</si>
  <si>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</si>
  <si>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</si>
  <si>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</si>
  <si>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</si>
  <si>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</si>
  <si>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</si>
  <si>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</si>
  <si>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</si>
  <si>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</si>
  <si>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</si>
  <si>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</si>
  <si>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</si>
  <si>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</si>
  <si>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</si>
  <si>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</si>
  <si>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</si>
  <si>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</si>
  <si>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</si>
  <si>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</si>
  <si>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</si>
  <si>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</si>
  <si>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</si>
  <si>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</si>
  <si>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</si>
  <si>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</si>
  <si>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</si>
  <si>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</si>
  <si>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</si>
  <si>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</si>
  <si>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</si>
  <si>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</si>
  <si>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</si>
  <si>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</si>
  <si>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</si>
  <si>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</si>
  <si>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</si>
  <si>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</si>
  <si>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</si>
  <si>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</si>
  <si>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</si>
  <si>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</si>
  <si>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</si>
  <si>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</si>
  <si>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</si>
  <si>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</si>
  <si>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</si>
  <si>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</si>
  <si>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</si>
  <si>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</si>
  <si>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</si>
  <si>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</si>
  <si>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</si>
  <si>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</si>
  <si>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</si>
  <si>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</si>
  <si>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</si>
  <si>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</si>
  <si>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</si>
  <si>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</si>
  <si>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</si>
  <si>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</si>
  <si>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</si>
  <si>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</si>
  <si>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</si>
  <si>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</si>
  <si>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</si>
  <si>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</si>
  <si>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</si>
  <si>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</si>
  <si>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</si>
  <si>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</si>
  <si>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</si>
  <si>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</si>
  <si>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</si>
  <si>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</si>
  <si>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</si>
  <si>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</si>
  <si>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</si>
  <si>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</si>
  <si>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</si>
  <si>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</si>
  <si>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</si>
  <si>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</si>
  <si>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</si>
  <si>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</si>
  <si>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</si>
  <si>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</si>
  <si>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</si>
  <si>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</si>
  <si>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</si>
  <si>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</si>
  <si>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</si>
  <si>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</si>
  <si>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</si>
  <si>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</si>
  <si>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</si>
  <si>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</si>
  <si>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</si>
  <si>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</si>
  <si>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</si>
  <si>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</si>
  <si>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</si>
  <si>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</si>
  <si>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</si>
  <si>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</si>
  <si>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</si>
  <si>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</si>
  <si>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</si>
  <si>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</si>
  <si>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</si>
  <si>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</si>
  <si>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</si>
  <si>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</si>
  <si>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</si>
  <si>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</si>
  <si>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</si>
  <si>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</si>
  <si>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</si>
  <si>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</si>
  <si>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</si>
  <si>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</si>
  <si>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</si>
  <si>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</si>
  <si>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</si>
  <si>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</si>
  <si>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</si>
  <si>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</si>
  <si>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</si>
  <si>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</si>
  <si>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</si>
  <si>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</si>
  <si>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</si>
  <si>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</si>
  <si>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</si>
  <si>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</si>
  <si>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</si>
  <si>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</si>
  <si>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</si>
  <si>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</si>
  <si>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</si>
  <si>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</si>
  <si>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</si>
  <si>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</si>
  <si>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</si>
  <si>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</si>
  <si>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</si>
  <si>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</si>
  <si>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</si>
  <si>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</si>
  <si>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</si>
  <si>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</si>
  <si>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</si>
  <si>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</si>
  <si>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</si>
  <si>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</si>
  <si>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</si>
  <si>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</si>
  <si>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</si>
  <si>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</si>
  <si>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</si>
  <si>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</si>
  <si>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</si>
  <si>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</si>
  <si>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</si>
  <si>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</si>
  <si>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</si>
  <si>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</si>
  <si>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</si>
  <si>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</si>
  <si>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</si>
  <si>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</si>
  <si>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</si>
  <si>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</si>
  <si>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</si>
  <si>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</si>
  <si>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</si>
  <si>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</si>
  <si>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</si>
  <si>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</si>
  <si>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</si>
  <si>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</si>
  <si>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</si>
  <si>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</si>
  <si>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</si>
  <si>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</si>
  <si>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</si>
  <si>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</si>
  <si>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</si>
  <si>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</si>
  <si>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</si>
  <si>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</si>
  <si>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</si>
  <si>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</si>
  <si>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</si>
  <si>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</si>
  <si>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</si>
  <si>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</si>
  <si>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</si>
  <si>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</si>
  <si>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</si>
  <si>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</si>
  <si>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</si>
  <si>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</si>
  <si>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</si>
  <si>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</si>
  <si>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</si>
  <si>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</si>
  <si>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</si>
  <si>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</si>
  <si>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</si>
  <si>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</si>
  <si>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</si>
  <si>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</si>
  <si>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</si>
  <si>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</si>
  <si>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</si>
  <si>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</si>
  <si>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</si>
  <si>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</si>
  <si>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</si>
  <si>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</si>
  <si>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</si>
  <si>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</si>
  <si>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</si>
  <si>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</si>
  <si>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</si>
  <si>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</si>
  <si>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</si>
  <si>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</si>
  <si>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</si>
  <si>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</si>
  <si>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</si>
  <si>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</si>
  <si>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</si>
  <si>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</si>
  <si>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</si>
  <si>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</si>
  <si>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</si>
  <si>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</si>
  <si>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</si>
  <si>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</si>
  <si>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</si>
  <si>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</si>
  <si>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</si>
  <si>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</si>
  <si>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</si>
  <si>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</si>
  <si>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</si>
  <si>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</si>
  <si>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</si>
  <si>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</si>
  <si>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</si>
  <si>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</si>
  <si>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</si>
  <si>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</si>
  <si>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</si>
  <si>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</si>
  <si>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</si>
  <si>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</si>
  <si>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</si>
  <si>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</si>
  <si>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</si>
  <si>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</si>
  <si>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</si>
  <si>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</si>
  <si>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</si>
  <si>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</si>
  <si>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</si>
  <si>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</si>
  <si>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</si>
  <si>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</si>
  <si>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</si>
  <si>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</si>
  <si>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</si>
  <si>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</si>
  <si>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</si>
  <si>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</si>
  <si>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</si>
  <si>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</si>
  <si>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</si>
  <si>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</si>
  <si>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</si>
  <si>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</si>
  <si>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</si>
  <si>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</si>
  <si>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</si>
  <si>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</si>
  <si>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</si>
  <si>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</si>
  <si>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</si>
  <si>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</si>
  <si>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</si>
  <si>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</si>
  <si>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</si>
  <si>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</si>
  <si>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</si>
  <si>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</si>
  <si>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</si>
  <si>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</si>
  <si>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</si>
  <si>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</si>
  <si>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</si>
  <si>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</si>
  <si>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</si>
  <si>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</si>
  <si>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</si>
  <si>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</si>
  <si>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</si>
  <si>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</si>
  <si>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</si>
  <si>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</si>
  <si>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</si>
  <si>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</si>
  <si>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</si>
  <si>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</si>
  <si>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</si>
  <si>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</si>
  <si>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</si>
  <si>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</si>
  <si>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</si>
  <si>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</si>
  <si>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</si>
  <si>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</si>
  <si>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</si>
  <si>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</si>
  <si>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</si>
  <si>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</si>
  <si>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</si>
  <si>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</si>
  <si>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</si>
  <si>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</si>
  <si>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</si>
  <si>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</si>
  <si>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</si>
  <si>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</si>
  <si>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</si>
  <si>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</si>
  <si>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</si>
  <si>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</si>
  <si>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</si>
  <si>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</si>
  <si>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</si>
  <si>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</si>
  <si>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</si>
  <si>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</si>
  <si>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</si>
  <si>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</si>
  <si>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</si>
  <si>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</si>
  <si>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</si>
  <si>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</si>
  <si>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</si>
  <si>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</si>
  <si>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</si>
  <si>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</si>
  <si>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</si>
  <si>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</si>
  <si>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</si>
  <si>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</si>
  <si>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</si>
  <si>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</si>
  <si>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</si>
  <si>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</si>
  <si>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</si>
  <si>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</si>
  <si>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</si>
  <si>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</si>
  <si>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</si>
  <si>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</si>
  <si>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</si>
  <si>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</si>
  <si>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</si>
  <si>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</si>
  <si>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</si>
  <si>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</si>
  <si>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</si>
  <si>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</si>
  <si>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</si>
  <si>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</si>
  <si>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</si>
  <si>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</si>
  <si>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</si>
  <si>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</si>
  <si>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</si>
  <si>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</si>
  <si>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</si>
  <si>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</si>
  <si>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</si>
  <si>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</si>
  <si>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</si>
  <si>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</si>
  <si>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</si>
  <si>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</si>
  <si>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</si>
  <si>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</si>
  <si>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</si>
  <si>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</si>
  <si>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</si>
  <si>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</si>
  <si>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</si>
  <si>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</si>
  <si>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</si>
  <si>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</si>
  <si>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</si>
  <si>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</si>
  <si>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</si>
  <si>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</si>
  <si>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</si>
  <si>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</si>
  <si>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</si>
  <si>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</si>
  <si>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</si>
  <si>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</si>
  <si>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</si>
  <si>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</si>
  <si>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</si>
  <si>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</si>
  <si>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</si>
  <si>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</si>
  <si>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</si>
  <si>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</si>
  <si>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</si>
  <si>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</si>
  <si>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</si>
  <si>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</si>
  <si>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</si>
  <si>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</si>
  <si>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</si>
  <si>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</si>
  <si>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</si>
  <si>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</si>
  <si>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</si>
  <si>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</si>
  <si>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</si>
  <si>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</si>
  <si>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</si>
  <si>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</si>
  <si>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</si>
  <si>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</si>
  <si>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</si>
  <si>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</si>
  <si>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</si>
  <si>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</si>
  <si>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</si>
  <si>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</si>
  <si>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</si>
  <si>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</si>
  <si>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</si>
  <si>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</si>
  <si>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</si>
  <si>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</si>
  <si>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</si>
  <si>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</si>
  <si>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</si>
  <si>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</si>
  <si>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</si>
  <si>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</si>
  <si>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</si>
  <si>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</si>
  <si>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</si>
  <si>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</si>
  <si>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</si>
  <si>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</si>
  <si>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</si>
  <si>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</si>
  <si>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</si>
  <si>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</si>
  <si>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</si>
  <si>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</si>
  <si>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</si>
  <si>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</si>
  <si>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</si>
  <si>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</si>
  <si>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</si>
  <si>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</si>
  <si>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</si>
  <si>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</si>
  <si>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</si>
  <si>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</si>
  <si>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</si>
  <si>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</si>
  <si>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</si>
  <si>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</si>
  <si>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</si>
  <si>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</si>
  <si>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</si>
  <si>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</si>
  <si>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</si>
  <si>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</si>
  <si>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</si>
  <si>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</si>
  <si>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</si>
  <si>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</si>
  <si>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</si>
  <si>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</si>
  <si>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</si>
  <si>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</si>
  <si>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</si>
  <si>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</si>
  <si>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</si>
  <si>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</si>
  <si>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</si>
  <si>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</si>
  <si>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</si>
  <si>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</si>
  <si>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</si>
  <si>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</si>
  <si>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</si>
  <si>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</si>
  <si>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</si>
  <si>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</si>
  <si>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</si>
  <si>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</si>
  <si>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</si>
  <si>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</si>
  <si>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</si>
  <si>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</si>
  <si>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</si>
  <si>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</si>
  <si>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1400-1450</t>
  </si>
  <si>
    <t>2580-2610</t>
  </si>
  <si>
    <t>2800-2900</t>
  </si>
  <si>
    <t>BANKNIFTY 38000 CE 13 APR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</si>
  <si>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</si>
  <si>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</si>
  <si>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</si>
  <si>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</si>
  <si>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</si>
  <si>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</si>
  <si>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</si>
  <si>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</si>
  <si>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</si>
  <si>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VANRAJ DADBHAI KAHOR</t>
  </si>
  <si>
    <t>KBCGLOBAL</t>
  </si>
  <si>
    <t>KBC Global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</si>
  <si>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</si>
  <si>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</si>
  <si>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</si>
  <si>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</si>
  <si>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</si>
  <si>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</si>
  <si>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</si>
  <si>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</si>
  <si>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</si>
  <si>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157-159</t>
  </si>
  <si>
    <t>JUBLFOOD 600 CE APR</t>
  </si>
  <si>
    <t>20-22</t>
  </si>
  <si>
    <t>Loss of Rs.105/-</t>
  </si>
  <si>
    <t>Loss of Rs.3.65/-</t>
  </si>
  <si>
    <t>CROMPTON APR FUT</t>
  </si>
  <si>
    <t>385-390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</si>
  <si>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</si>
  <si>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</si>
  <si>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</si>
  <si>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</si>
  <si>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</si>
  <si>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</si>
  <si>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</si>
  <si>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</si>
  <si>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</si>
  <si>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</si>
  <si>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</si>
  <si>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</si>
  <si>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</si>
  <si>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1160-1190</t>
  </si>
  <si>
    <t>17-132</t>
  </si>
  <si>
    <t xml:space="preserve">CANBK </t>
  </si>
  <si>
    <t>233-234</t>
  </si>
  <si>
    <t>242-250</t>
  </si>
  <si>
    <t>Profit of Rs.7.75/-</t>
  </si>
  <si>
    <t>ICICIBANK  APR FUT</t>
  </si>
  <si>
    <t>770-778</t>
  </si>
  <si>
    <t>755-760</t>
  </si>
  <si>
    <t>2440-2460</t>
  </si>
  <si>
    <t>1975-1985</t>
  </si>
  <si>
    <t>2050-2100</t>
  </si>
  <si>
    <t>1370-1380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</si>
  <si>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</si>
  <si>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</si>
  <si>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</si>
  <si>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</si>
  <si>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</si>
  <si>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</si>
  <si>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</si>
  <si>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ARCFIN</t>
  </si>
  <si>
    <t>Profit of Rs.2.5/-</t>
  </si>
  <si>
    <t>MPHASIS APR FUT</t>
  </si>
  <si>
    <t>3000-3050</t>
  </si>
  <si>
    <t>MTARTECH</t>
  </si>
  <si>
    <t>1705-1715</t>
  </si>
  <si>
    <t>1760-1800</t>
  </si>
  <si>
    <t>Loss of Rs.37/-</t>
  </si>
  <si>
    <t>CROMPTON 380 CE APR</t>
  </si>
  <si>
    <t>15-18</t>
  </si>
  <si>
    <t>NIFTY 17400 CE 28-APR</t>
  </si>
  <si>
    <t>120-150</t>
  </si>
  <si>
    <t>500-550</t>
  </si>
  <si>
    <t>BANKNIFTY 36200 CE 28-APR</t>
  </si>
  <si>
    <t>Loss of Rs.6.5/-</t>
  </si>
  <si>
    <t>Loss of Rs.8.5/-</t>
  </si>
  <si>
    <t>PRABHULAL LALLUBHAI PAREKH</t>
  </si>
  <si>
    <t>TTIENT</t>
  </si>
  <si>
    <t>KASHYAPI ADVISORS LLP</t>
  </si>
  <si>
    <t>BOMDYEING</t>
  </si>
  <si>
    <t>Bombay Dyeing &amp; Mfg Co.</t>
  </si>
  <si>
    <t>HRTI PRIVATE LIMITED</t>
  </si>
  <si>
    <t>Loss of Rs.75/-</t>
  </si>
  <si>
    <t>Loss of Rs.6/-</t>
  </si>
  <si>
    <t>Loss of Rs.4/-</t>
  </si>
  <si>
    <t>Loss of Rs.27/-</t>
  </si>
  <si>
    <t>Loss of Rs.4.5/-</t>
  </si>
  <si>
    <t>Loss of Rs.39.5/-</t>
  </si>
  <si>
    <t>Loss of Rs.115/-</t>
  </si>
  <si>
    <t>JUBLFOOD 560 CE APR</t>
  </si>
  <si>
    <t>14-18.0</t>
  </si>
  <si>
    <t>247-250</t>
  </si>
  <si>
    <t>492-496</t>
  </si>
  <si>
    <t>515-525</t>
  </si>
  <si>
    <t>JUBLFOOD MAY FUT</t>
  </si>
  <si>
    <t>Loss of Rs.21/-</t>
  </si>
  <si>
    <t>GANHOLD</t>
  </si>
  <si>
    <t>HCKKVENTURE</t>
  </si>
  <si>
    <t>HARISH VEERAPPA KANCHAN</t>
  </si>
  <si>
    <t>HEMORGANIC</t>
  </si>
  <si>
    <t>HANSABEN BHARATKUMAR PATEL</t>
  </si>
  <si>
    <t>ULTRACAB</t>
  </si>
  <si>
    <t>VCU</t>
  </si>
  <si>
    <t>Future Consumer Ltd</t>
  </si>
  <si>
    <t>COLPAL MAY FUT</t>
  </si>
  <si>
    <t>1590-1600</t>
  </si>
  <si>
    <t>1650-1690</t>
  </si>
  <si>
    <t>MPHASIS MAY FUT</t>
  </si>
  <si>
    <t>2810-2820</t>
  </si>
  <si>
    <t>2900-2950</t>
  </si>
  <si>
    <t>JSWSTEEL MAY FUT</t>
  </si>
  <si>
    <t>735-740</t>
  </si>
  <si>
    <t>NIFTY 17100 PE 28-APR</t>
  </si>
  <si>
    <t>Profit of Rs.30.5/-</t>
  </si>
  <si>
    <t>VAISHNAVI CREATION PRIVATE LIMITED</t>
  </si>
  <si>
    <t>SVPAN CONSULTANT PVT LTD</t>
  </si>
  <si>
    <t>INNOVATIVE</t>
  </si>
  <si>
    <t>MANCREDIT</t>
  </si>
  <si>
    <t>HARISH SAMPTLALJI JAIN</t>
  </si>
  <si>
    <t>RENNAISANCE VENTURECAPITAL</t>
  </si>
  <si>
    <t>NAVKAR</t>
  </si>
  <si>
    <t>EFFICENT TIE UP PRIVATE LIMITED</t>
  </si>
  <si>
    <t>ANILKUMAR</t>
  </si>
  <si>
    <t>NEOINFRA</t>
  </si>
  <si>
    <t>VANSHI INFRA PROJECTS LLP</t>
  </si>
  <si>
    <t>ANKITA VISHAL SHAH</t>
  </si>
  <si>
    <t>VISHWAS FINCAP SERVICES PRIVATE LIMITED</t>
  </si>
  <si>
    <t>GLOBE</t>
  </si>
  <si>
    <t>Globe Textiles (I) Ltd.</t>
  </si>
  <si>
    <t>ANUSTUP TRADING  PRIVATE LIMITED</t>
  </si>
  <si>
    <t>GOENKA BUSINESS &amp; FINANCE LIMITED</t>
  </si>
  <si>
    <t>JSLL</t>
  </si>
  <si>
    <t>Jeena Sikho Lifecare Ltd</t>
  </si>
  <si>
    <t>RAJAN GUPTA</t>
  </si>
  <si>
    <t>Asian Granito India Limit</t>
  </si>
  <si>
    <t>NIFTY MAY FUT</t>
  </si>
  <si>
    <t>17040-17060</t>
  </si>
  <si>
    <t>17300-17400</t>
  </si>
  <si>
    <t>Loss of Rs.5/-</t>
  </si>
  <si>
    <t>BANKNIFTY 36000 CE 28-APR</t>
  </si>
  <si>
    <t>300-380</t>
  </si>
  <si>
    <t>Profit of Rs.57.5/-</t>
  </si>
  <si>
    <t>Profit of Rs.90/-</t>
  </si>
  <si>
    <t>TATASTEEL MAY FUT</t>
  </si>
  <si>
    <t>1250-1255</t>
  </si>
  <si>
    <t>1290-1310</t>
  </si>
  <si>
    <t>AJANTSOY</t>
  </si>
  <si>
    <t>APMFINVEST</t>
  </si>
  <si>
    <t>SASMAL MARCOM PRIVATE LIMITED</t>
  </si>
  <si>
    <t>KEDARNATHPARIDA</t>
  </si>
  <si>
    <t>BCLENTERPR</t>
  </si>
  <si>
    <t>TOPGAIN FINANCE PRIVATE LIMITED</t>
  </si>
  <si>
    <t>MANOJ KUMAR</t>
  </si>
  <si>
    <t>DHRUV GOYAL</t>
  </si>
  <si>
    <t>DHARMESH MALDEVBHAI GODHANIA</t>
  </si>
  <si>
    <t>FGP</t>
  </si>
  <si>
    <t>VIJAY OMPRAKASH SETHI</t>
  </si>
  <si>
    <t>HARSHAD BABUBHAI PATEL</t>
  </si>
  <si>
    <t>INDOVATION</t>
  </si>
  <si>
    <t>DEEPANSHU BISHT</t>
  </si>
  <si>
    <t>SHEELA DEVI</t>
  </si>
  <si>
    <t>MEFCOMCAP</t>
  </si>
  <si>
    <t>BHARATKUMAR CHHABILDAS SHAH</t>
  </si>
  <si>
    <t>SHALEEN TOSHNIWAL</t>
  </si>
  <si>
    <t>MPL</t>
  </si>
  <si>
    <t>KAMAL KUMAR JALAN SEC. PVT. LTD</t>
  </si>
  <si>
    <t>NBL</t>
  </si>
  <si>
    <t>GKPR TRADEX PRIVATE LIMITED</t>
  </si>
  <si>
    <t>SIMRAN SUNIL RAHEJA</t>
  </si>
  <si>
    <t>ORIENTTR</t>
  </si>
  <si>
    <t>BP EQUITIES PVT. LTD.</t>
  </si>
  <si>
    <t>PARESH DHIRAJLAL SHAH</t>
  </si>
  <si>
    <t>RAJESH KUMAR</t>
  </si>
  <si>
    <t>OZONEWORLD</t>
  </si>
  <si>
    <t>RITIKA RANI</t>
  </si>
  <si>
    <t>SACHIDANANDAARAVIND</t>
  </si>
  <si>
    <t>BACHRAJ DAGA</t>
  </si>
  <si>
    <t>RANJEET DAGA</t>
  </si>
  <si>
    <t>PRIMEFRESH</t>
  </si>
  <si>
    <t>PATEL JAYANTIBHAI KANTILAL</t>
  </si>
  <si>
    <t>RFLL</t>
  </si>
  <si>
    <t>LINKPOINT BARTER PRIVATE LIMITED .</t>
  </si>
  <si>
    <t>RIIL</t>
  </si>
  <si>
    <t>MATHISYS ADVISORS LLP</t>
  </si>
  <si>
    <t>SADHNA</t>
  </si>
  <si>
    <t>BHUMIKABEN PATEL</t>
  </si>
  <si>
    <t>SHARIKA</t>
  </si>
  <si>
    <t>VIPUL DEEPAK SHAH</t>
  </si>
  <si>
    <t>JMP SECURITIES PVT LTD</t>
  </si>
  <si>
    <t>SHREYASI</t>
  </si>
  <si>
    <t>PRAVEEN KUMAR RATHI</t>
  </si>
  <si>
    <t>RAM GOPAL RAMGARHIA HUF</t>
  </si>
  <si>
    <t>SKL</t>
  </si>
  <si>
    <t>DAADI EQUITY&amp; DERIVATIVE PRIVATE LIMITED</t>
  </si>
  <si>
    <t>WAYS VINIMAY PRIVATE LIMITED</t>
  </si>
  <si>
    <t>SUMEDHA</t>
  </si>
  <si>
    <t>WESSEL CONSULTANCY PRIVATE LIMITED</t>
  </si>
  <si>
    <t>VEENA RAJESH SHAH</t>
  </si>
  <si>
    <t>VAL</t>
  </si>
  <si>
    <t>JAYANTI CHAPSI SHAH</t>
  </si>
  <si>
    <t>SUBHA LAKSHMI AGARWAL</t>
  </si>
  <si>
    <t>PIYUSH DILIP NABERA</t>
  </si>
  <si>
    <t>AGROPHOS</t>
  </si>
  <si>
    <t>Agro Phos India Limited</t>
  </si>
  <si>
    <t>NK SECURITIES RESEARCH PRIVATE LIMITED</t>
  </si>
  <si>
    <t>DLINKINDIA</t>
  </si>
  <si>
    <t>D-Link India Ltd</t>
  </si>
  <si>
    <t>FEL</t>
  </si>
  <si>
    <t>Future Enterprises Ltd</t>
  </si>
  <si>
    <t>FSC</t>
  </si>
  <si>
    <t>Future Supp Chain Sol Ltd</t>
  </si>
  <si>
    <t>NIKUNJ KAUSHIK SHAH</t>
  </si>
  <si>
    <t>GSS</t>
  </si>
  <si>
    <t>GSS Infotech Limited</t>
  </si>
  <si>
    <t>JAICORPLTD</t>
  </si>
  <si>
    <t>Jai Corp Limited</t>
  </si>
  <si>
    <t>XTX MARKETS LLP</t>
  </si>
  <si>
    <t>RAMA KRISHNA VARMA PENMETSA</t>
  </si>
  <si>
    <t>KRISHIVAL</t>
  </si>
  <si>
    <t>Empyrean Cashews Limited</t>
  </si>
  <si>
    <t>TALISMAN SECURITIES PRIVATE LIMITED</t>
  </si>
  <si>
    <t>HARISH GANGJIBHAI DEDHIYA</t>
  </si>
  <si>
    <t>MAHESHWARI</t>
  </si>
  <si>
    <t>Maheshwari Logistics Limi</t>
  </si>
  <si>
    <t>ANANT WEALTH CONSULTANTS PRIVATE LIMITED</t>
  </si>
  <si>
    <t>MANAKSTEEL</t>
  </si>
  <si>
    <t>Manaksia Steels Ltd</t>
  </si>
  <si>
    <t>PPL</t>
  </si>
  <si>
    <t>Prakash Pipes Limited</t>
  </si>
  <si>
    <t>Reliance Indl Infra Ltd</t>
  </si>
  <si>
    <t>MULTIPLIER S AND S ADV PVT LTD</t>
  </si>
  <si>
    <t>VAIBHAV STOCK AND DERIVATIVES BROKING PRIVATE LIMITED</t>
  </si>
  <si>
    <t>YUGA STOCKS AND COMMODITIES PRIVATE LIMITED  .</t>
  </si>
  <si>
    <t>OM TRADING</t>
  </si>
  <si>
    <t>INDRA KIRAN VENTURES</t>
  </si>
  <si>
    <t>GOLDMINE STOCKS PRIVATE LIMITED</t>
  </si>
  <si>
    <t>JUMP TRADING FINANCIAL INDIA PRIVATE LIMITED</t>
  </si>
  <si>
    <t>MINDTRADE TECHNOLOGIES LLP</t>
  </si>
  <si>
    <t>SIMBHALS</t>
  </si>
  <si>
    <t>Simbhaoli Sugars Ltd.</t>
  </si>
  <si>
    <t>RAMLAL KANWARLAL JAIN</t>
  </si>
  <si>
    <t>CARNEX VINIMAY PRIVATE LIMITED</t>
  </si>
  <si>
    <t>CARERATING</t>
  </si>
  <si>
    <t>CARE Ratings Ltd</t>
  </si>
  <si>
    <t>PHAEACIAN ACCENT INTERNATIONAL VALUE FUND</t>
  </si>
  <si>
    <t>INDUSIND BANK LTD CLIENT A/C</t>
  </si>
  <si>
    <t>CATALYST TRUSTEESHIP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</si>
</sst>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F20" sqref="F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3" t="s">
        <v>16</v>
      </c>
      <c r="B9" s="475" t="s">
        <v>17</v>
      </c>
      <c r="C9" s="475" t="s">
        <v>18</v>
      </c>
      <c r="D9" s="475" t="s">
        <v>19</v>
      </c>
      <c r="E9" s="23" t="s">
        <v>20</v>
      </c>
      <c r="F9" s="23" t="s">
        <v>21</v>
      </c>
      <c r="G9" s="470" t="s">
        <v>22</v>
      </c>
      <c r="H9" s="471"/>
      <c r="I9" s="472"/>
      <c r="J9" s="470" t="s">
        <v>23</v>
      </c>
      <c r="K9" s="471"/>
      <c r="L9" s="472"/>
      <c r="M9" s="23"/>
      <c r="N9" s="24"/>
      <c r="O9" s="24"/>
      <c r="P9" s="24"/>
    </row>
    <row r="10" spans="1:16" ht="59.25" customHeight="1">
      <c r="A10" s="474"/>
      <c r="B10" s="476"/>
      <c r="C10" s="476"/>
      <c r="D10" s="4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17053.8</v>
      </c>
      <c r="F11" s="32">
        <v>17042.05</v>
      </c>
      <c r="G11" s="33">
        <v>16969.599999999999</v>
      </c>
      <c r="H11" s="33">
        <v>16885.399999999998</v>
      </c>
      <c r="I11" s="33">
        <v>16812.949999999997</v>
      </c>
      <c r="J11" s="33">
        <v>17126.25</v>
      </c>
      <c r="K11" s="33">
        <v>17198.700000000004</v>
      </c>
      <c r="L11" s="33">
        <v>17282.900000000001</v>
      </c>
      <c r="M11" s="34">
        <v>17114.5</v>
      </c>
      <c r="N11" s="34">
        <v>16957.849999999999</v>
      </c>
      <c r="O11" s="35">
        <v>12067050</v>
      </c>
      <c r="P11" s="36">
        <v>-2.7337137882671569E-2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36090.65</v>
      </c>
      <c r="F12" s="37">
        <v>36015.316666666666</v>
      </c>
      <c r="G12" s="38">
        <v>35836.383333333331</v>
      </c>
      <c r="H12" s="38">
        <v>35582.116666666669</v>
      </c>
      <c r="I12" s="38">
        <v>35403.183333333334</v>
      </c>
      <c r="J12" s="38">
        <v>36269.583333333328</v>
      </c>
      <c r="K12" s="38">
        <v>36448.516666666663</v>
      </c>
      <c r="L12" s="38">
        <v>36702.783333333326</v>
      </c>
      <c r="M12" s="28">
        <v>36194.25</v>
      </c>
      <c r="N12" s="28">
        <v>35761.050000000003</v>
      </c>
      <c r="O12" s="39">
        <v>3331575</v>
      </c>
      <c r="P12" s="40">
        <v>3.3398988802382207E-2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44712</v>
      </c>
      <c r="E13" s="37">
        <v>16610</v>
      </c>
      <c r="F13" s="37">
        <v>16603</v>
      </c>
      <c r="G13" s="38">
        <v>16507</v>
      </c>
      <c r="H13" s="38">
        <v>16404</v>
      </c>
      <c r="I13" s="38">
        <v>16308</v>
      </c>
      <c r="J13" s="38">
        <v>16706</v>
      </c>
      <c r="K13" s="38">
        <v>16802</v>
      </c>
      <c r="L13" s="38">
        <v>16905</v>
      </c>
      <c r="M13" s="28">
        <v>16699</v>
      </c>
      <c r="N13" s="28">
        <v>16500</v>
      </c>
      <c r="O13" s="39">
        <v>1720</v>
      </c>
      <c r="P13" s="40">
        <v>0.26470588235294118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44712</v>
      </c>
      <c r="E14" s="37">
        <v>7200</v>
      </c>
      <c r="F14" s="37">
        <v>7184.166666666667</v>
      </c>
      <c r="G14" s="38">
        <v>7096.2833333333338</v>
      </c>
      <c r="H14" s="38">
        <v>6992.5666666666666</v>
      </c>
      <c r="I14" s="38">
        <v>6904.6833333333334</v>
      </c>
      <c r="J14" s="38">
        <v>7287.8833333333341</v>
      </c>
      <c r="K14" s="38">
        <v>7375.7666666666673</v>
      </c>
      <c r="L14" s="38">
        <v>7479.4833333333345</v>
      </c>
      <c r="M14" s="28">
        <v>7272.05</v>
      </c>
      <c r="N14" s="28">
        <v>7080.45</v>
      </c>
      <c r="O14" s="39">
        <v>1200</v>
      </c>
      <c r="P14" s="40">
        <v>0.14285714285714285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878.6</v>
      </c>
      <c r="F15" s="37">
        <v>880.43333333333339</v>
      </c>
      <c r="G15" s="38">
        <v>867.41666666666674</v>
      </c>
      <c r="H15" s="38">
        <v>856.23333333333335</v>
      </c>
      <c r="I15" s="38">
        <v>843.2166666666667</v>
      </c>
      <c r="J15" s="38">
        <v>891.61666666666679</v>
      </c>
      <c r="K15" s="38">
        <v>904.63333333333344</v>
      </c>
      <c r="L15" s="38">
        <v>915.81666666666683</v>
      </c>
      <c r="M15" s="28">
        <v>893.45</v>
      </c>
      <c r="N15" s="28">
        <v>869.25</v>
      </c>
      <c r="O15" s="39">
        <v>2657950</v>
      </c>
      <c r="P15" s="40">
        <v>9.4504725236261813E-2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2088.4499999999998</v>
      </c>
      <c r="F16" s="37">
        <v>2076.1833333333329</v>
      </c>
      <c r="G16" s="38">
        <v>2052.266666666666</v>
      </c>
      <c r="H16" s="38">
        <v>2016.083333333333</v>
      </c>
      <c r="I16" s="38">
        <v>1992.1666666666661</v>
      </c>
      <c r="J16" s="38">
        <v>2112.3666666666659</v>
      </c>
      <c r="K16" s="38">
        <v>2136.2833333333328</v>
      </c>
      <c r="L16" s="38">
        <v>2172.4666666666658</v>
      </c>
      <c r="M16" s="28">
        <v>2100.1</v>
      </c>
      <c r="N16" s="28">
        <v>2040</v>
      </c>
      <c r="O16" s="39">
        <v>313500</v>
      </c>
      <c r="P16" s="40">
        <v>-4.9279757391963608E-2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17447.599999999999</v>
      </c>
      <c r="F17" s="37">
        <v>17462.416666666668</v>
      </c>
      <c r="G17" s="38">
        <v>17363.233333333337</v>
      </c>
      <c r="H17" s="38">
        <v>17278.866666666669</v>
      </c>
      <c r="I17" s="38">
        <v>17179.683333333338</v>
      </c>
      <c r="J17" s="38">
        <v>17546.783333333336</v>
      </c>
      <c r="K17" s="38">
        <v>17645.966666666664</v>
      </c>
      <c r="L17" s="38">
        <v>17730.333333333336</v>
      </c>
      <c r="M17" s="28">
        <v>17561.599999999999</v>
      </c>
      <c r="N17" s="28">
        <v>17378.05</v>
      </c>
      <c r="O17" s="39">
        <v>34475</v>
      </c>
      <c r="P17" s="40">
        <v>2.6805658972449738E-2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120.7</v>
      </c>
      <c r="F18" s="37">
        <v>118.95</v>
      </c>
      <c r="G18" s="38">
        <v>115.75</v>
      </c>
      <c r="H18" s="38">
        <v>110.8</v>
      </c>
      <c r="I18" s="38">
        <v>107.6</v>
      </c>
      <c r="J18" s="38">
        <v>123.9</v>
      </c>
      <c r="K18" s="38">
        <v>127.10000000000002</v>
      </c>
      <c r="L18" s="38">
        <v>132.05000000000001</v>
      </c>
      <c r="M18" s="28">
        <v>122.15</v>
      </c>
      <c r="N18" s="28">
        <v>114</v>
      </c>
      <c r="O18" s="39">
        <v>24217600</v>
      </c>
      <c r="P18" s="40">
        <v>9.271391701409569E-2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282.55</v>
      </c>
      <c r="F19" s="37">
        <v>281.91666666666669</v>
      </c>
      <c r="G19" s="38">
        <v>278.83333333333337</v>
      </c>
      <c r="H19" s="38">
        <v>275.11666666666667</v>
      </c>
      <c r="I19" s="38">
        <v>272.03333333333336</v>
      </c>
      <c r="J19" s="38">
        <v>285.63333333333338</v>
      </c>
      <c r="K19" s="38">
        <v>288.71666666666675</v>
      </c>
      <c r="L19" s="38">
        <v>292.43333333333339</v>
      </c>
      <c r="M19" s="28">
        <v>285</v>
      </c>
      <c r="N19" s="28">
        <v>278.2</v>
      </c>
      <c r="O19" s="39">
        <v>10844600</v>
      </c>
      <c r="P19" s="40">
        <v>-6.3958707360861761E-2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2348.3000000000002</v>
      </c>
      <c r="F20" s="37">
        <v>2323.6333333333332</v>
      </c>
      <c r="G20" s="38">
        <v>2288.7666666666664</v>
      </c>
      <c r="H20" s="38">
        <v>2229.2333333333331</v>
      </c>
      <c r="I20" s="38">
        <v>2194.3666666666663</v>
      </c>
      <c r="J20" s="38">
        <v>2383.1666666666665</v>
      </c>
      <c r="K20" s="38">
        <v>2418.0333333333333</v>
      </c>
      <c r="L20" s="38">
        <v>2477.5666666666666</v>
      </c>
      <c r="M20" s="28">
        <v>2358.5</v>
      </c>
      <c r="N20" s="28">
        <v>2264.1</v>
      </c>
      <c r="O20" s="39">
        <v>3074750</v>
      </c>
      <c r="P20" s="40">
        <v>-4.8580490446352598E-2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2332.4499999999998</v>
      </c>
      <c r="F21" s="37">
        <v>2358.3999999999996</v>
      </c>
      <c r="G21" s="38">
        <v>2299.6999999999994</v>
      </c>
      <c r="H21" s="38">
        <v>2266.9499999999998</v>
      </c>
      <c r="I21" s="38">
        <v>2208.2499999999995</v>
      </c>
      <c r="J21" s="38">
        <v>2391.1499999999992</v>
      </c>
      <c r="K21" s="38">
        <v>2449.85</v>
      </c>
      <c r="L21" s="38">
        <v>2482.599999999999</v>
      </c>
      <c r="M21" s="28">
        <v>2417.1</v>
      </c>
      <c r="N21" s="28">
        <v>2325.65</v>
      </c>
      <c r="O21" s="39">
        <v>19605000</v>
      </c>
      <c r="P21" s="40">
        <v>-3.4331592946507734E-2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888</v>
      </c>
      <c r="F22" s="37">
        <v>896.85</v>
      </c>
      <c r="G22" s="38">
        <v>870.45</v>
      </c>
      <c r="H22" s="38">
        <v>852.9</v>
      </c>
      <c r="I22" s="38">
        <v>826.5</v>
      </c>
      <c r="J22" s="38">
        <v>914.40000000000009</v>
      </c>
      <c r="K22" s="38">
        <v>940.8</v>
      </c>
      <c r="L22" s="38">
        <v>958.35000000000014</v>
      </c>
      <c r="M22" s="28">
        <v>923.25</v>
      </c>
      <c r="N22" s="28">
        <v>879.3</v>
      </c>
      <c r="O22" s="39">
        <v>79153750</v>
      </c>
      <c r="P22" s="40">
        <v>-1.0114115991871189E-2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3300.8</v>
      </c>
      <c r="F23" s="37">
        <v>3303.9166666666665</v>
      </c>
      <c r="G23" s="38">
        <v>3288.7333333333331</v>
      </c>
      <c r="H23" s="38">
        <v>3276.6666666666665</v>
      </c>
      <c r="I23" s="38">
        <v>3261.4833333333331</v>
      </c>
      <c r="J23" s="38">
        <v>3315.9833333333331</v>
      </c>
      <c r="K23" s="38">
        <v>3331.1666666666665</v>
      </c>
      <c r="L23" s="38">
        <v>3343.2333333333331</v>
      </c>
      <c r="M23" s="28">
        <v>3319.1</v>
      </c>
      <c r="N23" s="28">
        <v>3291.85</v>
      </c>
      <c r="O23" s="39">
        <v>239200</v>
      </c>
      <c r="P23" s="40">
        <v>-9.9337748344370865E-3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557.1</v>
      </c>
      <c r="F24" s="37">
        <v>558.43333333333328</v>
      </c>
      <c r="G24" s="38">
        <v>551.86666666666656</v>
      </c>
      <c r="H24" s="38">
        <v>546.63333333333333</v>
      </c>
      <c r="I24" s="38">
        <v>540.06666666666661</v>
      </c>
      <c r="J24" s="38">
        <v>563.66666666666652</v>
      </c>
      <c r="K24" s="38">
        <v>570.23333333333335</v>
      </c>
      <c r="L24" s="38">
        <v>575.46666666666647</v>
      </c>
      <c r="M24" s="28">
        <v>565</v>
      </c>
      <c r="N24" s="28">
        <v>553.20000000000005</v>
      </c>
      <c r="O24" s="39">
        <v>6812000</v>
      </c>
      <c r="P24" s="40">
        <v>3.4158190374981023E-2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384.9</v>
      </c>
      <c r="F25" s="37">
        <v>383.25</v>
      </c>
      <c r="G25" s="38">
        <v>378.5</v>
      </c>
      <c r="H25" s="38">
        <v>372.1</v>
      </c>
      <c r="I25" s="38">
        <v>367.35</v>
      </c>
      <c r="J25" s="38">
        <v>389.65</v>
      </c>
      <c r="K25" s="38">
        <v>394.4</v>
      </c>
      <c r="L25" s="38">
        <v>400.79999999999995</v>
      </c>
      <c r="M25" s="28">
        <v>388</v>
      </c>
      <c r="N25" s="28">
        <v>376.85</v>
      </c>
      <c r="O25" s="39">
        <v>37167000</v>
      </c>
      <c r="P25" s="40">
        <v>5.1787078699380255E-2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784</v>
      </c>
      <c r="F26" s="37">
        <v>783.9</v>
      </c>
      <c r="G26" s="38">
        <v>780.09999999999991</v>
      </c>
      <c r="H26" s="38">
        <v>776.19999999999993</v>
      </c>
      <c r="I26" s="38">
        <v>772.39999999999986</v>
      </c>
      <c r="J26" s="38">
        <v>787.8</v>
      </c>
      <c r="K26" s="38">
        <v>791.59999999999991</v>
      </c>
      <c r="L26" s="38">
        <v>795.5</v>
      </c>
      <c r="M26" s="28">
        <v>787.7</v>
      </c>
      <c r="N26" s="28">
        <v>780</v>
      </c>
      <c r="O26" s="39">
        <v>1634500</v>
      </c>
      <c r="P26" s="40">
        <v>-0.13869420877904831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4524.3500000000004</v>
      </c>
      <c r="F27" s="37">
        <v>4559.583333333333</v>
      </c>
      <c r="G27" s="38">
        <v>4465.5666666666657</v>
      </c>
      <c r="H27" s="38">
        <v>4406.7833333333328</v>
      </c>
      <c r="I27" s="38">
        <v>4312.7666666666655</v>
      </c>
      <c r="J27" s="38">
        <v>4618.3666666666659</v>
      </c>
      <c r="K27" s="38">
        <v>4712.3833333333341</v>
      </c>
      <c r="L27" s="38">
        <v>4771.1666666666661</v>
      </c>
      <c r="M27" s="28">
        <v>4653.6000000000004</v>
      </c>
      <c r="N27" s="28">
        <v>4500.8</v>
      </c>
      <c r="O27" s="39">
        <v>1891875</v>
      </c>
      <c r="P27" s="40">
        <v>-2.0071220459695695E-2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210.45</v>
      </c>
      <c r="F28" s="37">
        <v>206.71666666666667</v>
      </c>
      <c r="G28" s="38">
        <v>202.18333333333334</v>
      </c>
      <c r="H28" s="38">
        <v>193.91666666666666</v>
      </c>
      <c r="I28" s="38">
        <v>189.38333333333333</v>
      </c>
      <c r="J28" s="38">
        <v>214.98333333333335</v>
      </c>
      <c r="K28" s="38">
        <v>219.51666666666671</v>
      </c>
      <c r="L28" s="38">
        <v>227.78333333333336</v>
      </c>
      <c r="M28" s="28">
        <v>211.25</v>
      </c>
      <c r="N28" s="28">
        <v>198.45</v>
      </c>
      <c r="O28" s="39">
        <v>14860000</v>
      </c>
      <c r="P28" s="40">
        <v>6.1049625133880757E-2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127</v>
      </c>
      <c r="F29" s="37">
        <v>127.91666666666667</v>
      </c>
      <c r="G29" s="38">
        <v>125.33333333333334</v>
      </c>
      <c r="H29" s="38">
        <v>123.66666666666667</v>
      </c>
      <c r="I29" s="38">
        <v>121.08333333333334</v>
      </c>
      <c r="J29" s="38">
        <v>129.58333333333334</v>
      </c>
      <c r="K29" s="38">
        <v>132.16666666666669</v>
      </c>
      <c r="L29" s="38">
        <v>133.83333333333334</v>
      </c>
      <c r="M29" s="28">
        <v>130.5</v>
      </c>
      <c r="N29" s="28">
        <v>126.25</v>
      </c>
      <c r="O29" s="39">
        <v>35329500</v>
      </c>
      <c r="P29" s="40">
        <v>-4.0337367070040341E-2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3148.7</v>
      </c>
      <c r="F30" s="37">
        <v>3131.2333333333336</v>
      </c>
      <c r="G30" s="38">
        <v>3100.4666666666672</v>
      </c>
      <c r="H30" s="38">
        <v>3052.2333333333336</v>
      </c>
      <c r="I30" s="38">
        <v>3021.4666666666672</v>
      </c>
      <c r="J30" s="38">
        <v>3179.4666666666672</v>
      </c>
      <c r="K30" s="38">
        <v>3210.2333333333336</v>
      </c>
      <c r="L30" s="38">
        <v>3258.4666666666672</v>
      </c>
      <c r="M30" s="28">
        <v>3162</v>
      </c>
      <c r="N30" s="28">
        <v>3083</v>
      </c>
      <c r="O30" s="39">
        <v>5181150</v>
      </c>
      <c r="P30" s="40">
        <v>-4.9192661612361822E-4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2143.75</v>
      </c>
      <c r="F31" s="37">
        <v>2148.1666666666665</v>
      </c>
      <c r="G31" s="38">
        <v>2124.2833333333328</v>
      </c>
      <c r="H31" s="38">
        <v>2104.8166666666662</v>
      </c>
      <c r="I31" s="38">
        <v>2080.9333333333325</v>
      </c>
      <c r="J31" s="38">
        <v>2167.6333333333332</v>
      </c>
      <c r="K31" s="38">
        <v>2191.5166666666673</v>
      </c>
      <c r="L31" s="38">
        <v>2210.9833333333336</v>
      </c>
      <c r="M31" s="28">
        <v>2172.0500000000002</v>
      </c>
      <c r="N31" s="28">
        <v>2128.6999999999998</v>
      </c>
      <c r="O31" s="39">
        <v>573375</v>
      </c>
      <c r="P31" s="40">
        <v>-7.209612817089453E-2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8967.7999999999993</v>
      </c>
      <c r="F32" s="37">
        <v>9025.6333333333332</v>
      </c>
      <c r="G32" s="38">
        <v>8807.3666666666668</v>
      </c>
      <c r="H32" s="38">
        <v>8646.9333333333343</v>
      </c>
      <c r="I32" s="38">
        <v>8428.6666666666679</v>
      </c>
      <c r="J32" s="38">
        <v>9186.0666666666657</v>
      </c>
      <c r="K32" s="38">
        <v>9404.3333333333321</v>
      </c>
      <c r="L32" s="38">
        <v>9564.7666666666646</v>
      </c>
      <c r="M32" s="28">
        <v>9243.9</v>
      </c>
      <c r="N32" s="28">
        <v>8865.2000000000007</v>
      </c>
      <c r="O32" s="39">
        <v>159300</v>
      </c>
      <c r="P32" s="40">
        <v>-0.12520593080724876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1366.5</v>
      </c>
      <c r="F33" s="37">
        <v>1363.5</v>
      </c>
      <c r="G33" s="38">
        <v>1327</v>
      </c>
      <c r="H33" s="38">
        <v>1287.5</v>
      </c>
      <c r="I33" s="38">
        <v>1251</v>
      </c>
      <c r="J33" s="38">
        <v>1403</v>
      </c>
      <c r="K33" s="38">
        <v>1439.5</v>
      </c>
      <c r="L33" s="38">
        <v>1479</v>
      </c>
      <c r="M33" s="28">
        <v>1400</v>
      </c>
      <c r="N33" s="28">
        <v>1324</v>
      </c>
      <c r="O33" s="39">
        <v>3147500</v>
      </c>
      <c r="P33" s="40">
        <v>-3.3026113671274962E-2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628.4</v>
      </c>
      <c r="F34" s="37">
        <v>631.38333333333333</v>
      </c>
      <c r="G34" s="38">
        <v>622.01666666666665</v>
      </c>
      <c r="H34" s="38">
        <v>615.63333333333333</v>
      </c>
      <c r="I34" s="38">
        <v>606.26666666666665</v>
      </c>
      <c r="J34" s="38">
        <v>637.76666666666665</v>
      </c>
      <c r="K34" s="38">
        <v>647.13333333333321</v>
      </c>
      <c r="L34" s="38">
        <v>653.51666666666665</v>
      </c>
      <c r="M34" s="28">
        <v>640.75</v>
      </c>
      <c r="N34" s="28">
        <v>625</v>
      </c>
      <c r="O34" s="39">
        <v>16028250</v>
      </c>
      <c r="P34" s="40">
        <v>-4.1057165933770082E-2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767.15</v>
      </c>
      <c r="F35" s="37">
        <v>762.88333333333333</v>
      </c>
      <c r="G35" s="38">
        <v>752.26666666666665</v>
      </c>
      <c r="H35" s="38">
        <v>737.38333333333333</v>
      </c>
      <c r="I35" s="38">
        <v>726.76666666666665</v>
      </c>
      <c r="J35" s="38">
        <v>777.76666666666665</v>
      </c>
      <c r="K35" s="38">
        <v>788.38333333333321</v>
      </c>
      <c r="L35" s="38">
        <v>803.26666666666665</v>
      </c>
      <c r="M35" s="28">
        <v>773.5</v>
      </c>
      <c r="N35" s="28">
        <v>748</v>
      </c>
      <c r="O35" s="39">
        <v>46641600</v>
      </c>
      <c r="P35" s="40">
        <v>-2.1031156335793263E-2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3899.05</v>
      </c>
      <c r="F36" s="37">
        <v>3890.1833333333329</v>
      </c>
      <c r="G36" s="38">
        <v>3859.8666666666659</v>
      </c>
      <c r="H36" s="38">
        <v>3820.6833333333329</v>
      </c>
      <c r="I36" s="38">
        <v>3790.3666666666659</v>
      </c>
      <c r="J36" s="38">
        <v>3929.3666666666659</v>
      </c>
      <c r="K36" s="38">
        <v>3959.6833333333325</v>
      </c>
      <c r="L36" s="38">
        <v>3998.8666666666659</v>
      </c>
      <c r="M36" s="28">
        <v>3920.5</v>
      </c>
      <c r="N36" s="28">
        <v>3851</v>
      </c>
      <c r="O36" s="39">
        <v>2348000</v>
      </c>
      <c r="P36" s="40">
        <v>0.11451287528183221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14846.9</v>
      </c>
      <c r="F37" s="37">
        <v>14984.666666666666</v>
      </c>
      <c r="G37" s="38">
        <v>14619.333333333332</v>
      </c>
      <c r="H37" s="38">
        <v>14391.766666666666</v>
      </c>
      <c r="I37" s="38">
        <v>14026.433333333332</v>
      </c>
      <c r="J37" s="38">
        <v>15212.233333333332</v>
      </c>
      <c r="K37" s="38">
        <v>15577.566666666664</v>
      </c>
      <c r="L37" s="38">
        <v>15805.133333333331</v>
      </c>
      <c r="M37" s="28">
        <v>15350</v>
      </c>
      <c r="N37" s="28">
        <v>14757.1</v>
      </c>
      <c r="O37" s="39">
        <v>695050</v>
      </c>
      <c r="P37" s="40">
        <v>3.2456922162804519E-2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6722.8</v>
      </c>
      <c r="F38" s="37">
        <v>6832.5999999999995</v>
      </c>
      <c r="G38" s="38">
        <v>6585.2499999999991</v>
      </c>
      <c r="H38" s="38">
        <v>6447.7</v>
      </c>
      <c r="I38" s="38">
        <v>6200.3499999999995</v>
      </c>
      <c r="J38" s="38">
        <v>6970.1499999999987</v>
      </c>
      <c r="K38" s="38">
        <v>7217.4999999999991</v>
      </c>
      <c r="L38" s="38">
        <v>7355.0499999999984</v>
      </c>
      <c r="M38" s="28">
        <v>7079.95</v>
      </c>
      <c r="N38" s="28">
        <v>6695.05</v>
      </c>
      <c r="O38" s="39">
        <v>5193000</v>
      </c>
      <c r="P38" s="40">
        <v>0.32217306896661468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2211.1</v>
      </c>
      <c r="F39" s="37">
        <v>2181.3666666666663</v>
      </c>
      <c r="G39" s="38">
        <v>2132.7833333333328</v>
      </c>
      <c r="H39" s="38">
        <v>2054.4666666666667</v>
      </c>
      <c r="I39" s="38">
        <v>2005.8833333333332</v>
      </c>
      <c r="J39" s="38">
        <v>2259.6833333333325</v>
      </c>
      <c r="K39" s="38">
        <v>2308.2666666666655</v>
      </c>
      <c r="L39" s="38">
        <v>2386.5833333333321</v>
      </c>
      <c r="M39" s="28">
        <v>2229.9499999999998</v>
      </c>
      <c r="N39" s="28">
        <v>2103.0500000000002</v>
      </c>
      <c r="O39" s="39">
        <v>1221600</v>
      </c>
      <c r="P39" s="40">
        <v>4.4995722840034218E-2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461.85</v>
      </c>
      <c r="F40" s="37">
        <v>462.20000000000005</v>
      </c>
      <c r="G40" s="38">
        <v>451.60000000000008</v>
      </c>
      <c r="H40" s="38">
        <v>441.35</v>
      </c>
      <c r="I40" s="38">
        <v>430.75000000000006</v>
      </c>
      <c r="J40" s="38">
        <v>472.4500000000001</v>
      </c>
      <c r="K40" s="38">
        <v>483.05</v>
      </c>
      <c r="L40" s="38">
        <v>493.30000000000013</v>
      </c>
      <c r="M40" s="28">
        <v>472.8</v>
      </c>
      <c r="N40" s="28">
        <v>451.95</v>
      </c>
      <c r="O40" s="39">
        <v>7406400</v>
      </c>
      <c r="P40" s="40">
        <v>-6.6357402178297706E-2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333.85</v>
      </c>
      <c r="F41" s="37">
        <v>333.65000000000003</v>
      </c>
      <c r="G41" s="38">
        <v>329.55000000000007</v>
      </c>
      <c r="H41" s="38">
        <v>325.25000000000006</v>
      </c>
      <c r="I41" s="38">
        <v>321.15000000000009</v>
      </c>
      <c r="J41" s="38">
        <v>337.95000000000005</v>
      </c>
      <c r="K41" s="38">
        <v>342.05000000000007</v>
      </c>
      <c r="L41" s="38">
        <v>346.35</v>
      </c>
      <c r="M41" s="28">
        <v>337.75</v>
      </c>
      <c r="N41" s="28">
        <v>329.35</v>
      </c>
      <c r="O41" s="39">
        <v>34639200</v>
      </c>
      <c r="P41" s="40">
        <v>-3.8328919094498023E-2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116.1</v>
      </c>
      <c r="F42" s="37">
        <v>115.19999999999999</v>
      </c>
      <c r="G42" s="38">
        <v>113.59999999999998</v>
      </c>
      <c r="H42" s="38">
        <v>111.1</v>
      </c>
      <c r="I42" s="38">
        <v>109.49999999999999</v>
      </c>
      <c r="J42" s="38">
        <v>117.69999999999997</v>
      </c>
      <c r="K42" s="38">
        <v>119.3</v>
      </c>
      <c r="L42" s="38">
        <v>121.79999999999997</v>
      </c>
      <c r="M42" s="28">
        <v>116.8</v>
      </c>
      <c r="N42" s="28">
        <v>112.7</v>
      </c>
      <c r="O42" s="39">
        <v>119457000</v>
      </c>
      <c r="P42" s="40">
        <v>2.2329027736056873E-2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1920.95</v>
      </c>
      <c r="F43" s="37">
        <v>1940.05</v>
      </c>
      <c r="G43" s="38">
        <v>1896.5</v>
      </c>
      <c r="H43" s="38">
        <v>1872.05</v>
      </c>
      <c r="I43" s="38">
        <v>1828.5</v>
      </c>
      <c r="J43" s="38">
        <v>1964.5</v>
      </c>
      <c r="K43" s="38">
        <v>2008.0499999999997</v>
      </c>
      <c r="L43" s="38">
        <v>2032.5</v>
      </c>
      <c r="M43" s="28">
        <v>1983.6</v>
      </c>
      <c r="N43" s="28">
        <v>1915.6</v>
      </c>
      <c r="O43" s="39">
        <v>1627450</v>
      </c>
      <c r="P43" s="40">
        <v>3.3909799932180401E-3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246.8</v>
      </c>
      <c r="F44" s="37">
        <v>246.44999999999996</v>
      </c>
      <c r="G44" s="38">
        <v>243.54999999999993</v>
      </c>
      <c r="H44" s="38">
        <v>240.29999999999995</v>
      </c>
      <c r="I44" s="38">
        <v>237.39999999999992</v>
      </c>
      <c r="J44" s="38">
        <v>249.69999999999993</v>
      </c>
      <c r="K44" s="38">
        <v>252.59999999999997</v>
      </c>
      <c r="L44" s="38">
        <v>255.84999999999994</v>
      </c>
      <c r="M44" s="28">
        <v>249.35</v>
      </c>
      <c r="N44" s="28">
        <v>243.2</v>
      </c>
      <c r="O44" s="39">
        <v>33443800</v>
      </c>
      <c r="P44" s="40">
        <v>-8.2081768877763875E-2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715.95</v>
      </c>
      <c r="F45" s="37">
        <v>714.31666666666661</v>
      </c>
      <c r="G45" s="38">
        <v>708.48333333333323</v>
      </c>
      <c r="H45" s="38">
        <v>701.01666666666665</v>
      </c>
      <c r="I45" s="38">
        <v>695.18333333333328</v>
      </c>
      <c r="J45" s="38">
        <v>721.78333333333319</v>
      </c>
      <c r="K45" s="38">
        <v>727.61666666666667</v>
      </c>
      <c r="L45" s="38">
        <v>735.08333333333314</v>
      </c>
      <c r="M45" s="28">
        <v>720.15</v>
      </c>
      <c r="N45" s="28">
        <v>706.85</v>
      </c>
      <c r="O45" s="39">
        <v>4042500</v>
      </c>
      <c r="P45" s="40">
        <v>-7.5614366729678641E-3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714.85</v>
      </c>
      <c r="F46" s="37">
        <v>716.48333333333323</v>
      </c>
      <c r="G46" s="38">
        <v>707.56666666666649</v>
      </c>
      <c r="H46" s="38">
        <v>700.2833333333333</v>
      </c>
      <c r="I46" s="38">
        <v>691.36666666666656</v>
      </c>
      <c r="J46" s="38">
        <v>723.76666666666642</v>
      </c>
      <c r="K46" s="38">
        <v>732.68333333333317</v>
      </c>
      <c r="L46" s="38">
        <v>739.96666666666636</v>
      </c>
      <c r="M46" s="28">
        <v>725.4</v>
      </c>
      <c r="N46" s="28">
        <v>709.2</v>
      </c>
      <c r="O46" s="39">
        <v>6213750</v>
      </c>
      <c r="P46" s="40">
        <v>-2.4134186074574636E-4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752.75</v>
      </c>
      <c r="F47" s="37">
        <v>752.7833333333333</v>
      </c>
      <c r="G47" s="38">
        <v>745.01666666666665</v>
      </c>
      <c r="H47" s="38">
        <v>737.2833333333333</v>
      </c>
      <c r="I47" s="38">
        <v>729.51666666666665</v>
      </c>
      <c r="J47" s="38">
        <v>760.51666666666665</v>
      </c>
      <c r="K47" s="38">
        <v>768.2833333333333</v>
      </c>
      <c r="L47" s="38">
        <v>776.01666666666665</v>
      </c>
      <c r="M47" s="28">
        <v>760.55</v>
      </c>
      <c r="N47" s="28">
        <v>745.05</v>
      </c>
      <c r="O47" s="39">
        <v>48702700</v>
      </c>
      <c r="P47" s="40">
        <v>2.4561824250054959E-2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52.65</v>
      </c>
      <c r="F48" s="37">
        <v>52.633333333333333</v>
      </c>
      <c r="G48" s="38">
        <v>51.766666666666666</v>
      </c>
      <c r="H48" s="38">
        <v>50.883333333333333</v>
      </c>
      <c r="I48" s="38">
        <v>50.016666666666666</v>
      </c>
      <c r="J48" s="38">
        <v>53.516666666666666</v>
      </c>
      <c r="K48" s="38">
        <v>54.383333333333326</v>
      </c>
      <c r="L48" s="38">
        <v>55.266666666666666</v>
      </c>
      <c r="M48" s="28">
        <v>53.5</v>
      </c>
      <c r="N48" s="28">
        <v>51.75</v>
      </c>
      <c r="O48" s="39">
        <v>110649000</v>
      </c>
      <c r="P48" s="40">
        <v>-0.11437935961005126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381.75</v>
      </c>
      <c r="F49" s="37">
        <v>379.0333333333333</v>
      </c>
      <c r="G49" s="38">
        <v>374.61666666666662</v>
      </c>
      <c r="H49" s="38">
        <v>367.48333333333329</v>
      </c>
      <c r="I49" s="38">
        <v>363.06666666666661</v>
      </c>
      <c r="J49" s="38">
        <v>386.16666666666663</v>
      </c>
      <c r="K49" s="38">
        <v>390.58333333333337</v>
      </c>
      <c r="L49" s="38">
        <v>397.71666666666664</v>
      </c>
      <c r="M49" s="28">
        <v>383.45</v>
      </c>
      <c r="N49" s="28">
        <v>371.9</v>
      </c>
      <c r="O49" s="39">
        <v>12898400</v>
      </c>
      <c r="P49" s="40">
        <v>-4.5446808510638301E-2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14393.5</v>
      </c>
      <c r="F50" s="37">
        <v>14389.133333333333</v>
      </c>
      <c r="G50" s="38">
        <v>14262.366666666667</v>
      </c>
      <c r="H50" s="38">
        <v>14131.233333333334</v>
      </c>
      <c r="I50" s="38">
        <v>14004.466666666667</v>
      </c>
      <c r="J50" s="38">
        <v>14520.266666666666</v>
      </c>
      <c r="K50" s="38">
        <v>14647.033333333333</v>
      </c>
      <c r="L50" s="38">
        <v>14778.166666666666</v>
      </c>
      <c r="M50" s="28">
        <v>14515.9</v>
      </c>
      <c r="N50" s="28">
        <v>14258</v>
      </c>
      <c r="O50" s="39">
        <v>140650</v>
      </c>
      <c r="P50" s="40">
        <v>1.423994304022784E-3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367.2</v>
      </c>
      <c r="F51" s="37">
        <v>367.88333333333338</v>
      </c>
      <c r="G51" s="38">
        <v>364.01666666666677</v>
      </c>
      <c r="H51" s="38">
        <v>360.83333333333337</v>
      </c>
      <c r="I51" s="38">
        <v>356.96666666666675</v>
      </c>
      <c r="J51" s="38">
        <v>371.06666666666678</v>
      </c>
      <c r="K51" s="38">
        <v>374.93333333333345</v>
      </c>
      <c r="L51" s="38">
        <v>378.11666666666679</v>
      </c>
      <c r="M51" s="28">
        <v>371.75</v>
      </c>
      <c r="N51" s="28">
        <v>364.7</v>
      </c>
      <c r="O51" s="39">
        <v>18185400</v>
      </c>
      <c r="P51" s="40">
        <v>-2.3392943450942484E-2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3336.35</v>
      </c>
      <c r="F52" s="37">
        <v>3344.5333333333333</v>
      </c>
      <c r="G52" s="38">
        <v>3309.1666666666665</v>
      </c>
      <c r="H52" s="38">
        <v>3281.9833333333331</v>
      </c>
      <c r="I52" s="38">
        <v>3246.6166666666663</v>
      </c>
      <c r="J52" s="38">
        <v>3371.7166666666667</v>
      </c>
      <c r="K52" s="38">
        <v>3407.0833333333335</v>
      </c>
      <c r="L52" s="38">
        <v>3434.2666666666669</v>
      </c>
      <c r="M52" s="28">
        <v>3379.9</v>
      </c>
      <c r="N52" s="28">
        <v>3317.35</v>
      </c>
      <c r="O52" s="39">
        <v>1395200</v>
      </c>
      <c r="P52" s="40">
        <v>-1.4132278123233465E-2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417.8</v>
      </c>
      <c r="F53" s="37">
        <v>417.43333333333334</v>
      </c>
      <c r="G53" s="38">
        <v>412.86666666666667</v>
      </c>
      <c r="H53" s="38">
        <v>407.93333333333334</v>
      </c>
      <c r="I53" s="38">
        <v>403.36666666666667</v>
      </c>
      <c r="J53" s="38">
        <v>422.36666666666667</v>
      </c>
      <c r="K53" s="38">
        <v>426.93333333333339</v>
      </c>
      <c r="L53" s="38">
        <v>431.86666666666667</v>
      </c>
      <c r="M53" s="28">
        <v>422</v>
      </c>
      <c r="N53" s="28">
        <v>412.5</v>
      </c>
      <c r="O53" s="39">
        <v>4485000</v>
      </c>
      <c r="P53" s="40">
        <v>-1.736111111111111E-3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232.2</v>
      </c>
      <c r="F54" s="37">
        <v>232</v>
      </c>
      <c r="G54" s="38">
        <v>228.4</v>
      </c>
      <c r="H54" s="38">
        <v>224.6</v>
      </c>
      <c r="I54" s="38">
        <v>221</v>
      </c>
      <c r="J54" s="38">
        <v>235.8</v>
      </c>
      <c r="K54" s="38">
        <v>239.40000000000003</v>
      </c>
      <c r="L54" s="38">
        <v>243.20000000000002</v>
      </c>
      <c r="M54" s="28">
        <v>235.6</v>
      </c>
      <c r="N54" s="28">
        <v>228.2</v>
      </c>
      <c r="O54" s="39">
        <v>45689400</v>
      </c>
      <c r="P54" s="40">
        <v>-1.0409356725146198E-2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640.85</v>
      </c>
      <c r="F55" s="37">
        <v>638.05000000000007</v>
      </c>
      <c r="G55" s="38">
        <v>630.20000000000016</v>
      </c>
      <c r="H55" s="38">
        <v>619.55000000000007</v>
      </c>
      <c r="I55" s="38">
        <v>611.70000000000016</v>
      </c>
      <c r="J55" s="38">
        <v>648.70000000000016</v>
      </c>
      <c r="K55" s="38">
        <v>656.55000000000007</v>
      </c>
      <c r="L55" s="38">
        <v>667.20000000000016</v>
      </c>
      <c r="M55" s="28">
        <v>645.9</v>
      </c>
      <c r="N55" s="28">
        <v>627.4</v>
      </c>
      <c r="O55" s="39">
        <v>3226275</v>
      </c>
      <c r="P55" s="40">
        <v>-3.4432448205427485E-2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462.9</v>
      </c>
      <c r="F56" s="37">
        <v>459.55</v>
      </c>
      <c r="G56" s="38">
        <v>450.35</v>
      </c>
      <c r="H56" s="38">
        <v>437.8</v>
      </c>
      <c r="I56" s="38">
        <v>428.6</v>
      </c>
      <c r="J56" s="38">
        <v>472.1</v>
      </c>
      <c r="K56" s="38">
        <v>481.29999999999995</v>
      </c>
      <c r="L56" s="38">
        <v>493.85</v>
      </c>
      <c r="M56" s="28">
        <v>468.75</v>
      </c>
      <c r="N56" s="28">
        <v>447</v>
      </c>
      <c r="O56" s="39">
        <v>3147000</v>
      </c>
      <c r="P56" s="40">
        <v>8.9304257528556599E-2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745.3</v>
      </c>
      <c r="F57" s="37">
        <v>750.43333333333328</v>
      </c>
      <c r="G57" s="38">
        <v>737.71666666666658</v>
      </c>
      <c r="H57" s="38">
        <v>730.13333333333333</v>
      </c>
      <c r="I57" s="38">
        <v>717.41666666666663</v>
      </c>
      <c r="J57" s="38">
        <v>758.01666666666654</v>
      </c>
      <c r="K57" s="38">
        <v>770.73333333333323</v>
      </c>
      <c r="L57" s="38">
        <v>778.31666666666649</v>
      </c>
      <c r="M57" s="28">
        <v>763.15</v>
      </c>
      <c r="N57" s="28">
        <v>742.85</v>
      </c>
      <c r="O57" s="39">
        <v>9197500</v>
      </c>
      <c r="P57" s="40">
        <v>-0.147787815612694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976.4</v>
      </c>
      <c r="F58" s="37">
        <v>972.65</v>
      </c>
      <c r="G58" s="38">
        <v>966.09999999999991</v>
      </c>
      <c r="H58" s="38">
        <v>955.8</v>
      </c>
      <c r="I58" s="38">
        <v>949.24999999999989</v>
      </c>
      <c r="J58" s="38">
        <v>982.94999999999993</v>
      </c>
      <c r="K58" s="38">
        <v>989.49999999999989</v>
      </c>
      <c r="L58" s="38">
        <v>999.8</v>
      </c>
      <c r="M58" s="28">
        <v>979.2</v>
      </c>
      <c r="N58" s="28">
        <v>962.35</v>
      </c>
      <c r="O58" s="39">
        <v>8885500</v>
      </c>
      <c r="P58" s="40">
        <v>-4.1844816709889959E-2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187.75</v>
      </c>
      <c r="F59" s="37">
        <v>188.85</v>
      </c>
      <c r="G59" s="38">
        <v>185.54999999999998</v>
      </c>
      <c r="H59" s="38">
        <v>183.35</v>
      </c>
      <c r="I59" s="38">
        <v>180.04999999999998</v>
      </c>
      <c r="J59" s="38">
        <v>191.04999999999998</v>
      </c>
      <c r="K59" s="38">
        <v>194.35</v>
      </c>
      <c r="L59" s="38">
        <v>196.54999999999998</v>
      </c>
      <c r="M59" s="28">
        <v>192.15</v>
      </c>
      <c r="N59" s="28">
        <v>186.65</v>
      </c>
      <c r="O59" s="39">
        <v>49555800</v>
      </c>
      <c r="P59" s="40">
        <v>-1.5232292460015233E-3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4028</v>
      </c>
      <c r="F60" s="37">
        <v>4009.7333333333336</v>
      </c>
      <c r="G60" s="38">
        <v>3969.5166666666673</v>
      </c>
      <c r="H60" s="38">
        <v>3911.0333333333338</v>
      </c>
      <c r="I60" s="38">
        <v>3870.8166666666675</v>
      </c>
      <c r="J60" s="38">
        <v>4068.2166666666672</v>
      </c>
      <c r="K60" s="38">
        <v>4108.4333333333334</v>
      </c>
      <c r="L60" s="38">
        <v>4166.916666666667</v>
      </c>
      <c r="M60" s="28">
        <v>4049.95</v>
      </c>
      <c r="N60" s="28">
        <v>3951.25</v>
      </c>
      <c r="O60" s="39">
        <v>995400</v>
      </c>
      <c r="P60" s="40">
        <v>-2.2200392927308448E-2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1633.95</v>
      </c>
      <c r="F61" s="37">
        <v>1624.6166666666668</v>
      </c>
      <c r="G61" s="38">
        <v>1611.5833333333335</v>
      </c>
      <c r="H61" s="38">
        <v>1589.2166666666667</v>
      </c>
      <c r="I61" s="38">
        <v>1576.1833333333334</v>
      </c>
      <c r="J61" s="38">
        <v>1646.9833333333336</v>
      </c>
      <c r="K61" s="38">
        <v>1660.0166666666669</v>
      </c>
      <c r="L61" s="38">
        <v>1682.3833333333337</v>
      </c>
      <c r="M61" s="28">
        <v>1637.65</v>
      </c>
      <c r="N61" s="28">
        <v>1602.25</v>
      </c>
      <c r="O61" s="39">
        <v>2504600</v>
      </c>
      <c r="P61" s="40">
        <v>1.4316087880935507E-2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648.75</v>
      </c>
      <c r="F62" s="37">
        <v>647.46666666666658</v>
      </c>
      <c r="G62" s="38">
        <v>642.08333333333314</v>
      </c>
      <c r="H62" s="38">
        <v>635.41666666666652</v>
      </c>
      <c r="I62" s="38">
        <v>630.03333333333308</v>
      </c>
      <c r="J62" s="38">
        <v>654.13333333333321</v>
      </c>
      <c r="K62" s="38">
        <v>659.51666666666665</v>
      </c>
      <c r="L62" s="38">
        <v>666.18333333333328</v>
      </c>
      <c r="M62" s="28">
        <v>652.85</v>
      </c>
      <c r="N62" s="28">
        <v>640.79999999999995</v>
      </c>
      <c r="O62" s="39">
        <v>6281600</v>
      </c>
      <c r="P62" s="40">
        <v>7.3123797305965363E-3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846.45</v>
      </c>
      <c r="F63" s="37">
        <v>841.6</v>
      </c>
      <c r="G63" s="38">
        <v>828.2</v>
      </c>
      <c r="H63" s="38">
        <v>809.95</v>
      </c>
      <c r="I63" s="38">
        <v>796.55000000000007</v>
      </c>
      <c r="J63" s="38">
        <v>859.85</v>
      </c>
      <c r="K63" s="38">
        <v>873.24999999999989</v>
      </c>
      <c r="L63" s="38">
        <v>891.5</v>
      </c>
      <c r="M63" s="28">
        <v>855</v>
      </c>
      <c r="N63" s="28">
        <v>823.35</v>
      </c>
      <c r="O63" s="39">
        <v>1095625</v>
      </c>
      <c r="P63" s="40">
        <v>-5.3966540744738264E-2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374.4</v>
      </c>
      <c r="F64" s="37">
        <v>372.41666666666669</v>
      </c>
      <c r="G64" s="38">
        <v>369.58333333333337</v>
      </c>
      <c r="H64" s="38">
        <v>364.76666666666671</v>
      </c>
      <c r="I64" s="38">
        <v>361.93333333333339</v>
      </c>
      <c r="J64" s="38">
        <v>377.23333333333335</v>
      </c>
      <c r="K64" s="38">
        <v>380.06666666666672</v>
      </c>
      <c r="L64" s="38">
        <v>384.88333333333333</v>
      </c>
      <c r="M64" s="28">
        <v>375.25</v>
      </c>
      <c r="N64" s="28">
        <v>367.6</v>
      </c>
      <c r="O64" s="39">
        <v>4450600</v>
      </c>
      <c r="P64" s="40">
        <v>-4.5079065376445598E-2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138.9</v>
      </c>
      <c r="F65" s="37">
        <v>139.06666666666669</v>
      </c>
      <c r="G65" s="38">
        <v>136.68333333333339</v>
      </c>
      <c r="H65" s="38">
        <v>134.4666666666667</v>
      </c>
      <c r="I65" s="38">
        <v>132.0833333333334</v>
      </c>
      <c r="J65" s="38">
        <v>141.28333333333339</v>
      </c>
      <c r="K65" s="38">
        <v>143.66666666666666</v>
      </c>
      <c r="L65" s="38">
        <v>145.88333333333338</v>
      </c>
      <c r="M65" s="28">
        <v>141.44999999999999</v>
      </c>
      <c r="N65" s="28">
        <v>136.85</v>
      </c>
      <c r="O65" s="39">
        <v>11940800</v>
      </c>
      <c r="P65" s="40">
        <v>-8.1830065359477122E-2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1026.8</v>
      </c>
      <c r="F66" s="37">
        <v>1022.35</v>
      </c>
      <c r="G66" s="38">
        <v>1009.95</v>
      </c>
      <c r="H66" s="38">
        <v>993.1</v>
      </c>
      <c r="I66" s="38">
        <v>980.7</v>
      </c>
      <c r="J66" s="38">
        <v>1039.2</v>
      </c>
      <c r="K66" s="38">
        <v>1051.5999999999999</v>
      </c>
      <c r="L66" s="38">
        <v>1068.45</v>
      </c>
      <c r="M66" s="28">
        <v>1034.75</v>
      </c>
      <c r="N66" s="28">
        <v>1005.5</v>
      </c>
      <c r="O66" s="39">
        <v>1913400</v>
      </c>
      <c r="P66" s="40">
        <v>-9.3776641091219096E-2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559.75</v>
      </c>
      <c r="F67" s="37">
        <v>557.51666666666665</v>
      </c>
      <c r="G67" s="38">
        <v>553.0333333333333</v>
      </c>
      <c r="H67" s="38">
        <v>546.31666666666661</v>
      </c>
      <c r="I67" s="38">
        <v>541.83333333333326</v>
      </c>
      <c r="J67" s="38">
        <v>564.23333333333335</v>
      </c>
      <c r="K67" s="38">
        <v>568.7166666666667</v>
      </c>
      <c r="L67" s="38">
        <v>575.43333333333339</v>
      </c>
      <c r="M67" s="28">
        <v>562</v>
      </c>
      <c r="N67" s="28">
        <v>550.79999999999995</v>
      </c>
      <c r="O67" s="39">
        <v>12308750</v>
      </c>
      <c r="P67" s="40">
        <v>-8.2586363178567823E-3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1551.35</v>
      </c>
      <c r="F68" s="37">
        <v>1557.7333333333333</v>
      </c>
      <c r="G68" s="38">
        <v>1523.1166666666668</v>
      </c>
      <c r="H68" s="38">
        <v>1494.8833333333334</v>
      </c>
      <c r="I68" s="38">
        <v>1460.2666666666669</v>
      </c>
      <c r="J68" s="38">
        <v>1585.9666666666667</v>
      </c>
      <c r="K68" s="38">
        <v>1620.583333333333</v>
      </c>
      <c r="L68" s="38">
        <v>1648.8166666666666</v>
      </c>
      <c r="M68" s="28">
        <v>1592.35</v>
      </c>
      <c r="N68" s="28">
        <v>1529.5</v>
      </c>
      <c r="O68" s="39">
        <v>1303000</v>
      </c>
      <c r="P68" s="40">
        <v>-1.1755783086841108E-2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2256.4499999999998</v>
      </c>
      <c r="F69" s="37">
        <v>2247.9166666666665</v>
      </c>
      <c r="G69" s="38">
        <v>2219.7833333333328</v>
      </c>
      <c r="H69" s="38">
        <v>2183.1166666666663</v>
      </c>
      <c r="I69" s="38">
        <v>2154.9833333333327</v>
      </c>
      <c r="J69" s="38">
        <v>2284.583333333333</v>
      </c>
      <c r="K69" s="38">
        <v>2312.7166666666672</v>
      </c>
      <c r="L69" s="38">
        <v>2349.3833333333332</v>
      </c>
      <c r="M69" s="28">
        <v>2276.0500000000002</v>
      </c>
      <c r="N69" s="28">
        <v>2211.25</v>
      </c>
      <c r="O69" s="39">
        <v>1638000</v>
      </c>
      <c r="P69" s="40">
        <v>-3.8011251330393797E-3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270.5</v>
      </c>
      <c r="F70" s="37">
        <v>270.11666666666662</v>
      </c>
      <c r="G70" s="38">
        <v>265.83333333333326</v>
      </c>
      <c r="H70" s="38">
        <v>261.16666666666663</v>
      </c>
      <c r="I70" s="38">
        <v>256.88333333333327</v>
      </c>
      <c r="J70" s="38">
        <v>274.78333333333325</v>
      </c>
      <c r="K70" s="38">
        <v>279.06666666666666</v>
      </c>
      <c r="L70" s="38">
        <v>283.73333333333323</v>
      </c>
      <c r="M70" s="28">
        <v>274.39999999999998</v>
      </c>
      <c r="N70" s="28">
        <v>265.45</v>
      </c>
      <c r="O70" s="39">
        <v>14094400</v>
      </c>
      <c r="P70" s="40">
        <v>-5.6790524095408079E-3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4519.8</v>
      </c>
      <c r="F71" s="37">
        <v>4495.75</v>
      </c>
      <c r="G71" s="38">
        <v>4436.55</v>
      </c>
      <c r="H71" s="38">
        <v>4353.3</v>
      </c>
      <c r="I71" s="38">
        <v>4294.1000000000004</v>
      </c>
      <c r="J71" s="38">
        <v>4579</v>
      </c>
      <c r="K71" s="38">
        <v>4638.2000000000007</v>
      </c>
      <c r="L71" s="38">
        <v>4721.45</v>
      </c>
      <c r="M71" s="28">
        <v>4554.95</v>
      </c>
      <c r="N71" s="28">
        <v>4412.5</v>
      </c>
      <c r="O71" s="39">
        <v>2071200</v>
      </c>
      <c r="P71" s="40">
        <v>1.6989099479524698E-2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4307.75</v>
      </c>
      <c r="F72" s="37">
        <v>4294.3166666666666</v>
      </c>
      <c r="G72" s="38">
        <v>4250.3833333333332</v>
      </c>
      <c r="H72" s="38">
        <v>4193.0166666666664</v>
      </c>
      <c r="I72" s="38">
        <v>4149.083333333333</v>
      </c>
      <c r="J72" s="38">
        <v>4351.6833333333334</v>
      </c>
      <c r="K72" s="38">
        <v>4395.6166666666659</v>
      </c>
      <c r="L72" s="38">
        <v>4452.9833333333336</v>
      </c>
      <c r="M72" s="28">
        <v>4338.25</v>
      </c>
      <c r="N72" s="28">
        <v>4236.95</v>
      </c>
      <c r="O72" s="39">
        <v>664875</v>
      </c>
      <c r="P72" s="40">
        <v>8.3078802687843623E-2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376.65</v>
      </c>
      <c r="F73" s="37">
        <v>374.71666666666664</v>
      </c>
      <c r="G73" s="38">
        <v>370.98333333333329</v>
      </c>
      <c r="H73" s="38">
        <v>365.31666666666666</v>
      </c>
      <c r="I73" s="38">
        <v>361.58333333333331</v>
      </c>
      <c r="J73" s="38">
        <v>380.38333333333327</v>
      </c>
      <c r="K73" s="38">
        <v>384.11666666666662</v>
      </c>
      <c r="L73" s="38">
        <v>389.78333333333325</v>
      </c>
      <c r="M73" s="28">
        <v>378.45</v>
      </c>
      <c r="N73" s="28">
        <v>369.05</v>
      </c>
      <c r="O73" s="39">
        <v>39718800</v>
      </c>
      <c r="P73" s="40">
        <v>-9.4234805152051352E-3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4080.55</v>
      </c>
      <c r="F74" s="37">
        <v>4105.916666666667</v>
      </c>
      <c r="G74" s="38">
        <v>4047.8333333333339</v>
      </c>
      <c r="H74" s="38">
        <v>4015.1166666666668</v>
      </c>
      <c r="I74" s="38">
        <v>3957.0333333333338</v>
      </c>
      <c r="J74" s="38">
        <v>4138.6333333333341</v>
      </c>
      <c r="K74" s="38">
        <v>4196.7166666666681</v>
      </c>
      <c r="L74" s="38">
        <v>4229.4333333333343</v>
      </c>
      <c r="M74" s="28">
        <v>4164</v>
      </c>
      <c r="N74" s="28">
        <v>4073.2</v>
      </c>
      <c r="O74" s="39">
        <v>2700000</v>
      </c>
      <c r="P74" s="40">
        <v>-4.9292854839452713E-3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2653.85</v>
      </c>
      <c r="F75" s="37">
        <v>2644.5333333333333</v>
      </c>
      <c r="G75" s="38">
        <v>2616.3666666666668</v>
      </c>
      <c r="H75" s="38">
        <v>2578.8833333333337</v>
      </c>
      <c r="I75" s="38">
        <v>2550.7166666666672</v>
      </c>
      <c r="J75" s="38">
        <v>2682.0166666666664</v>
      </c>
      <c r="K75" s="38">
        <v>2710.1833333333334</v>
      </c>
      <c r="L75" s="38">
        <v>2747.6666666666661</v>
      </c>
      <c r="M75" s="28">
        <v>2672.7</v>
      </c>
      <c r="N75" s="28">
        <v>2607.0500000000002</v>
      </c>
      <c r="O75" s="39">
        <v>3534650</v>
      </c>
      <c r="P75" s="40">
        <v>2.102921848144778E-2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1608.3</v>
      </c>
      <c r="F76" s="37">
        <v>1599.0333333333335</v>
      </c>
      <c r="G76" s="38">
        <v>1586.3166666666671</v>
      </c>
      <c r="H76" s="38">
        <v>1564.3333333333335</v>
      </c>
      <c r="I76" s="38">
        <v>1551.616666666667</v>
      </c>
      <c r="J76" s="38">
        <v>1621.0166666666671</v>
      </c>
      <c r="K76" s="38">
        <v>1633.7333333333338</v>
      </c>
      <c r="L76" s="38">
        <v>1655.7166666666672</v>
      </c>
      <c r="M76" s="28">
        <v>1611.75</v>
      </c>
      <c r="N76" s="28">
        <v>1577.05</v>
      </c>
      <c r="O76" s="39">
        <v>4038100</v>
      </c>
      <c r="P76" s="40">
        <v>-4.2389461327768357E-2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152.9</v>
      </c>
      <c r="F77" s="37">
        <v>153.25</v>
      </c>
      <c r="G77" s="38">
        <v>151.25</v>
      </c>
      <c r="H77" s="38">
        <v>149.6</v>
      </c>
      <c r="I77" s="38">
        <v>147.6</v>
      </c>
      <c r="J77" s="38">
        <v>154.9</v>
      </c>
      <c r="K77" s="38">
        <v>156.9</v>
      </c>
      <c r="L77" s="38">
        <v>158.55000000000001</v>
      </c>
      <c r="M77" s="28">
        <v>155.25</v>
      </c>
      <c r="N77" s="28">
        <v>151.6</v>
      </c>
      <c r="O77" s="39">
        <v>21484800</v>
      </c>
      <c r="P77" s="40">
        <v>-1.5344002639828411E-2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97.35</v>
      </c>
      <c r="F78" s="37">
        <v>97.083333333333329</v>
      </c>
      <c r="G78" s="38">
        <v>96.166666666666657</v>
      </c>
      <c r="H78" s="38">
        <v>94.983333333333334</v>
      </c>
      <c r="I78" s="38">
        <v>94.066666666666663</v>
      </c>
      <c r="J78" s="38">
        <v>98.266666666666652</v>
      </c>
      <c r="K78" s="38">
        <v>99.183333333333309</v>
      </c>
      <c r="L78" s="38">
        <v>100.36666666666665</v>
      </c>
      <c r="M78" s="28">
        <v>98</v>
      </c>
      <c r="N78" s="28">
        <v>95.9</v>
      </c>
      <c r="O78" s="39">
        <v>62260000</v>
      </c>
      <c r="P78" s="40">
        <v>-3.8604076590487958E-2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121.75</v>
      </c>
      <c r="F79" s="37">
        <v>121.08333333333333</v>
      </c>
      <c r="G79" s="38">
        <v>118.41666666666666</v>
      </c>
      <c r="H79" s="38">
        <v>115.08333333333333</v>
      </c>
      <c r="I79" s="38">
        <v>112.41666666666666</v>
      </c>
      <c r="J79" s="38">
        <v>124.41666666666666</v>
      </c>
      <c r="K79" s="38">
        <v>127.08333333333331</v>
      </c>
      <c r="L79" s="38">
        <v>130.41666666666666</v>
      </c>
      <c r="M79" s="28">
        <v>123.75</v>
      </c>
      <c r="N79" s="28">
        <v>117.75</v>
      </c>
      <c r="O79" s="39">
        <v>12469600</v>
      </c>
      <c r="P79" s="40">
        <v>2.9405451813693927E-2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155.94999999999999</v>
      </c>
      <c r="F80" s="37">
        <v>155.98333333333332</v>
      </c>
      <c r="G80" s="38">
        <v>154.51666666666665</v>
      </c>
      <c r="H80" s="38">
        <v>153.08333333333334</v>
      </c>
      <c r="I80" s="38">
        <v>151.61666666666667</v>
      </c>
      <c r="J80" s="38">
        <v>157.41666666666663</v>
      </c>
      <c r="K80" s="38">
        <v>158.88333333333327</v>
      </c>
      <c r="L80" s="38">
        <v>160.31666666666661</v>
      </c>
      <c r="M80" s="28">
        <v>157.44999999999999</v>
      </c>
      <c r="N80" s="28">
        <v>154.55000000000001</v>
      </c>
      <c r="O80" s="39">
        <v>42529200</v>
      </c>
      <c r="P80" s="40">
        <v>3.7431615318168731E-3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435.8</v>
      </c>
      <c r="F81" s="37">
        <v>433.73333333333329</v>
      </c>
      <c r="G81" s="38">
        <v>429.96666666666658</v>
      </c>
      <c r="H81" s="38">
        <v>424.13333333333327</v>
      </c>
      <c r="I81" s="38">
        <v>420.36666666666656</v>
      </c>
      <c r="J81" s="38">
        <v>439.56666666666661</v>
      </c>
      <c r="K81" s="38">
        <v>443.33333333333337</v>
      </c>
      <c r="L81" s="38">
        <v>449.16666666666663</v>
      </c>
      <c r="M81" s="28">
        <v>437.5</v>
      </c>
      <c r="N81" s="28">
        <v>427.9</v>
      </c>
      <c r="O81" s="39">
        <v>6666550</v>
      </c>
      <c r="P81" s="40">
        <v>-1.3108614232209739E-2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37.049999999999997</v>
      </c>
      <c r="F82" s="37">
        <v>37.166666666666664</v>
      </c>
      <c r="G82" s="38">
        <v>36.583333333333329</v>
      </c>
      <c r="H82" s="38">
        <v>36.116666666666667</v>
      </c>
      <c r="I82" s="38">
        <v>35.533333333333331</v>
      </c>
      <c r="J82" s="38">
        <v>37.633333333333326</v>
      </c>
      <c r="K82" s="38">
        <v>38.216666666666654</v>
      </c>
      <c r="L82" s="38">
        <v>38.683333333333323</v>
      </c>
      <c r="M82" s="28">
        <v>37.75</v>
      </c>
      <c r="N82" s="28">
        <v>36.700000000000003</v>
      </c>
      <c r="O82" s="39">
        <v>119497500</v>
      </c>
      <c r="P82" s="40">
        <v>-5.3297682709447416E-2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848.2</v>
      </c>
      <c r="F83" s="37">
        <v>849.75</v>
      </c>
      <c r="G83" s="38">
        <v>837.5</v>
      </c>
      <c r="H83" s="38">
        <v>826.8</v>
      </c>
      <c r="I83" s="38">
        <v>814.55</v>
      </c>
      <c r="J83" s="38">
        <v>860.45</v>
      </c>
      <c r="K83" s="38">
        <v>872.7</v>
      </c>
      <c r="L83" s="38">
        <v>883.40000000000009</v>
      </c>
      <c r="M83" s="28">
        <v>862</v>
      </c>
      <c r="N83" s="28">
        <v>839.05</v>
      </c>
      <c r="O83" s="39">
        <v>3594500</v>
      </c>
      <c r="P83" s="40">
        <v>-7.3080791149849139E-2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791.85</v>
      </c>
      <c r="F84" s="37">
        <v>791.66666666666663</v>
      </c>
      <c r="G84" s="38">
        <v>781.73333333333323</v>
      </c>
      <c r="H84" s="38">
        <v>771.61666666666656</v>
      </c>
      <c r="I84" s="38">
        <v>761.68333333333317</v>
      </c>
      <c r="J84" s="38">
        <v>801.7833333333333</v>
      </c>
      <c r="K84" s="38">
        <v>811.7166666666667</v>
      </c>
      <c r="L84" s="38">
        <v>821.83333333333337</v>
      </c>
      <c r="M84" s="28">
        <v>801.6</v>
      </c>
      <c r="N84" s="28">
        <v>781.55</v>
      </c>
      <c r="O84" s="39">
        <v>5821500</v>
      </c>
      <c r="P84" s="40">
        <v>-4.7607361963190181E-2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1572.4</v>
      </c>
      <c r="F85" s="37">
        <v>1569</v>
      </c>
      <c r="G85" s="38">
        <v>1552.4</v>
      </c>
      <c r="H85" s="38">
        <v>1532.4</v>
      </c>
      <c r="I85" s="38">
        <v>1515.8000000000002</v>
      </c>
      <c r="J85" s="38">
        <v>1589</v>
      </c>
      <c r="K85" s="38">
        <v>1605.6</v>
      </c>
      <c r="L85" s="38">
        <v>1625.6</v>
      </c>
      <c r="M85" s="28">
        <v>1585.6</v>
      </c>
      <c r="N85" s="28">
        <v>1549</v>
      </c>
      <c r="O85" s="39">
        <v>3960775</v>
      </c>
      <c r="P85" s="40">
        <v>-1.2158547458863581E-2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283.7</v>
      </c>
      <c r="F86" s="37">
        <v>284.75</v>
      </c>
      <c r="G86" s="38">
        <v>280.45</v>
      </c>
      <c r="H86" s="38">
        <v>277.2</v>
      </c>
      <c r="I86" s="38">
        <v>272.89999999999998</v>
      </c>
      <c r="J86" s="38">
        <v>288</v>
      </c>
      <c r="K86" s="38">
        <v>292.29999999999995</v>
      </c>
      <c r="L86" s="38">
        <v>295.55</v>
      </c>
      <c r="M86" s="28">
        <v>289.05</v>
      </c>
      <c r="N86" s="28">
        <v>281.5</v>
      </c>
      <c r="O86" s="39">
        <v>11764500</v>
      </c>
      <c r="P86" s="40">
        <v>-1.556420233463035E-2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1699.2</v>
      </c>
      <c r="F87" s="37">
        <v>1694.3833333333332</v>
      </c>
      <c r="G87" s="38">
        <v>1679.8166666666664</v>
      </c>
      <c r="H87" s="38">
        <v>1660.4333333333332</v>
      </c>
      <c r="I87" s="38">
        <v>1645.8666666666663</v>
      </c>
      <c r="J87" s="38">
        <v>1713.7666666666664</v>
      </c>
      <c r="K87" s="38">
        <v>1728.333333333333</v>
      </c>
      <c r="L87" s="38">
        <v>1747.7166666666665</v>
      </c>
      <c r="M87" s="28">
        <v>1708.95</v>
      </c>
      <c r="N87" s="28">
        <v>1675</v>
      </c>
      <c r="O87" s="39">
        <v>9423525</v>
      </c>
      <c r="P87" s="40">
        <v>5.6265206812652069E-3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262.85000000000002</v>
      </c>
      <c r="F88" s="37">
        <v>262.48333333333335</v>
      </c>
      <c r="G88" s="38">
        <v>260.56666666666672</v>
      </c>
      <c r="H88" s="38">
        <v>258.28333333333336</v>
      </c>
      <c r="I88" s="38">
        <v>256.36666666666673</v>
      </c>
      <c r="J88" s="38">
        <v>264.76666666666671</v>
      </c>
      <c r="K88" s="38">
        <v>266.68333333333334</v>
      </c>
      <c r="L88" s="38">
        <v>268.9666666666667</v>
      </c>
      <c r="M88" s="28">
        <v>264.39999999999998</v>
      </c>
      <c r="N88" s="28">
        <v>260.2</v>
      </c>
      <c r="O88" s="39">
        <v>3043000</v>
      </c>
      <c r="P88" s="40">
        <v>-6.8678459937565037E-2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519.1</v>
      </c>
      <c r="F89" s="37">
        <v>520.51666666666665</v>
      </c>
      <c r="G89" s="38">
        <v>510.7833333333333</v>
      </c>
      <c r="H89" s="38">
        <v>502.4666666666667</v>
      </c>
      <c r="I89" s="38">
        <v>492.73333333333335</v>
      </c>
      <c r="J89" s="38">
        <v>528.83333333333326</v>
      </c>
      <c r="K89" s="38">
        <v>538.56666666666661</v>
      </c>
      <c r="L89" s="38">
        <v>546.88333333333321</v>
      </c>
      <c r="M89" s="28">
        <v>530.25</v>
      </c>
      <c r="N89" s="28">
        <v>512.20000000000005</v>
      </c>
      <c r="O89" s="39">
        <v>2823750</v>
      </c>
      <c r="P89" s="40">
        <v>2.1709633649932156E-2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1642.3</v>
      </c>
      <c r="F90" s="37">
        <v>1643.3333333333333</v>
      </c>
      <c r="G90" s="38">
        <v>1627.5666666666666</v>
      </c>
      <c r="H90" s="38">
        <v>1612.8333333333333</v>
      </c>
      <c r="I90" s="38">
        <v>1597.0666666666666</v>
      </c>
      <c r="J90" s="38">
        <v>1658.0666666666666</v>
      </c>
      <c r="K90" s="38">
        <v>1673.8333333333335</v>
      </c>
      <c r="L90" s="38">
        <v>1688.5666666666666</v>
      </c>
      <c r="M90" s="28">
        <v>1659.1</v>
      </c>
      <c r="N90" s="28">
        <v>1628.6</v>
      </c>
      <c r="O90" s="39">
        <v>2509425</v>
      </c>
      <c r="P90" s="40">
        <v>-5.4412027921961696E-2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1318.3</v>
      </c>
      <c r="F91" s="37">
        <v>1326.5166666666667</v>
      </c>
      <c r="G91" s="38">
        <v>1307.3333333333333</v>
      </c>
      <c r="H91" s="38">
        <v>1296.3666666666666</v>
      </c>
      <c r="I91" s="38">
        <v>1277.1833333333332</v>
      </c>
      <c r="J91" s="38">
        <v>1337.4833333333333</v>
      </c>
      <c r="K91" s="38">
        <v>1356.6666666666667</v>
      </c>
      <c r="L91" s="38">
        <v>1367.6333333333334</v>
      </c>
      <c r="M91" s="28">
        <v>1345.7</v>
      </c>
      <c r="N91" s="28">
        <v>1315.55</v>
      </c>
      <c r="O91" s="39">
        <v>5291000</v>
      </c>
      <c r="P91" s="40">
        <v>-1.3425321648331158E-2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1078.55</v>
      </c>
      <c r="F92" s="37">
        <v>1073.1333333333334</v>
      </c>
      <c r="G92" s="38">
        <v>1064.5166666666669</v>
      </c>
      <c r="H92" s="38">
        <v>1050.4833333333333</v>
      </c>
      <c r="I92" s="38">
        <v>1041.8666666666668</v>
      </c>
      <c r="J92" s="38">
        <v>1087.166666666667</v>
      </c>
      <c r="K92" s="38">
        <v>1095.7833333333333</v>
      </c>
      <c r="L92" s="38">
        <v>1109.8166666666671</v>
      </c>
      <c r="M92" s="28">
        <v>1081.75</v>
      </c>
      <c r="N92" s="28">
        <v>1059.0999999999999</v>
      </c>
      <c r="O92" s="39">
        <v>25214000</v>
      </c>
      <c r="P92" s="40">
        <v>1.7312960713983111E-2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2218.85</v>
      </c>
      <c r="F93" s="37">
        <v>2220.2166666666667</v>
      </c>
      <c r="G93" s="38">
        <v>2203.7333333333336</v>
      </c>
      <c r="H93" s="38">
        <v>2188.6166666666668</v>
      </c>
      <c r="I93" s="38">
        <v>2172.1333333333337</v>
      </c>
      <c r="J93" s="38">
        <v>2235.3333333333335</v>
      </c>
      <c r="K93" s="38">
        <v>2251.8166666666662</v>
      </c>
      <c r="L93" s="38">
        <v>2266.9333333333334</v>
      </c>
      <c r="M93" s="28">
        <v>2236.6999999999998</v>
      </c>
      <c r="N93" s="28">
        <v>2205.1</v>
      </c>
      <c r="O93" s="39">
        <v>26278800</v>
      </c>
      <c r="P93" s="40">
        <v>-1.1287191295318072E-2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2076.5</v>
      </c>
      <c r="F94" s="37">
        <v>2086.2999999999997</v>
      </c>
      <c r="G94" s="38">
        <v>2039.2999999999993</v>
      </c>
      <c r="H94" s="38">
        <v>2002.0999999999995</v>
      </c>
      <c r="I94" s="38">
        <v>1955.099999999999</v>
      </c>
      <c r="J94" s="38">
        <v>2123.4999999999995</v>
      </c>
      <c r="K94" s="38">
        <v>2170.5000000000005</v>
      </c>
      <c r="L94" s="38">
        <v>2207.6999999999998</v>
      </c>
      <c r="M94" s="28">
        <v>2133.3000000000002</v>
      </c>
      <c r="N94" s="28">
        <v>2049.1</v>
      </c>
      <c r="O94" s="39">
        <v>3538000</v>
      </c>
      <c r="P94" s="40">
        <v>6.6579411597336826E-3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1374.05</v>
      </c>
      <c r="F95" s="37">
        <v>1370.7333333333333</v>
      </c>
      <c r="G95" s="38">
        <v>1361.9166666666667</v>
      </c>
      <c r="H95" s="38">
        <v>1349.7833333333333</v>
      </c>
      <c r="I95" s="38">
        <v>1340.9666666666667</v>
      </c>
      <c r="J95" s="38">
        <v>1382.8666666666668</v>
      </c>
      <c r="K95" s="38">
        <v>1391.6833333333334</v>
      </c>
      <c r="L95" s="38">
        <v>1403.8166666666668</v>
      </c>
      <c r="M95" s="28">
        <v>1379.55</v>
      </c>
      <c r="N95" s="28">
        <v>1358.6</v>
      </c>
      <c r="O95" s="39">
        <v>87208000</v>
      </c>
      <c r="P95" s="40">
        <v>-1.8186096336154853E-2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547.95000000000005</v>
      </c>
      <c r="F96" s="37">
        <v>547.5</v>
      </c>
      <c r="G96" s="38">
        <v>537.5</v>
      </c>
      <c r="H96" s="38">
        <v>527.04999999999995</v>
      </c>
      <c r="I96" s="38">
        <v>517.04999999999995</v>
      </c>
      <c r="J96" s="38">
        <v>557.95000000000005</v>
      </c>
      <c r="K96" s="38">
        <v>567.95000000000005</v>
      </c>
      <c r="L96" s="38">
        <v>578.40000000000009</v>
      </c>
      <c r="M96" s="28">
        <v>557.5</v>
      </c>
      <c r="N96" s="28">
        <v>537.04999999999995</v>
      </c>
      <c r="O96" s="39">
        <v>25847800</v>
      </c>
      <c r="P96" s="40">
        <v>-1.0152070432621424E-2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2498.15</v>
      </c>
      <c r="F97" s="37">
        <v>2468.7666666666669</v>
      </c>
      <c r="G97" s="38">
        <v>2411.1333333333337</v>
      </c>
      <c r="H97" s="38">
        <v>2324.1166666666668</v>
      </c>
      <c r="I97" s="38">
        <v>2266.4833333333336</v>
      </c>
      <c r="J97" s="38">
        <v>2555.7833333333338</v>
      </c>
      <c r="K97" s="38">
        <v>2613.416666666667</v>
      </c>
      <c r="L97" s="38">
        <v>2700.4333333333338</v>
      </c>
      <c r="M97" s="28">
        <v>2526.4</v>
      </c>
      <c r="N97" s="28">
        <v>2381.75</v>
      </c>
      <c r="O97" s="39">
        <v>3556200</v>
      </c>
      <c r="P97" s="40">
        <v>-3.8449059052563274E-2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493.9</v>
      </c>
      <c r="F98" s="37">
        <v>489.89999999999992</v>
      </c>
      <c r="G98" s="38">
        <v>481.34999999999985</v>
      </c>
      <c r="H98" s="38">
        <v>468.79999999999995</v>
      </c>
      <c r="I98" s="38">
        <v>460.24999999999989</v>
      </c>
      <c r="J98" s="38">
        <v>502.44999999999982</v>
      </c>
      <c r="K98" s="38">
        <v>510.99999999999989</v>
      </c>
      <c r="L98" s="38">
        <v>523.54999999999973</v>
      </c>
      <c r="M98" s="28">
        <v>498.45</v>
      </c>
      <c r="N98" s="28">
        <v>477.35</v>
      </c>
      <c r="O98" s="39">
        <v>36518825</v>
      </c>
      <c r="P98" s="40">
        <v>8.540481819924596E-2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114.15</v>
      </c>
      <c r="F99" s="37">
        <v>113.73333333333335</v>
      </c>
      <c r="G99" s="38">
        <v>112.51666666666669</v>
      </c>
      <c r="H99" s="38">
        <v>110.88333333333334</v>
      </c>
      <c r="I99" s="38">
        <v>109.66666666666669</v>
      </c>
      <c r="J99" s="38">
        <v>115.3666666666667</v>
      </c>
      <c r="K99" s="38">
        <v>116.58333333333334</v>
      </c>
      <c r="L99" s="38">
        <v>118.21666666666671</v>
      </c>
      <c r="M99" s="28">
        <v>114.95</v>
      </c>
      <c r="N99" s="28">
        <v>112.1</v>
      </c>
      <c r="O99" s="39">
        <v>16847400</v>
      </c>
      <c r="P99" s="40">
        <v>1.8985695708712613E-2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282</v>
      </c>
      <c r="F100" s="37">
        <v>285.40000000000003</v>
      </c>
      <c r="G100" s="38">
        <v>277.55000000000007</v>
      </c>
      <c r="H100" s="38">
        <v>273.10000000000002</v>
      </c>
      <c r="I100" s="38">
        <v>265.25000000000006</v>
      </c>
      <c r="J100" s="38">
        <v>289.85000000000008</v>
      </c>
      <c r="K100" s="38">
        <v>297.7000000000001</v>
      </c>
      <c r="L100" s="38">
        <v>302.15000000000009</v>
      </c>
      <c r="M100" s="28">
        <v>293.25</v>
      </c>
      <c r="N100" s="28">
        <v>280.95</v>
      </c>
      <c r="O100" s="39">
        <v>15217200</v>
      </c>
      <c r="P100" s="40">
        <v>-8.7935279634189234E-3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2141.85</v>
      </c>
      <c r="F101" s="37">
        <v>2133.9666666666667</v>
      </c>
      <c r="G101" s="38">
        <v>2114.8833333333332</v>
      </c>
      <c r="H101" s="38">
        <v>2087.9166666666665</v>
      </c>
      <c r="I101" s="38">
        <v>2068.833333333333</v>
      </c>
      <c r="J101" s="38">
        <v>2160.9333333333334</v>
      </c>
      <c r="K101" s="38">
        <v>2180.0166666666664</v>
      </c>
      <c r="L101" s="38">
        <v>2206.9833333333336</v>
      </c>
      <c r="M101" s="28">
        <v>2153.0500000000002</v>
      </c>
      <c r="N101" s="28">
        <v>2107</v>
      </c>
      <c r="O101" s="39">
        <v>11443200</v>
      </c>
      <c r="P101" s="40">
        <v>-4.1511108790434166E-3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40987.35</v>
      </c>
      <c r="F102" s="37">
        <v>40880.23333333333</v>
      </c>
      <c r="G102" s="38">
        <v>40445.816666666658</v>
      </c>
      <c r="H102" s="38">
        <v>39904.283333333326</v>
      </c>
      <c r="I102" s="38">
        <v>39469.866666666654</v>
      </c>
      <c r="J102" s="38">
        <v>41421.766666666663</v>
      </c>
      <c r="K102" s="38">
        <v>41856.183333333334</v>
      </c>
      <c r="L102" s="38">
        <v>42397.716666666667</v>
      </c>
      <c r="M102" s="28">
        <v>41314.65</v>
      </c>
      <c r="N102" s="28">
        <v>40338.699999999997</v>
      </c>
      <c r="O102" s="39">
        <v>6255</v>
      </c>
      <c r="P102" s="40">
        <v>-0.13305613305613306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156.25</v>
      </c>
      <c r="F103" s="37">
        <v>157.23333333333332</v>
      </c>
      <c r="G103" s="38">
        <v>152.81666666666663</v>
      </c>
      <c r="H103" s="38">
        <v>149.38333333333333</v>
      </c>
      <c r="I103" s="38">
        <v>144.96666666666664</v>
      </c>
      <c r="J103" s="38">
        <v>160.66666666666663</v>
      </c>
      <c r="K103" s="38">
        <v>165.08333333333331</v>
      </c>
      <c r="L103" s="38">
        <v>168.51666666666662</v>
      </c>
      <c r="M103" s="28">
        <v>161.65</v>
      </c>
      <c r="N103" s="28">
        <v>153.80000000000001</v>
      </c>
      <c r="O103" s="39">
        <v>44605900</v>
      </c>
      <c r="P103" s="40">
        <v>1.6962329493250407E-2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738.55</v>
      </c>
      <c r="F104" s="37">
        <v>740.93333333333339</v>
      </c>
      <c r="G104" s="38">
        <v>731.61666666666679</v>
      </c>
      <c r="H104" s="38">
        <v>724.68333333333339</v>
      </c>
      <c r="I104" s="38">
        <v>715.36666666666679</v>
      </c>
      <c r="J104" s="38">
        <v>747.86666666666679</v>
      </c>
      <c r="K104" s="38">
        <v>757.18333333333339</v>
      </c>
      <c r="L104" s="38">
        <v>764.11666666666679</v>
      </c>
      <c r="M104" s="28">
        <v>750.25</v>
      </c>
      <c r="N104" s="28">
        <v>734</v>
      </c>
      <c r="O104" s="39">
        <v>117530875</v>
      </c>
      <c r="P104" s="40">
        <v>3.4004306486342631E-2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1319.6</v>
      </c>
      <c r="F105" s="37">
        <v>1326.2</v>
      </c>
      <c r="G105" s="38">
        <v>1303.4000000000001</v>
      </c>
      <c r="H105" s="38">
        <v>1287.2</v>
      </c>
      <c r="I105" s="38">
        <v>1264.4000000000001</v>
      </c>
      <c r="J105" s="38">
        <v>1342.4</v>
      </c>
      <c r="K105" s="38">
        <v>1365.1999999999998</v>
      </c>
      <c r="L105" s="38">
        <v>1381.4</v>
      </c>
      <c r="M105" s="28">
        <v>1349</v>
      </c>
      <c r="N105" s="28">
        <v>1310</v>
      </c>
      <c r="O105" s="39">
        <v>2975000</v>
      </c>
      <c r="P105" s="40">
        <v>-7.1377587437544611E-4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519.1</v>
      </c>
      <c r="F106" s="37">
        <v>517.41666666666663</v>
      </c>
      <c r="G106" s="38">
        <v>512.33333333333326</v>
      </c>
      <c r="H106" s="38">
        <v>505.56666666666661</v>
      </c>
      <c r="I106" s="38">
        <v>500.48333333333323</v>
      </c>
      <c r="J106" s="38">
        <v>524.18333333333328</v>
      </c>
      <c r="K106" s="38">
        <v>529.26666666666654</v>
      </c>
      <c r="L106" s="38">
        <v>536.0333333333333</v>
      </c>
      <c r="M106" s="28">
        <v>522.5</v>
      </c>
      <c r="N106" s="28">
        <v>510.65</v>
      </c>
      <c r="O106" s="39">
        <v>5407500</v>
      </c>
      <c r="P106" s="40">
        <v>-7.171366035792455E-2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9.65</v>
      </c>
      <c r="F107" s="37">
        <v>9.7166666666666668</v>
      </c>
      <c r="G107" s="38">
        <v>9.4833333333333343</v>
      </c>
      <c r="H107" s="38">
        <v>9.3166666666666682</v>
      </c>
      <c r="I107" s="38">
        <v>9.0833333333333357</v>
      </c>
      <c r="J107" s="38">
        <v>9.8833333333333329</v>
      </c>
      <c r="K107" s="38">
        <v>10.116666666666664</v>
      </c>
      <c r="L107" s="38">
        <v>10.283333333333331</v>
      </c>
      <c r="M107" s="28">
        <v>9.9499999999999993</v>
      </c>
      <c r="N107" s="28">
        <v>9.5500000000000007</v>
      </c>
      <c r="O107" s="39">
        <v>849660000</v>
      </c>
      <c r="P107" s="40">
        <v>7.8047160411823316E-3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58.05</v>
      </c>
      <c r="F108" s="37">
        <v>57.766666666666673</v>
      </c>
      <c r="G108" s="38">
        <v>57.233333333333348</v>
      </c>
      <c r="H108" s="38">
        <v>56.416666666666679</v>
      </c>
      <c r="I108" s="38">
        <v>55.883333333333354</v>
      </c>
      <c r="J108" s="38">
        <v>58.583333333333343</v>
      </c>
      <c r="K108" s="38">
        <v>59.11666666666666</v>
      </c>
      <c r="L108" s="38">
        <v>59.933333333333337</v>
      </c>
      <c r="M108" s="28">
        <v>58.3</v>
      </c>
      <c r="N108" s="28">
        <v>56.95</v>
      </c>
      <c r="O108" s="39">
        <v>115620000</v>
      </c>
      <c r="P108" s="40">
        <v>9.3408991706678303E-3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39.700000000000003</v>
      </c>
      <c r="F109" s="37">
        <v>39.699999999999996</v>
      </c>
      <c r="G109" s="38">
        <v>39.249999999999993</v>
      </c>
      <c r="H109" s="38">
        <v>38.799999999999997</v>
      </c>
      <c r="I109" s="38">
        <v>38.349999999999994</v>
      </c>
      <c r="J109" s="38">
        <v>40.149999999999991</v>
      </c>
      <c r="K109" s="38">
        <v>40.599999999999994</v>
      </c>
      <c r="L109" s="38">
        <v>41.04999999999999</v>
      </c>
      <c r="M109" s="28">
        <v>40.15</v>
      </c>
      <c r="N109" s="28">
        <v>39.25</v>
      </c>
      <c r="O109" s="39">
        <v>258741000</v>
      </c>
      <c r="P109" s="40">
        <v>-1.1785653722231643E-2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219.4</v>
      </c>
      <c r="F110" s="37">
        <v>222.78333333333333</v>
      </c>
      <c r="G110" s="38">
        <v>215.46666666666667</v>
      </c>
      <c r="H110" s="38">
        <v>211.53333333333333</v>
      </c>
      <c r="I110" s="38">
        <v>204.21666666666667</v>
      </c>
      <c r="J110" s="38">
        <v>226.71666666666667</v>
      </c>
      <c r="K110" s="38">
        <v>234.03333333333333</v>
      </c>
      <c r="L110" s="38">
        <v>237.96666666666667</v>
      </c>
      <c r="M110" s="28">
        <v>230.1</v>
      </c>
      <c r="N110" s="28">
        <v>218.85</v>
      </c>
      <c r="O110" s="39">
        <v>46050000</v>
      </c>
      <c r="P110" s="40">
        <v>0.12146118721461187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374.5</v>
      </c>
      <c r="F111" s="37">
        <v>377.05</v>
      </c>
      <c r="G111" s="38">
        <v>369.70000000000005</v>
      </c>
      <c r="H111" s="38">
        <v>364.90000000000003</v>
      </c>
      <c r="I111" s="38">
        <v>357.55000000000007</v>
      </c>
      <c r="J111" s="38">
        <v>381.85</v>
      </c>
      <c r="K111" s="38">
        <v>389.20000000000005</v>
      </c>
      <c r="L111" s="38">
        <v>394</v>
      </c>
      <c r="M111" s="28">
        <v>384.4</v>
      </c>
      <c r="N111" s="28">
        <v>372.25</v>
      </c>
      <c r="O111" s="39">
        <v>15328500</v>
      </c>
      <c r="P111" s="40">
        <v>-0.13634955066625348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235.05</v>
      </c>
      <c r="F112" s="37">
        <v>234.53333333333333</v>
      </c>
      <c r="G112" s="38">
        <v>231.36666666666667</v>
      </c>
      <c r="H112" s="38">
        <v>227.68333333333334</v>
      </c>
      <c r="I112" s="38">
        <v>224.51666666666668</v>
      </c>
      <c r="J112" s="38">
        <v>238.21666666666667</v>
      </c>
      <c r="K112" s="38">
        <v>241.38333333333335</v>
      </c>
      <c r="L112" s="38">
        <v>245.06666666666666</v>
      </c>
      <c r="M112" s="28">
        <v>237.7</v>
      </c>
      <c r="N112" s="28">
        <v>230.85</v>
      </c>
      <c r="O112" s="39">
        <v>27068060</v>
      </c>
      <c r="P112" s="40">
        <v>-5.1736881005173688E-3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209.3</v>
      </c>
      <c r="F113" s="37">
        <v>206.9</v>
      </c>
      <c r="G113" s="38">
        <v>203.5</v>
      </c>
      <c r="H113" s="38">
        <v>197.7</v>
      </c>
      <c r="I113" s="38">
        <v>194.29999999999998</v>
      </c>
      <c r="J113" s="38">
        <v>212.70000000000002</v>
      </c>
      <c r="K113" s="38">
        <v>216.10000000000005</v>
      </c>
      <c r="L113" s="38">
        <v>221.90000000000003</v>
      </c>
      <c r="M113" s="28">
        <v>210.3</v>
      </c>
      <c r="N113" s="28">
        <v>201.1</v>
      </c>
      <c r="O113" s="39">
        <v>14732000</v>
      </c>
      <c r="P113" s="40">
        <v>2.0080321285140562E-2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4834.7</v>
      </c>
      <c r="F114" s="37">
        <v>4894.2333333333336</v>
      </c>
      <c r="G114" s="38">
        <v>4743.4666666666672</v>
      </c>
      <c r="H114" s="38">
        <v>4652.2333333333336</v>
      </c>
      <c r="I114" s="38">
        <v>4501.4666666666672</v>
      </c>
      <c r="J114" s="38">
        <v>4985.4666666666672</v>
      </c>
      <c r="K114" s="38">
        <v>5136.2333333333336</v>
      </c>
      <c r="L114" s="38">
        <v>5227.4666666666672</v>
      </c>
      <c r="M114" s="28">
        <v>5045</v>
      </c>
      <c r="N114" s="28">
        <v>4803</v>
      </c>
      <c r="O114" s="39">
        <v>298875</v>
      </c>
      <c r="P114" s="40">
        <v>2.7679919476597888E-3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1793</v>
      </c>
      <c r="F115" s="37">
        <v>1809.7</v>
      </c>
      <c r="G115" s="38">
        <v>1763.5</v>
      </c>
      <c r="H115" s="38">
        <v>1734</v>
      </c>
      <c r="I115" s="38">
        <v>1687.8</v>
      </c>
      <c r="J115" s="38">
        <v>1839.2</v>
      </c>
      <c r="K115" s="38">
        <v>1885.4000000000003</v>
      </c>
      <c r="L115" s="38">
        <v>1914.9</v>
      </c>
      <c r="M115" s="28">
        <v>1855.9</v>
      </c>
      <c r="N115" s="28">
        <v>1780.2</v>
      </c>
      <c r="O115" s="39">
        <v>2640500</v>
      </c>
      <c r="P115" s="40">
        <v>-9.5648912228057017E-3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976.6</v>
      </c>
      <c r="F116" s="37">
        <v>974.98333333333323</v>
      </c>
      <c r="G116" s="38">
        <v>968.46666666666647</v>
      </c>
      <c r="H116" s="38">
        <v>960.33333333333326</v>
      </c>
      <c r="I116" s="38">
        <v>953.81666666666649</v>
      </c>
      <c r="J116" s="38">
        <v>983.11666666666645</v>
      </c>
      <c r="K116" s="38">
        <v>989.6333333333331</v>
      </c>
      <c r="L116" s="38">
        <v>997.76666666666642</v>
      </c>
      <c r="M116" s="28">
        <v>981.5</v>
      </c>
      <c r="N116" s="28">
        <v>966.85</v>
      </c>
      <c r="O116" s="39">
        <v>25783200</v>
      </c>
      <c r="P116" s="40">
        <v>2.6599468010639789E-3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207.35</v>
      </c>
      <c r="F117" s="37">
        <v>209.16666666666666</v>
      </c>
      <c r="G117" s="38">
        <v>203.33333333333331</v>
      </c>
      <c r="H117" s="38">
        <v>199.31666666666666</v>
      </c>
      <c r="I117" s="38">
        <v>193.48333333333332</v>
      </c>
      <c r="J117" s="38">
        <v>213.18333333333331</v>
      </c>
      <c r="K117" s="38">
        <v>219.01666666666662</v>
      </c>
      <c r="L117" s="38">
        <v>223.0333333333333</v>
      </c>
      <c r="M117" s="28">
        <v>215</v>
      </c>
      <c r="N117" s="28">
        <v>205.15</v>
      </c>
      <c r="O117" s="39">
        <v>17880800</v>
      </c>
      <c r="P117" s="40">
        <v>-1.5634771732332708E-3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1557.15</v>
      </c>
      <c r="F118" s="37">
        <v>1559.95</v>
      </c>
      <c r="G118" s="38">
        <v>1550.95</v>
      </c>
      <c r="H118" s="38">
        <v>1544.75</v>
      </c>
      <c r="I118" s="38">
        <v>1535.75</v>
      </c>
      <c r="J118" s="38">
        <v>1566.15</v>
      </c>
      <c r="K118" s="38">
        <v>1575.15</v>
      </c>
      <c r="L118" s="38">
        <v>1581.3500000000001</v>
      </c>
      <c r="M118" s="28">
        <v>1568.95</v>
      </c>
      <c r="N118" s="28">
        <v>1553.75</v>
      </c>
      <c r="O118" s="39">
        <v>44867700</v>
      </c>
      <c r="P118" s="40">
        <v>1.6239833117028722E-2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817.6</v>
      </c>
      <c r="F119" s="37">
        <v>809.58333333333337</v>
      </c>
      <c r="G119" s="38">
        <v>796.16666666666674</v>
      </c>
      <c r="H119" s="38">
        <v>774.73333333333335</v>
      </c>
      <c r="I119" s="38">
        <v>761.31666666666672</v>
      </c>
      <c r="J119" s="38">
        <v>831.01666666666677</v>
      </c>
      <c r="K119" s="38">
        <v>844.43333333333351</v>
      </c>
      <c r="L119" s="38">
        <v>865.86666666666679</v>
      </c>
      <c r="M119" s="28">
        <v>823</v>
      </c>
      <c r="N119" s="28">
        <v>788.15</v>
      </c>
      <c r="O119" s="39">
        <v>1615500</v>
      </c>
      <c r="P119" s="40">
        <v>-9.2288242730720602E-2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127.55</v>
      </c>
      <c r="F120" s="37">
        <v>127.14999999999999</v>
      </c>
      <c r="G120" s="38">
        <v>125.64999999999998</v>
      </c>
      <c r="H120" s="38">
        <v>123.74999999999999</v>
      </c>
      <c r="I120" s="38">
        <v>122.24999999999997</v>
      </c>
      <c r="J120" s="38">
        <v>129.04999999999998</v>
      </c>
      <c r="K120" s="38">
        <v>130.55000000000001</v>
      </c>
      <c r="L120" s="38">
        <v>132.44999999999999</v>
      </c>
      <c r="M120" s="28">
        <v>128.65</v>
      </c>
      <c r="N120" s="28">
        <v>125.25</v>
      </c>
      <c r="O120" s="39">
        <v>60281000</v>
      </c>
      <c r="P120" s="40">
        <v>-6.446080903863613E-2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1005.95</v>
      </c>
      <c r="F121" s="37">
        <v>998.76666666666677</v>
      </c>
      <c r="G121" s="38">
        <v>985.53333333333353</v>
      </c>
      <c r="H121" s="38">
        <v>965.11666666666679</v>
      </c>
      <c r="I121" s="38">
        <v>951.88333333333355</v>
      </c>
      <c r="J121" s="38">
        <v>1019.1833333333335</v>
      </c>
      <c r="K121" s="38">
        <v>1032.416666666667</v>
      </c>
      <c r="L121" s="38">
        <v>1052.8333333333335</v>
      </c>
      <c r="M121" s="28">
        <v>1012</v>
      </c>
      <c r="N121" s="28">
        <v>978.35</v>
      </c>
      <c r="O121" s="39">
        <v>855450</v>
      </c>
      <c r="P121" s="40">
        <v>5.8463251670378621E-2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748.85</v>
      </c>
      <c r="F122" s="37">
        <v>749.58333333333337</v>
      </c>
      <c r="G122" s="38">
        <v>739.91666666666674</v>
      </c>
      <c r="H122" s="38">
        <v>730.98333333333335</v>
      </c>
      <c r="I122" s="38">
        <v>721.31666666666672</v>
      </c>
      <c r="J122" s="38">
        <v>758.51666666666677</v>
      </c>
      <c r="K122" s="38">
        <v>768.18333333333351</v>
      </c>
      <c r="L122" s="38">
        <v>777.11666666666679</v>
      </c>
      <c r="M122" s="28">
        <v>759.25</v>
      </c>
      <c r="N122" s="28">
        <v>740.65</v>
      </c>
      <c r="O122" s="39">
        <v>14992250</v>
      </c>
      <c r="P122" s="40">
        <v>-3.4486644877718922E-2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257.75</v>
      </c>
      <c r="F123" s="37">
        <v>257.48333333333335</v>
      </c>
      <c r="G123" s="38">
        <v>256.2166666666667</v>
      </c>
      <c r="H123" s="38">
        <v>254.68333333333334</v>
      </c>
      <c r="I123" s="38">
        <v>253.41666666666669</v>
      </c>
      <c r="J123" s="38">
        <v>259.01666666666671</v>
      </c>
      <c r="K123" s="38">
        <v>260.28333333333336</v>
      </c>
      <c r="L123" s="38">
        <v>261.81666666666672</v>
      </c>
      <c r="M123" s="28">
        <v>258.75</v>
      </c>
      <c r="N123" s="28">
        <v>255.95</v>
      </c>
      <c r="O123" s="39">
        <v>127888000</v>
      </c>
      <c r="P123" s="40">
        <v>3.3675607169645398E-2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538.35</v>
      </c>
      <c r="F124" s="37">
        <v>532.63333333333333</v>
      </c>
      <c r="G124" s="38">
        <v>523.81666666666661</v>
      </c>
      <c r="H124" s="38">
        <v>509.2833333333333</v>
      </c>
      <c r="I124" s="38">
        <v>500.46666666666658</v>
      </c>
      <c r="J124" s="38">
        <v>547.16666666666663</v>
      </c>
      <c r="K124" s="38">
        <v>555.98333333333346</v>
      </c>
      <c r="L124" s="38">
        <v>570.51666666666665</v>
      </c>
      <c r="M124" s="28">
        <v>541.45000000000005</v>
      </c>
      <c r="N124" s="28">
        <v>518.1</v>
      </c>
      <c r="O124" s="39">
        <v>33567500</v>
      </c>
      <c r="P124" s="40">
        <v>-3.1240981240981239E-2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2568.15</v>
      </c>
      <c r="F125" s="37">
        <v>2575.0666666666666</v>
      </c>
      <c r="G125" s="38">
        <v>2543.7833333333333</v>
      </c>
      <c r="H125" s="38">
        <v>2519.4166666666665</v>
      </c>
      <c r="I125" s="38">
        <v>2488.1333333333332</v>
      </c>
      <c r="J125" s="38">
        <v>2599.4333333333334</v>
      </c>
      <c r="K125" s="38">
        <v>2630.7166666666662</v>
      </c>
      <c r="L125" s="38">
        <v>2655.0833333333335</v>
      </c>
      <c r="M125" s="28">
        <v>2606.35</v>
      </c>
      <c r="N125" s="28">
        <v>2550.6999999999998</v>
      </c>
      <c r="O125" s="39">
        <v>339500</v>
      </c>
      <c r="P125" s="40">
        <v>-0.12533814247069433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721.65</v>
      </c>
      <c r="F126" s="37">
        <v>721.70000000000016</v>
      </c>
      <c r="G126" s="38">
        <v>709.40000000000032</v>
      </c>
      <c r="H126" s="38">
        <v>697.1500000000002</v>
      </c>
      <c r="I126" s="38">
        <v>684.85000000000036</v>
      </c>
      <c r="J126" s="38">
        <v>733.95000000000027</v>
      </c>
      <c r="K126" s="38">
        <v>746.25000000000023</v>
      </c>
      <c r="L126" s="38">
        <v>758.50000000000023</v>
      </c>
      <c r="M126" s="28">
        <v>734</v>
      </c>
      <c r="N126" s="28">
        <v>709.45</v>
      </c>
      <c r="O126" s="39">
        <v>30075300</v>
      </c>
      <c r="P126" s="40">
        <v>5.5971833528933824E-3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533.5</v>
      </c>
      <c r="F127" s="37">
        <v>538.80000000000007</v>
      </c>
      <c r="G127" s="38">
        <v>525.65000000000009</v>
      </c>
      <c r="H127" s="38">
        <v>517.80000000000007</v>
      </c>
      <c r="I127" s="38">
        <v>504.65000000000009</v>
      </c>
      <c r="J127" s="38">
        <v>546.65000000000009</v>
      </c>
      <c r="K127" s="38">
        <v>559.79999999999995</v>
      </c>
      <c r="L127" s="38">
        <v>567.65000000000009</v>
      </c>
      <c r="M127" s="28">
        <v>551.95000000000005</v>
      </c>
      <c r="N127" s="28">
        <v>530.95000000000005</v>
      </c>
      <c r="O127" s="39">
        <v>10200000</v>
      </c>
      <c r="P127" s="40">
        <v>-3.2028469750889681E-2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1741.55</v>
      </c>
      <c r="F128" s="37">
        <v>1736.7333333333333</v>
      </c>
      <c r="G128" s="38">
        <v>1722.6166666666668</v>
      </c>
      <c r="H128" s="38">
        <v>1703.6833333333334</v>
      </c>
      <c r="I128" s="38">
        <v>1689.5666666666668</v>
      </c>
      <c r="J128" s="38">
        <v>1755.6666666666667</v>
      </c>
      <c r="K128" s="38">
        <v>1769.7833333333331</v>
      </c>
      <c r="L128" s="38">
        <v>1788.7166666666667</v>
      </c>
      <c r="M128" s="28">
        <v>1750.85</v>
      </c>
      <c r="N128" s="28">
        <v>1717.8</v>
      </c>
      <c r="O128" s="39">
        <v>16081200</v>
      </c>
      <c r="P128" s="40">
        <v>-4.2010198732307102E-2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89</v>
      </c>
      <c r="F129" s="37">
        <v>88.833333333333329</v>
      </c>
      <c r="G129" s="38">
        <v>87.566666666666663</v>
      </c>
      <c r="H129" s="38">
        <v>86.13333333333334</v>
      </c>
      <c r="I129" s="38">
        <v>84.866666666666674</v>
      </c>
      <c r="J129" s="38">
        <v>90.266666666666652</v>
      </c>
      <c r="K129" s="38">
        <v>91.533333333333331</v>
      </c>
      <c r="L129" s="38">
        <v>92.96666666666664</v>
      </c>
      <c r="M129" s="28">
        <v>90.1</v>
      </c>
      <c r="N129" s="28">
        <v>87.4</v>
      </c>
      <c r="O129" s="39">
        <v>61682688</v>
      </c>
      <c r="P129" s="40">
        <v>-5.8695356121476236E-2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2775.15</v>
      </c>
      <c r="F130" s="37">
        <v>2756.1333333333332</v>
      </c>
      <c r="G130" s="38">
        <v>2712.2666666666664</v>
      </c>
      <c r="H130" s="38">
        <v>2649.3833333333332</v>
      </c>
      <c r="I130" s="38">
        <v>2605.5166666666664</v>
      </c>
      <c r="J130" s="38">
        <v>2819.0166666666664</v>
      </c>
      <c r="K130" s="38">
        <v>2862.8833333333332</v>
      </c>
      <c r="L130" s="38">
        <v>2925.7666666666664</v>
      </c>
      <c r="M130" s="28">
        <v>2800</v>
      </c>
      <c r="N130" s="28">
        <v>2693.25</v>
      </c>
      <c r="O130" s="39">
        <v>652000</v>
      </c>
      <c r="P130" s="40">
        <v>-2.8675205505639457E-3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580.4</v>
      </c>
      <c r="F131" s="37">
        <v>572.19999999999993</v>
      </c>
      <c r="G131" s="38">
        <v>559.84999999999991</v>
      </c>
      <c r="H131" s="38">
        <v>539.29999999999995</v>
      </c>
      <c r="I131" s="38">
        <v>526.94999999999993</v>
      </c>
      <c r="J131" s="38">
        <v>592.74999999999989</v>
      </c>
      <c r="K131" s="38">
        <v>605.1</v>
      </c>
      <c r="L131" s="38">
        <v>625.64999999999986</v>
      </c>
      <c r="M131" s="28">
        <v>584.54999999999995</v>
      </c>
      <c r="N131" s="28">
        <v>551.65</v>
      </c>
      <c r="O131" s="39">
        <v>7939800</v>
      </c>
      <c r="P131" s="40">
        <v>-2.1951219512195121E-2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381.95</v>
      </c>
      <c r="F132" s="37">
        <v>380.61666666666662</v>
      </c>
      <c r="G132" s="38">
        <v>378.03333333333325</v>
      </c>
      <c r="H132" s="38">
        <v>374.11666666666662</v>
      </c>
      <c r="I132" s="38">
        <v>371.53333333333325</v>
      </c>
      <c r="J132" s="38">
        <v>384.53333333333325</v>
      </c>
      <c r="K132" s="38">
        <v>387.11666666666662</v>
      </c>
      <c r="L132" s="38">
        <v>391.03333333333325</v>
      </c>
      <c r="M132" s="28">
        <v>383.2</v>
      </c>
      <c r="N132" s="28">
        <v>376.7</v>
      </c>
      <c r="O132" s="39">
        <v>21442000</v>
      </c>
      <c r="P132" s="40">
        <v>-6.3948100092678407E-3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1679.35</v>
      </c>
      <c r="F133" s="37">
        <v>1679.7666666666667</v>
      </c>
      <c r="G133" s="38">
        <v>1669.8833333333332</v>
      </c>
      <c r="H133" s="38">
        <v>1660.4166666666665</v>
      </c>
      <c r="I133" s="38">
        <v>1650.5333333333331</v>
      </c>
      <c r="J133" s="38">
        <v>1689.2333333333333</v>
      </c>
      <c r="K133" s="38">
        <v>1699.116666666667</v>
      </c>
      <c r="L133" s="38">
        <v>1708.5833333333335</v>
      </c>
      <c r="M133" s="28">
        <v>1689.65</v>
      </c>
      <c r="N133" s="28">
        <v>1670.3</v>
      </c>
      <c r="O133" s="39">
        <v>13820125</v>
      </c>
      <c r="P133" s="40">
        <v>-1.7134211171996403E-2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4831.6499999999996</v>
      </c>
      <c r="F134" s="37">
        <v>4806.3166666666666</v>
      </c>
      <c r="G134" s="38">
        <v>4746.7333333333336</v>
      </c>
      <c r="H134" s="38">
        <v>4661.8166666666666</v>
      </c>
      <c r="I134" s="38">
        <v>4602.2333333333336</v>
      </c>
      <c r="J134" s="38">
        <v>4891.2333333333336</v>
      </c>
      <c r="K134" s="38">
        <v>4950.8166666666675</v>
      </c>
      <c r="L134" s="38">
        <v>5035.7333333333336</v>
      </c>
      <c r="M134" s="28">
        <v>4865.8999999999996</v>
      </c>
      <c r="N134" s="28">
        <v>4721.3999999999996</v>
      </c>
      <c r="O134" s="39">
        <v>1879200</v>
      </c>
      <c r="P134" s="40">
        <v>1.0811683072454413E-2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4025.65</v>
      </c>
      <c r="F135" s="37">
        <v>4018.5499999999997</v>
      </c>
      <c r="G135" s="38">
        <v>3967.0999999999995</v>
      </c>
      <c r="H135" s="38">
        <v>3908.5499999999997</v>
      </c>
      <c r="I135" s="38">
        <v>3857.0999999999995</v>
      </c>
      <c r="J135" s="38">
        <v>4077.0999999999995</v>
      </c>
      <c r="K135" s="38">
        <v>4128.5499999999993</v>
      </c>
      <c r="L135" s="38">
        <v>4187.0999999999995</v>
      </c>
      <c r="M135" s="28">
        <v>4070</v>
      </c>
      <c r="N135" s="28">
        <v>3960</v>
      </c>
      <c r="O135" s="39">
        <v>1047200</v>
      </c>
      <c r="P135" s="40">
        <v>-3.0011115227862172E-2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743.65</v>
      </c>
      <c r="F136" s="37">
        <v>747.31666666666661</v>
      </c>
      <c r="G136" s="38">
        <v>737.43333333333317</v>
      </c>
      <c r="H136" s="38">
        <v>731.21666666666658</v>
      </c>
      <c r="I136" s="38">
        <v>721.33333333333314</v>
      </c>
      <c r="J136" s="38">
        <v>753.53333333333319</v>
      </c>
      <c r="K136" s="38">
        <v>763.41666666666663</v>
      </c>
      <c r="L136" s="38">
        <v>769.63333333333321</v>
      </c>
      <c r="M136" s="28">
        <v>757.2</v>
      </c>
      <c r="N136" s="28">
        <v>741.1</v>
      </c>
      <c r="O136" s="39">
        <v>8507650</v>
      </c>
      <c r="P136" s="40">
        <v>-1.3211081534062901E-2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927.65</v>
      </c>
      <c r="F137" s="37">
        <v>930.81666666666661</v>
      </c>
      <c r="G137" s="38">
        <v>920.83333333333326</v>
      </c>
      <c r="H137" s="38">
        <v>914.01666666666665</v>
      </c>
      <c r="I137" s="38">
        <v>904.0333333333333</v>
      </c>
      <c r="J137" s="38">
        <v>937.63333333333321</v>
      </c>
      <c r="K137" s="38">
        <v>947.61666666666656</v>
      </c>
      <c r="L137" s="38">
        <v>954.43333333333317</v>
      </c>
      <c r="M137" s="28">
        <v>940.8</v>
      </c>
      <c r="N137" s="28">
        <v>924</v>
      </c>
      <c r="O137" s="39">
        <v>13067600</v>
      </c>
      <c r="P137" s="40">
        <v>-1.0495070497190713E-2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185.3</v>
      </c>
      <c r="F138" s="37">
        <v>183.35</v>
      </c>
      <c r="G138" s="38">
        <v>180.7</v>
      </c>
      <c r="H138" s="38">
        <v>176.1</v>
      </c>
      <c r="I138" s="38">
        <v>173.45</v>
      </c>
      <c r="J138" s="38">
        <v>187.95</v>
      </c>
      <c r="K138" s="38">
        <v>190.60000000000002</v>
      </c>
      <c r="L138" s="38">
        <v>195.2</v>
      </c>
      <c r="M138" s="28">
        <v>186</v>
      </c>
      <c r="N138" s="28">
        <v>178.75</v>
      </c>
      <c r="O138" s="39">
        <v>32780000</v>
      </c>
      <c r="P138" s="40">
        <v>-6.3963449457452887E-2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116.05</v>
      </c>
      <c r="F139" s="37">
        <v>116</v>
      </c>
      <c r="G139" s="38">
        <v>114.55</v>
      </c>
      <c r="H139" s="38">
        <v>113.05</v>
      </c>
      <c r="I139" s="38">
        <v>111.6</v>
      </c>
      <c r="J139" s="38">
        <v>117.5</v>
      </c>
      <c r="K139" s="38">
        <v>118.94999999999999</v>
      </c>
      <c r="L139" s="38">
        <v>120.45</v>
      </c>
      <c r="M139" s="28">
        <v>117.45</v>
      </c>
      <c r="N139" s="28">
        <v>114.5</v>
      </c>
      <c r="O139" s="39">
        <v>34386000</v>
      </c>
      <c r="P139" s="40">
        <v>-4.10775537521961E-2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529.6</v>
      </c>
      <c r="F140" s="37">
        <v>528.81666666666672</v>
      </c>
      <c r="G140" s="38">
        <v>523.53333333333342</v>
      </c>
      <c r="H140" s="38">
        <v>517.4666666666667</v>
      </c>
      <c r="I140" s="38">
        <v>512.18333333333339</v>
      </c>
      <c r="J140" s="38">
        <v>534.88333333333344</v>
      </c>
      <c r="K140" s="38">
        <v>540.16666666666674</v>
      </c>
      <c r="L140" s="38">
        <v>546.23333333333346</v>
      </c>
      <c r="M140" s="28">
        <v>534.1</v>
      </c>
      <c r="N140" s="28">
        <v>522.75</v>
      </c>
      <c r="O140" s="39">
        <v>8212000</v>
      </c>
      <c r="P140" s="40">
        <v>-1.0840761262346423E-2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7802.4</v>
      </c>
      <c r="F141" s="37">
        <v>7801.6166666666659</v>
      </c>
      <c r="G141" s="38">
        <v>7733.1833333333316</v>
      </c>
      <c r="H141" s="38">
        <v>7663.9666666666653</v>
      </c>
      <c r="I141" s="38">
        <v>7595.533333333331</v>
      </c>
      <c r="J141" s="38">
        <v>7870.8333333333321</v>
      </c>
      <c r="K141" s="38">
        <v>7939.2666666666664</v>
      </c>
      <c r="L141" s="38">
        <v>8008.4833333333327</v>
      </c>
      <c r="M141" s="28">
        <v>7870.05</v>
      </c>
      <c r="N141" s="28">
        <v>7732.4</v>
      </c>
      <c r="O141" s="39">
        <v>2762600</v>
      </c>
      <c r="P141" s="40">
        <v>2.0350877192982456E-2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865.05</v>
      </c>
      <c r="F142" s="37">
        <v>864.71666666666658</v>
      </c>
      <c r="G142" s="38">
        <v>855.53333333333319</v>
      </c>
      <c r="H142" s="38">
        <v>846.01666666666665</v>
      </c>
      <c r="I142" s="38">
        <v>836.83333333333326</v>
      </c>
      <c r="J142" s="38">
        <v>874.23333333333312</v>
      </c>
      <c r="K142" s="38">
        <v>883.41666666666652</v>
      </c>
      <c r="L142" s="38">
        <v>892.93333333333305</v>
      </c>
      <c r="M142" s="28">
        <v>873.9</v>
      </c>
      <c r="N142" s="28">
        <v>855.2</v>
      </c>
      <c r="O142" s="39">
        <v>13412500</v>
      </c>
      <c r="P142" s="40">
        <v>-6.4814814814814813E-3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1351.05</v>
      </c>
      <c r="F143" s="37">
        <v>1351.8666666666666</v>
      </c>
      <c r="G143" s="38">
        <v>1339.1833333333332</v>
      </c>
      <c r="H143" s="38">
        <v>1327.3166666666666</v>
      </c>
      <c r="I143" s="38">
        <v>1314.6333333333332</v>
      </c>
      <c r="J143" s="38">
        <v>1363.7333333333331</v>
      </c>
      <c r="K143" s="38">
        <v>1376.4166666666665</v>
      </c>
      <c r="L143" s="38">
        <v>1388.2833333333331</v>
      </c>
      <c r="M143" s="28">
        <v>1364.55</v>
      </c>
      <c r="N143" s="28">
        <v>1340</v>
      </c>
      <c r="O143" s="39">
        <v>2069900</v>
      </c>
      <c r="P143" s="40">
        <v>-1.054040488539401E-2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2386.6</v>
      </c>
      <c r="F144" s="37">
        <v>2387.5833333333335</v>
      </c>
      <c r="G144" s="38">
        <v>2361.5166666666669</v>
      </c>
      <c r="H144" s="38">
        <v>2336.4333333333334</v>
      </c>
      <c r="I144" s="38">
        <v>2310.3666666666668</v>
      </c>
      <c r="J144" s="38">
        <v>2412.666666666667</v>
      </c>
      <c r="K144" s="38">
        <v>2438.7333333333336</v>
      </c>
      <c r="L144" s="38">
        <v>2463.8166666666671</v>
      </c>
      <c r="M144" s="28">
        <v>2413.65</v>
      </c>
      <c r="N144" s="28">
        <v>2362.5</v>
      </c>
      <c r="O144" s="39">
        <v>429600</v>
      </c>
      <c r="P144" s="40">
        <v>-0.12398042414355628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750.9</v>
      </c>
      <c r="F145" s="37">
        <v>751.30000000000007</v>
      </c>
      <c r="G145" s="38">
        <v>741.85000000000014</v>
      </c>
      <c r="H145" s="38">
        <v>732.80000000000007</v>
      </c>
      <c r="I145" s="38">
        <v>723.35000000000014</v>
      </c>
      <c r="J145" s="38">
        <v>760.35000000000014</v>
      </c>
      <c r="K145" s="38">
        <v>769.80000000000018</v>
      </c>
      <c r="L145" s="38">
        <v>778.85000000000014</v>
      </c>
      <c r="M145" s="28">
        <v>760.75</v>
      </c>
      <c r="N145" s="28">
        <v>742.25</v>
      </c>
      <c r="O145" s="39">
        <v>2049450</v>
      </c>
      <c r="P145" s="40">
        <v>-9.5057034220532319E-4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836.95</v>
      </c>
      <c r="F146" s="37">
        <v>832.70000000000016</v>
      </c>
      <c r="G146" s="38">
        <v>819.8000000000003</v>
      </c>
      <c r="H146" s="38">
        <v>802.65000000000009</v>
      </c>
      <c r="I146" s="38">
        <v>789.75000000000023</v>
      </c>
      <c r="J146" s="38">
        <v>849.85000000000036</v>
      </c>
      <c r="K146" s="38">
        <v>862.75000000000023</v>
      </c>
      <c r="L146" s="38">
        <v>879.90000000000043</v>
      </c>
      <c r="M146" s="28">
        <v>845.6</v>
      </c>
      <c r="N146" s="28">
        <v>815.55</v>
      </c>
      <c r="O146" s="39">
        <v>2794200</v>
      </c>
      <c r="P146" s="40">
        <v>1.3713539399216369E-2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3537.55</v>
      </c>
      <c r="F147" s="37">
        <v>3575.4666666666667</v>
      </c>
      <c r="G147" s="38">
        <v>3492.6833333333334</v>
      </c>
      <c r="H147" s="38">
        <v>3447.8166666666666</v>
      </c>
      <c r="I147" s="38">
        <v>3365.0333333333333</v>
      </c>
      <c r="J147" s="38">
        <v>3620.3333333333335</v>
      </c>
      <c r="K147" s="38">
        <v>3703.1166666666672</v>
      </c>
      <c r="L147" s="38">
        <v>3747.9833333333336</v>
      </c>
      <c r="M147" s="28">
        <v>3658.25</v>
      </c>
      <c r="N147" s="28">
        <v>3530.6</v>
      </c>
      <c r="O147" s="39">
        <v>2800600</v>
      </c>
      <c r="P147" s="40">
        <v>-2.0906166969654593E-2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136.1</v>
      </c>
      <c r="F148" s="37">
        <v>136.06666666666666</v>
      </c>
      <c r="G148" s="38">
        <v>132.33333333333331</v>
      </c>
      <c r="H148" s="38">
        <v>128.56666666666666</v>
      </c>
      <c r="I148" s="38">
        <v>124.83333333333331</v>
      </c>
      <c r="J148" s="38">
        <v>139.83333333333331</v>
      </c>
      <c r="K148" s="38">
        <v>143.56666666666666</v>
      </c>
      <c r="L148" s="38">
        <v>147.33333333333331</v>
      </c>
      <c r="M148" s="28">
        <v>139.80000000000001</v>
      </c>
      <c r="N148" s="28">
        <v>132.30000000000001</v>
      </c>
      <c r="O148" s="39">
        <v>33498500</v>
      </c>
      <c r="P148" s="40">
        <v>5.6868374558303889E-2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2795.2</v>
      </c>
      <c r="F149" s="37">
        <v>2772.7166666666667</v>
      </c>
      <c r="G149" s="38">
        <v>2725.4333333333334</v>
      </c>
      <c r="H149" s="38">
        <v>2655.6666666666665</v>
      </c>
      <c r="I149" s="38">
        <v>2608.3833333333332</v>
      </c>
      <c r="J149" s="38">
        <v>2842.4833333333336</v>
      </c>
      <c r="K149" s="38">
        <v>2889.7666666666673</v>
      </c>
      <c r="L149" s="38">
        <v>2959.5333333333338</v>
      </c>
      <c r="M149" s="28">
        <v>2820</v>
      </c>
      <c r="N149" s="28">
        <v>2702.95</v>
      </c>
      <c r="O149" s="39">
        <v>1805125</v>
      </c>
      <c r="P149" s="40">
        <v>1.6356291260222682E-2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71926.55</v>
      </c>
      <c r="F150" s="37">
        <v>71514.21666666666</v>
      </c>
      <c r="G150" s="38">
        <v>70614.93333333332</v>
      </c>
      <c r="H150" s="38">
        <v>69303.316666666666</v>
      </c>
      <c r="I150" s="38">
        <v>68404.033333333326</v>
      </c>
      <c r="J150" s="38">
        <v>72825.833333333314</v>
      </c>
      <c r="K150" s="38">
        <v>73725.116666666669</v>
      </c>
      <c r="L150" s="38">
        <v>75036.733333333308</v>
      </c>
      <c r="M150" s="28">
        <v>72413.5</v>
      </c>
      <c r="N150" s="28">
        <v>70202.600000000006</v>
      </c>
      <c r="O150" s="39">
        <v>107150</v>
      </c>
      <c r="P150" s="40">
        <v>-2.6351658337119492E-2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1252.5999999999999</v>
      </c>
      <c r="F151" s="37">
        <v>1265.5666666666666</v>
      </c>
      <c r="G151" s="38">
        <v>1233.9833333333331</v>
      </c>
      <c r="H151" s="38">
        <v>1215.3666666666666</v>
      </c>
      <c r="I151" s="38">
        <v>1183.7833333333331</v>
      </c>
      <c r="J151" s="38">
        <v>1284.1833333333332</v>
      </c>
      <c r="K151" s="38">
        <v>1315.7666666666667</v>
      </c>
      <c r="L151" s="38">
        <v>1334.3833333333332</v>
      </c>
      <c r="M151" s="28">
        <v>1297.1500000000001</v>
      </c>
      <c r="N151" s="28">
        <v>1246.95</v>
      </c>
      <c r="O151" s="39">
        <v>3496500</v>
      </c>
      <c r="P151" s="40">
        <v>1.2048192771084338E-2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320.35000000000002</v>
      </c>
      <c r="F152" s="37">
        <v>320.93333333333334</v>
      </c>
      <c r="G152" s="38">
        <v>313.31666666666666</v>
      </c>
      <c r="H152" s="38">
        <v>306.2833333333333</v>
      </c>
      <c r="I152" s="38">
        <v>298.66666666666663</v>
      </c>
      <c r="J152" s="38">
        <v>327.9666666666667</v>
      </c>
      <c r="K152" s="38">
        <v>335.58333333333337</v>
      </c>
      <c r="L152" s="38">
        <v>342.61666666666673</v>
      </c>
      <c r="M152" s="28">
        <v>328.55</v>
      </c>
      <c r="N152" s="28">
        <v>313.89999999999998</v>
      </c>
      <c r="O152" s="39">
        <v>3460800</v>
      </c>
      <c r="P152" s="40">
        <v>-0.12817412333736397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108.7</v>
      </c>
      <c r="F153" s="37">
        <v>108.36666666666667</v>
      </c>
      <c r="G153" s="38">
        <v>106.43333333333335</v>
      </c>
      <c r="H153" s="38">
        <v>104.16666666666667</v>
      </c>
      <c r="I153" s="38">
        <v>102.23333333333335</v>
      </c>
      <c r="J153" s="38">
        <v>110.63333333333335</v>
      </c>
      <c r="K153" s="38">
        <v>112.56666666666669</v>
      </c>
      <c r="L153" s="38">
        <v>114.83333333333336</v>
      </c>
      <c r="M153" s="28">
        <v>110.3</v>
      </c>
      <c r="N153" s="28">
        <v>106.1</v>
      </c>
      <c r="O153" s="39">
        <v>80308000</v>
      </c>
      <c r="P153" s="40">
        <v>-1.777731572928579E-2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4490.8</v>
      </c>
      <c r="F154" s="37">
        <v>4506.7666666666664</v>
      </c>
      <c r="G154" s="38">
        <v>4458.5333333333328</v>
      </c>
      <c r="H154" s="38">
        <v>4426.2666666666664</v>
      </c>
      <c r="I154" s="38">
        <v>4378.0333333333328</v>
      </c>
      <c r="J154" s="38">
        <v>4539.0333333333328</v>
      </c>
      <c r="K154" s="38">
        <v>4587.2666666666664</v>
      </c>
      <c r="L154" s="38">
        <v>4619.5333333333328</v>
      </c>
      <c r="M154" s="28">
        <v>4555</v>
      </c>
      <c r="N154" s="28">
        <v>4474.5</v>
      </c>
      <c r="O154" s="39">
        <v>1386875</v>
      </c>
      <c r="P154" s="40">
        <v>6.3492063492063492E-3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3953.2</v>
      </c>
      <c r="F155" s="37">
        <v>3992.9</v>
      </c>
      <c r="G155" s="38">
        <v>3887.05</v>
      </c>
      <c r="H155" s="38">
        <v>3820.9</v>
      </c>
      <c r="I155" s="38">
        <v>3715.05</v>
      </c>
      <c r="J155" s="38">
        <v>4059.05</v>
      </c>
      <c r="K155" s="38">
        <v>4164.8999999999996</v>
      </c>
      <c r="L155" s="38">
        <v>4231.05</v>
      </c>
      <c r="M155" s="28">
        <v>4098.75</v>
      </c>
      <c r="N155" s="28">
        <v>3926.75</v>
      </c>
      <c r="O155" s="39">
        <v>365625</v>
      </c>
      <c r="P155" s="40">
        <v>-0.17512690355329949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38.299999999999997</v>
      </c>
      <c r="F156" s="37">
        <v>38.499999999999993</v>
      </c>
      <c r="G156" s="38">
        <v>37.849999999999987</v>
      </c>
      <c r="H156" s="38">
        <v>37.399999999999991</v>
      </c>
      <c r="I156" s="38">
        <v>36.749999999999986</v>
      </c>
      <c r="J156" s="38">
        <v>38.949999999999989</v>
      </c>
      <c r="K156" s="38">
        <v>39.599999999999994</v>
      </c>
      <c r="L156" s="38">
        <v>40.04999999999999</v>
      </c>
      <c r="M156" s="28">
        <v>39.15</v>
      </c>
      <c r="N156" s="28">
        <v>38.049999999999997</v>
      </c>
      <c r="O156" s="39">
        <v>32352000</v>
      </c>
      <c r="P156" s="40">
        <v>1.7742544356360891E-2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18264.849999999999</v>
      </c>
      <c r="F157" s="37">
        <v>18303.05</v>
      </c>
      <c r="G157" s="38">
        <v>18111.8</v>
      </c>
      <c r="H157" s="38">
        <v>17958.75</v>
      </c>
      <c r="I157" s="38">
        <v>17767.5</v>
      </c>
      <c r="J157" s="38">
        <v>18456.099999999999</v>
      </c>
      <c r="K157" s="38">
        <v>18647.349999999999</v>
      </c>
      <c r="L157" s="38">
        <v>18800.399999999998</v>
      </c>
      <c r="M157" s="28">
        <v>18494.3</v>
      </c>
      <c r="N157" s="28">
        <v>18150</v>
      </c>
      <c r="O157" s="39">
        <v>298975</v>
      </c>
      <c r="P157" s="40">
        <v>-9.4425577735442728E-3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160.19999999999999</v>
      </c>
      <c r="F158" s="37">
        <v>160.6</v>
      </c>
      <c r="G158" s="38">
        <v>158.04999999999998</v>
      </c>
      <c r="H158" s="38">
        <v>155.89999999999998</v>
      </c>
      <c r="I158" s="38">
        <v>153.34999999999997</v>
      </c>
      <c r="J158" s="38">
        <v>162.75</v>
      </c>
      <c r="K158" s="38">
        <v>165.3</v>
      </c>
      <c r="L158" s="38">
        <v>167.45000000000002</v>
      </c>
      <c r="M158" s="28">
        <v>163.15</v>
      </c>
      <c r="N158" s="28">
        <v>158.44999999999999</v>
      </c>
      <c r="O158" s="39">
        <v>57130900</v>
      </c>
      <c r="P158" s="40">
        <v>-2.7375384966351089E-2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155.55000000000001</v>
      </c>
      <c r="F159" s="37">
        <v>156.61666666666667</v>
      </c>
      <c r="G159" s="38">
        <v>153.98333333333335</v>
      </c>
      <c r="H159" s="38">
        <v>152.41666666666669</v>
      </c>
      <c r="I159" s="38">
        <v>149.78333333333336</v>
      </c>
      <c r="J159" s="38">
        <v>158.18333333333334</v>
      </c>
      <c r="K159" s="38">
        <v>160.81666666666666</v>
      </c>
      <c r="L159" s="38">
        <v>162.38333333333333</v>
      </c>
      <c r="M159" s="28">
        <v>159.25</v>
      </c>
      <c r="N159" s="28">
        <v>155.05000000000001</v>
      </c>
      <c r="O159" s="39">
        <v>104743200</v>
      </c>
      <c r="P159" s="40">
        <v>7.0114139296529238E-2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969.6</v>
      </c>
      <c r="F160" s="37">
        <v>960.4</v>
      </c>
      <c r="G160" s="38">
        <v>945.69999999999993</v>
      </c>
      <c r="H160" s="38">
        <v>921.8</v>
      </c>
      <c r="I160" s="38">
        <v>907.09999999999991</v>
      </c>
      <c r="J160" s="38">
        <v>984.3</v>
      </c>
      <c r="K160" s="38">
        <v>999</v>
      </c>
      <c r="L160" s="38">
        <v>1022.9</v>
      </c>
      <c r="M160" s="28">
        <v>975.1</v>
      </c>
      <c r="N160" s="28">
        <v>936.5</v>
      </c>
      <c r="O160" s="39">
        <v>4291000</v>
      </c>
      <c r="P160" s="40">
        <v>3.442456969287884E-2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3505.3</v>
      </c>
      <c r="F161" s="37">
        <v>3500.6666666666665</v>
      </c>
      <c r="G161" s="38">
        <v>3452.4833333333331</v>
      </c>
      <c r="H161" s="38">
        <v>3399.6666666666665</v>
      </c>
      <c r="I161" s="38">
        <v>3351.4833333333331</v>
      </c>
      <c r="J161" s="38">
        <v>3553.4833333333331</v>
      </c>
      <c r="K161" s="38">
        <v>3601.6666666666665</v>
      </c>
      <c r="L161" s="38">
        <v>3654.4833333333331</v>
      </c>
      <c r="M161" s="28">
        <v>3548.85</v>
      </c>
      <c r="N161" s="28">
        <v>3447.85</v>
      </c>
      <c r="O161" s="39">
        <v>587125</v>
      </c>
      <c r="P161" s="40">
        <v>7.1884984025559109E-2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165.05</v>
      </c>
      <c r="F162" s="37">
        <v>165.9</v>
      </c>
      <c r="G162" s="38">
        <v>162.60000000000002</v>
      </c>
      <c r="H162" s="38">
        <v>160.15</v>
      </c>
      <c r="I162" s="38">
        <v>156.85000000000002</v>
      </c>
      <c r="J162" s="38">
        <v>168.35000000000002</v>
      </c>
      <c r="K162" s="38">
        <v>171.65000000000003</v>
      </c>
      <c r="L162" s="38">
        <v>174.10000000000002</v>
      </c>
      <c r="M162" s="28">
        <v>169.2</v>
      </c>
      <c r="N162" s="28">
        <v>163.44999999999999</v>
      </c>
      <c r="O162" s="39">
        <v>57211000</v>
      </c>
      <c r="P162" s="40">
        <v>-0.13934900961427082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45874.9</v>
      </c>
      <c r="F163" s="37">
        <v>46048.283333333326</v>
      </c>
      <c r="G163" s="38">
        <v>45496.566666666651</v>
      </c>
      <c r="H163" s="38">
        <v>45118.233333333323</v>
      </c>
      <c r="I163" s="38">
        <v>44566.516666666648</v>
      </c>
      <c r="J163" s="38">
        <v>46426.616666666654</v>
      </c>
      <c r="K163" s="38">
        <v>46978.333333333328</v>
      </c>
      <c r="L163" s="38">
        <v>47356.666666666657</v>
      </c>
      <c r="M163" s="28">
        <v>46600</v>
      </c>
      <c r="N163" s="28">
        <v>45669.95</v>
      </c>
      <c r="O163" s="39">
        <v>83910</v>
      </c>
      <c r="P163" s="40">
        <v>-5.442866801893171E-2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2165.1999999999998</v>
      </c>
      <c r="F164" s="37">
        <v>2172.8166666666666</v>
      </c>
      <c r="G164" s="38">
        <v>2140.6333333333332</v>
      </c>
      <c r="H164" s="38">
        <v>2116.0666666666666</v>
      </c>
      <c r="I164" s="38">
        <v>2083.8833333333332</v>
      </c>
      <c r="J164" s="38">
        <v>2197.3833333333332</v>
      </c>
      <c r="K164" s="38">
        <v>2229.5666666666666</v>
      </c>
      <c r="L164" s="38">
        <v>2254.1333333333332</v>
      </c>
      <c r="M164" s="28">
        <v>2205</v>
      </c>
      <c r="N164" s="28">
        <v>2148.25</v>
      </c>
      <c r="O164" s="39">
        <v>3309625</v>
      </c>
      <c r="P164" s="40">
        <v>3.1807270233196162E-2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4093.7</v>
      </c>
      <c r="F165" s="37">
        <v>4043.3166666666662</v>
      </c>
      <c r="G165" s="38">
        <v>3949.9833333333327</v>
      </c>
      <c r="H165" s="38">
        <v>3806.2666666666664</v>
      </c>
      <c r="I165" s="38">
        <v>3712.9333333333329</v>
      </c>
      <c r="J165" s="38">
        <v>4187.0333333333328</v>
      </c>
      <c r="K165" s="38">
        <v>4280.366666666665</v>
      </c>
      <c r="L165" s="38">
        <v>4424.0833333333321</v>
      </c>
      <c r="M165" s="28">
        <v>4136.6499999999996</v>
      </c>
      <c r="N165" s="28">
        <v>3899.6</v>
      </c>
      <c r="O165" s="39">
        <v>626250</v>
      </c>
      <c r="P165" s="40">
        <v>-1.3701866288684148E-2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205.4</v>
      </c>
      <c r="F166" s="37">
        <v>204.08333333333334</v>
      </c>
      <c r="G166" s="38">
        <v>201.81666666666669</v>
      </c>
      <c r="H166" s="38">
        <v>198.23333333333335</v>
      </c>
      <c r="I166" s="38">
        <v>195.9666666666667</v>
      </c>
      <c r="J166" s="38">
        <v>207.66666666666669</v>
      </c>
      <c r="K166" s="38">
        <v>209.93333333333334</v>
      </c>
      <c r="L166" s="38">
        <v>213.51666666666668</v>
      </c>
      <c r="M166" s="28">
        <v>206.35</v>
      </c>
      <c r="N166" s="28">
        <v>200.5</v>
      </c>
      <c r="O166" s="39">
        <v>17448000</v>
      </c>
      <c r="P166" s="40">
        <v>-3.1473771856786015E-2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118.85</v>
      </c>
      <c r="F167" s="37">
        <v>118.56666666666666</v>
      </c>
      <c r="G167" s="38">
        <v>117.78333333333333</v>
      </c>
      <c r="H167" s="38">
        <v>116.71666666666667</v>
      </c>
      <c r="I167" s="38">
        <v>115.93333333333334</v>
      </c>
      <c r="J167" s="38">
        <v>119.63333333333333</v>
      </c>
      <c r="K167" s="38">
        <v>120.41666666666666</v>
      </c>
      <c r="L167" s="38">
        <v>121.48333333333332</v>
      </c>
      <c r="M167" s="28">
        <v>119.35</v>
      </c>
      <c r="N167" s="28">
        <v>117.5</v>
      </c>
      <c r="O167" s="39">
        <v>42947400</v>
      </c>
      <c r="P167" s="40">
        <v>-1.2685290763968073E-2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4224.45</v>
      </c>
      <c r="F168" s="37">
        <v>4213.3166666666666</v>
      </c>
      <c r="G168" s="38">
        <v>4166.583333333333</v>
      </c>
      <c r="H168" s="38">
        <v>4108.7166666666662</v>
      </c>
      <c r="I168" s="38">
        <v>4061.9833333333327</v>
      </c>
      <c r="J168" s="38">
        <v>4271.1833333333334</v>
      </c>
      <c r="K168" s="38">
        <v>4317.916666666667</v>
      </c>
      <c r="L168" s="38">
        <v>4375.7833333333338</v>
      </c>
      <c r="M168" s="28">
        <v>4260.05</v>
      </c>
      <c r="N168" s="28">
        <v>4155.45</v>
      </c>
      <c r="O168" s="39">
        <v>64500</v>
      </c>
      <c r="P168" s="40">
        <v>-0.22638680659670166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2410.35</v>
      </c>
      <c r="F169" s="37">
        <v>2411.25</v>
      </c>
      <c r="G169" s="38">
        <v>2396.1</v>
      </c>
      <c r="H169" s="38">
        <v>2381.85</v>
      </c>
      <c r="I169" s="38">
        <v>2366.6999999999998</v>
      </c>
      <c r="J169" s="38">
        <v>2425.5</v>
      </c>
      <c r="K169" s="38">
        <v>2440.6499999999996</v>
      </c>
      <c r="L169" s="38">
        <v>2454.9</v>
      </c>
      <c r="M169" s="28">
        <v>2426.4</v>
      </c>
      <c r="N169" s="28">
        <v>2397</v>
      </c>
      <c r="O169" s="39">
        <v>2828250</v>
      </c>
      <c r="P169" s="40">
        <v>-3.6988110964332895E-3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2849.45</v>
      </c>
      <c r="F170" s="37">
        <v>2852.7333333333336</v>
      </c>
      <c r="G170" s="38">
        <v>2825.4666666666672</v>
      </c>
      <c r="H170" s="38">
        <v>2801.4833333333336</v>
      </c>
      <c r="I170" s="38">
        <v>2774.2166666666672</v>
      </c>
      <c r="J170" s="38">
        <v>2876.7166666666672</v>
      </c>
      <c r="K170" s="38">
        <v>2903.9833333333336</v>
      </c>
      <c r="L170" s="38">
        <v>2927.9666666666672</v>
      </c>
      <c r="M170" s="28">
        <v>2880</v>
      </c>
      <c r="N170" s="28">
        <v>2828.75</v>
      </c>
      <c r="O170" s="39">
        <v>1532000</v>
      </c>
      <c r="P170" s="40">
        <v>1.6345210853220007E-3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35.450000000000003</v>
      </c>
      <c r="F171" s="37">
        <v>35.366666666666667</v>
      </c>
      <c r="G171" s="38">
        <v>35.083333333333336</v>
      </c>
      <c r="H171" s="38">
        <v>34.716666666666669</v>
      </c>
      <c r="I171" s="38">
        <v>34.433333333333337</v>
      </c>
      <c r="J171" s="38">
        <v>35.733333333333334</v>
      </c>
      <c r="K171" s="38">
        <v>36.016666666666666</v>
      </c>
      <c r="L171" s="38">
        <v>36.383333333333333</v>
      </c>
      <c r="M171" s="28">
        <v>35.65</v>
      </c>
      <c r="N171" s="28">
        <v>35</v>
      </c>
      <c r="O171" s="39">
        <v>282400000</v>
      </c>
      <c r="P171" s="40">
        <v>2.6699994319150143E-3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2506.6999999999998</v>
      </c>
      <c r="F172" s="37">
        <v>2498.15</v>
      </c>
      <c r="G172" s="38">
        <v>2455.65</v>
      </c>
      <c r="H172" s="38">
        <v>2404.6</v>
      </c>
      <c r="I172" s="38">
        <v>2362.1</v>
      </c>
      <c r="J172" s="38">
        <v>2549.2000000000003</v>
      </c>
      <c r="K172" s="38">
        <v>2591.7000000000003</v>
      </c>
      <c r="L172" s="38">
        <v>2642.7500000000005</v>
      </c>
      <c r="M172" s="28">
        <v>2540.65</v>
      </c>
      <c r="N172" s="28">
        <v>2447.1</v>
      </c>
      <c r="O172" s="39">
        <v>815700</v>
      </c>
      <c r="P172" s="40">
        <v>-0.11778066190785204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229.3</v>
      </c>
      <c r="F173" s="37">
        <v>229.88333333333333</v>
      </c>
      <c r="G173" s="38">
        <v>226.81666666666666</v>
      </c>
      <c r="H173" s="38">
        <v>224.33333333333334</v>
      </c>
      <c r="I173" s="38">
        <v>221.26666666666668</v>
      </c>
      <c r="J173" s="38">
        <v>232.36666666666665</v>
      </c>
      <c r="K173" s="38">
        <v>235.43333333333331</v>
      </c>
      <c r="L173" s="38">
        <v>237.91666666666663</v>
      </c>
      <c r="M173" s="28">
        <v>232.95</v>
      </c>
      <c r="N173" s="28">
        <v>227.4</v>
      </c>
      <c r="O173" s="39">
        <v>43239964</v>
      </c>
      <c r="P173" s="40">
        <v>3.9087530437011409E-2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1783.65</v>
      </c>
      <c r="F174" s="37">
        <v>1767.1666666666667</v>
      </c>
      <c r="G174" s="38">
        <v>1746.4333333333334</v>
      </c>
      <c r="H174" s="38">
        <v>1709.2166666666667</v>
      </c>
      <c r="I174" s="38">
        <v>1688.4833333333333</v>
      </c>
      <c r="J174" s="38">
        <v>1804.3833333333334</v>
      </c>
      <c r="K174" s="38">
        <v>1825.1166666666666</v>
      </c>
      <c r="L174" s="38">
        <v>1862.3333333333335</v>
      </c>
      <c r="M174" s="28">
        <v>1787.9</v>
      </c>
      <c r="N174" s="28">
        <v>1729.95</v>
      </c>
      <c r="O174" s="39">
        <v>2568984</v>
      </c>
      <c r="P174" s="40">
        <v>-3.8684130368565335E-2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169.55</v>
      </c>
      <c r="F175" s="37">
        <v>168.61666666666667</v>
      </c>
      <c r="G175" s="38">
        <v>166.73333333333335</v>
      </c>
      <c r="H175" s="38">
        <v>163.91666666666669</v>
      </c>
      <c r="I175" s="38">
        <v>162.03333333333336</v>
      </c>
      <c r="J175" s="38">
        <v>171.43333333333334</v>
      </c>
      <c r="K175" s="38">
        <v>173.31666666666666</v>
      </c>
      <c r="L175" s="38">
        <v>176.13333333333333</v>
      </c>
      <c r="M175" s="28">
        <v>170.5</v>
      </c>
      <c r="N175" s="28">
        <v>165.8</v>
      </c>
      <c r="O175" s="39">
        <v>7340000</v>
      </c>
      <c r="P175" s="40">
        <v>-4.3648208469055372E-2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779.75</v>
      </c>
      <c r="F176" s="37">
        <v>778.13333333333321</v>
      </c>
      <c r="G176" s="38">
        <v>766.6666666666664</v>
      </c>
      <c r="H176" s="38">
        <v>753.58333333333314</v>
      </c>
      <c r="I176" s="38">
        <v>742.11666666666633</v>
      </c>
      <c r="J176" s="38">
        <v>791.21666666666647</v>
      </c>
      <c r="K176" s="38">
        <v>802.68333333333317</v>
      </c>
      <c r="L176" s="38">
        <v>815.76666666666654</v>
      </c>
      <c r="M176" s="28">
        <v>789.6</v>
      </c>
      <c r="N176" s="28">
        <v>765.05</v>
      </c>
      <c r="O176" s="39">
        <v>3064250</v>
      </c>
      <c r="P176" s="40">
        <v>1.5779092702169626E-2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122.15</v>
      </c>
      <c r="F177" s="37">
        <v>122.3</v>
      </c>
      <c r="G177" s="38">
        <v>120.3</v>
      </c>
      <c r="H177" s="38">
        <v>118.45</v>
      </c>
      <c r="I177" s="38">
        <v>116.45</v>
      </c>
      <c r="J177" s="38">
        <v>124.14999999999999</v>
      </c>
      <c r="K177" s="38">
        <v>126.14999999999999</v>
      </c>
      <c r="L177" s="38">
        <v>127.99999999999999</v>
      </c>
      <c r="M177" s="28">
        <v>124.3</v>
      </c>
      <c r="N177" s="28">
        <v>120.45</v>
      </c>
      <c r="O177" s="39">
        <v>49813300</v>
      </c>
      <c r="P177" s="40">
        <v>-2.6964255367359656E-2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127.2</v>
      </c>
      <c r="F178" s="37">
        <v>127.39999999999999</v>
      </c>
      <c r="G178" s="38">
        <v>126.35</v>
      </c>
      <c r="H178" s="38">
        <v>125.5</v>
      </c>
      <c r="I178" s="38">
        <v>124.45</v>
      </c>
      <c r="J178" s="38">
        <v>128.25</v>
      </c>
      <c r="K178" s="38">
        <v>129.29999999999995</v>
      </c>
      <c r="L178" s="38">
        <v>130.14999999999998</v>
      </c>
      <c r="M178" s="28">
        <v>128.44999999999999</v>
      </c>
      <c r="N178" s="28">
        <v>126.55</v>
      </c>
      <c r="O178" s="39">
        <v>32268000</v>
      </c>
      <c r="P178" s="40">
        <v>1.6250944822373395E-2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2773.7</v>
      </c>
      <c r="F179" s="37">
        <v>2785.5666666666671</v>
      </c>
      <c r="G179" s="38">
        <v>2746.1333333333341</v>
      </c>
      <c r="H179" s="38">
        <v>2718.5666666666671</v>
      </c>
      <c r="I179" s="38">
        <v>2679.1333333333341</v>
      </c>
      <c r="J179" s="38">
        <v>2813.1333333333341</v>
      </c>
      <c r="K179" s="38">
        <v>2852.5666666666675</v>
      </c>
      <c r="L179" s="38">
        <v>2880.1333333333341</v>
      </c>
      <c r="M179" s="28">
        <v>2825</v>
      </c>
      <c r="N179" s="28">
        <v>2758</v>
      </c>
      <c r="O179" s="39">
        <v>34365500</v>
      </c>
      <c r="P179" s="40">
        <v>1.4315018963710688E-2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97.35</v>
      </c>
      <c r="F180" s="37">
        <v>96.949999999999989</v>
      </c>
      <c r="G180" s="38">
        <v>95.84999999999998</v>
      </c>
      <c r="H180" s="38">
        <v>94.35</v>
      </c>
      <c r="I180" s="38">
        <v>93.249999999999986</v>
      </c>
      <c r="J180" s="38">
        <v>98.449999999999974</v>
      </c>
      <c r="K180" s="38">
        <v>99.55</v>
      </c>
      <c r="L180" s="38">
        <v>101.04999999999997</v>
      </c>
      <c r="M180" s="28">
        <v>98.05</v>
      </c>
      <c r="N180" s="28">
        <v>95.45</v>
      </c>
      <c r="O180" s="39">
        <v>143060500</v>
      </c>
      <c r="P180" s="40">
        <v>4.7371230317587399E-3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828.1</v>
      </c>
      <c r="F181" s="37">
        <v>823.19999999999993</v>
      </c>
      <c r="G181" s="38">
        <v>814.49999999999989</v>
      </c>
      <c r="H181" s="38">
        <v>800.9</v>
      </c>
      <c r="I181" s="38">
        <v>792.19999999999993</v>
      </c>
      <c r="J181" s="38">
        <v>836.79999999999984</v>
      </c>
      <c r="K181" s="38">
        <v>845.49999999999989</v>
      </c>
      <c r="L181" s="38">
        <v>859.0999999999998</v>
      </c>
      <c r="M181" s="28">
        <v>831.9</v>
      </c>
      <c r="N181" s="28">
        <v>809.6</v>
      </c>
      <c r="O181" s="39">
        <v>8174000</v>
      </c>
      <c r="P181" s="40">
        <v>1.082050330798244E-2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1074.3499999999999</v>
      </c>
      <c r="F182" s="37">
        <v>1076.6666666666667</v>
      </c>
      <c r="G182" s="38">
        <v>1057.8333333333335</v>
      </c>
      <c r="H182" s="38">
        <v>1041.3166666666668</v>
      </c>
      <c r="I182" s="38">
        <v>1022.4833333333336</v>
      </c>
      <c r="J182" s="38">
        <v>1093.1833333333334</v>
      </c>
      <c r="K182" s="38">
        <v>1112.0166666666669</v>
      </c>
      <c r="L182" s="38">
        <v>1128.5333333333333</v>
      </c>
      <c r="M182" s="28">
        <v>1095.5</v>
      </c>
      <c r="N182" s="28">
        <v>1060.1500000000001</v>
      </c>
      <c r="O182" s="39">
        <v>7606500</v>
      </c>
      <c r="P182" s="40">
        <v>3.8394594041159004E-2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497.95</v>
      </c>
      <c r="F183" s="37">
        <v>497.76666666666665</v>
      </c>
      <c r="G183" s="38">
        <v>492.08333333333331</v>
      </c>
      <c r="H183" s="38">
        <v>486.21666666666664</v>
      </c>
      <c r="I183" s="38">
        <v>480.5333333333333</v>
      </c>
      <c r="J183" s="38">
        <v>503.63333333333333</v>
      </c>
      <c r="K183" s="38">
        <v>509.31666666666672</v>
      </c>
      <c r="L183" s="38">
        <v>515.18333333333339</v>
      </c>
      <c r="M183" s="28">
        <v>503.45</v>
      </c>
      <c r="N183" s="28">
        <v>491.9</v>
      </c>
      <c r="O183" s="39">
        <v>69442500</v>
      </c>
      <c r="P183" s="40">
        <v>3.1636655182127457E-3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25570.45</v>
      </c>
      <c r="F184" s="37">
        <v>25686.483333333334</v>
      </c>
      <c r="G184" s="38">
        <v>25315.216666666667</v>
      </c>
      <c r="H184" s="38">
        <v>25059.983333333334</v>
      </c>
      <c r="I184" s="38">
        <v>24688.716666666667</v>
      </c>
      <c r="J184" s="38">
        <v>25941.716666666667</v>
      </c>
      <c r="K184" s="38">
        <v>26312.983333333337</v>
      </c>
      <c r="L184" s="38">
        <v>26568.216666666667</v>
      </c>
      <c r="M184" s="28">
        <v>26057.75</v>
      </c>
      <c r="N184" s="28">
        <v>25431.25</v>
      </c>
      <c r="O184" s="39">
        <v>187325</v>
      </c>
      <c r="P184" s="40">
        <v>-2.0522875816993465E-2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2262.35</v>
      </c>
      <c r="F185" s="37">
        <v>2250.2333333333331</v>
      </c>
      <c r="G185" s="38">
        <v>2219.0666666666662</v>
      </c>
      <c r="H185" s="38">
        <v>2175.7833333333328</v>
      </c>
      <c r="I185" s="38">
        <v>2144.6166666666659</v>
      </c>
      <c r="J185" s="38">
        <v>2293.5166666666664</v>
      </c>
      <c r="K185" s="38">
        <v>2324.6833333333334</v>
      </c>
      <c r="L185" s="38">
        <v>2367.9666666666667</v>
      </c>
      <c r="M185" s="28">
        <v>2281.4</v>
      </c>
      <c r="N185" s="28">
        <v>2206.9499999999998</v>
      </c>
      <c r="O185" s="39">
        <v>1606000</v>
      </c>
      <c r="P185" s="40">
        <v>1.2000685753471626E-3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2482.8000000000002</v>
      </c>
      <c r="F186" s="37">
        <v>2483.3166666666666</v>
      </c>
      <c r="G186" s="38">
        <v>2448.4333333333334</v>
      </c>
      <c r="H186" s="38">
        <v>2414.0666666666666</v>
      </c>
      <c r="I186" s="38">
        <v>2379.1833333333334</v>
      </c>
      <c r="J186" s="38">
        <v>2517.6833333333334</v>
      </c>
      <c r="K186" s="38">
        <v>2552.5666666666666</v>
      </c>
      <c r="L186" s="38">
        <v>2586.9333333333334</v>
      </c>
      <c r="M186" s="28">
        <v>2518.1999999999998</v>
      </c>
      <c r="N186" s="28">
        <v>2448.9499999999998</v>
      </c>
      <c r="O186" s="39">
        <v>3233250</v>
      </c>
      <c r="P186" s="40">
        <v>-1.4966297269507597E-2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1144.0999999999999</v>
      </c>
      <c r="F187" s="37">
        <v>1149.95</v>
      </c>
      <c r="G187" s="38">
        <v>1132.1500000000001</v>
      </c>
      <c r="H187" s="38">
        <v>1120.2</v>
      </c>
      <c r="I187" s="38">
        <v>1102.4000000000001</v>
      </c>
      <c r="J187" s="38">
        <v>1161.9000000000001</v>
      </c>
      <c r="K187" s="38">
        <v>1179.6999999999998</v>
      </c>
      <c r="L187" s="38">
        <v>1191.6500000000001</v>
      </c>
      <c r="M187" s="28">
        <v>1167.75</v>
      </c>
      <c r="N187" s="28">
        <v>1138</v>
      </c>
      <c r="O187" s="39">
        <v>5135600</v>
      </c>
      <c r="P187" s="40">
        <v>3.2904263877715202E-2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332</v>
      </c>
      <c r="F188" s="37">
        <v>332.76666666666665</v>
      </c>
      <c r="G188" s="38">
        <v>326.73333333333329</v>
      </c>
      <c r="H188" s="38">
        <v>321.46666666666664</v>
      </c>
      <c r="I188" s="38">
        <v>315.43333333333328</v>
      </c>
      <c r="J188" s="38">
        <v>338.0333333333333</v>
      </c>
      <c r="K188" s="38">
        <v>344.06666666666661</v>
      </c>
      <c r="L188" s="38">
        <v>349.33333333333331</v>
      </c>
      <c r="M188" s="28">
        <v>338.8</v>
      </c>
      <c r="N188" s="28">
        <v>327.5</v>
      </c>
      <c r="O188" s="39">
        <v>4695300</v>
      </c>
      <c r="P188" s="40">
        <v>-2.8129657228017885E-2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906.3</v>
      </c>
      <c r="F189" s="37">
        <v>910.18333333333339</v>
      </c>
      <c r="G189" s="38">
        <v>899.86666666666679</v>
      </c>
      <c r="H189" s="38">
        <v>893.43333333333339</v>
      </c>
      <c r="I189" s="38">
        <v>883.11666666666679</v>
      </c>
      <c r="J189" s="38">
        <v>916.61666666666679</v>
      </c>
      <c r="K189" s="38">
        <v>926.93333333333339</v>
      </c>
      <c r="L189" s="38">
        <v>933.36666666666679</v>
      </c>
      <c r="M189" s="28">
        <v>920.5</v>
      </c>
      <c r="N189" s="28">
        <v>903.75</v>
      </c>
      <c r="O189" s="39">
        <v>16741200</v>
      </c>
      <c r="P189" s="40">
        <v>-2.7567699438887535E-2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496.75</v>
      </c>
      <c r="F190" s="37">
        <v>497.48333333333335</v>
      </c>
      <c r="G190" s="38">
        <v>490.51666666666671</v>
      </c>
      <c r="H190" s="38">
        <v>484.28333333333336</v>
      </c>
      <c r="I190" s="38">
        <v>477.31666666666672</v>
      </c>
      <c r="J190" s="38">
        <v>503.7166666666667</v>
      </c>
      <c r="K190" s="38">
        <v>510.68333333333339</v>
      </c>
      <c r="L190" s="38">
        <v>516.91666666666674</v>
      </c>
      <c r="M190" s="28">
        <v>504.45</v>
      </c>
      <c r="N190" s="28">
        <v>491.25</v>
      </c>
      <c r="O190" s="39">
        <v>13084500</v>
      </c>
      <c r="P190" s="40">
        <v>-4.0690641152534915E-2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618.04999999999995</v>
      </c>
      <c r="F191" s="37">
        <v>624.80000000000007</v>
      </c>
      <c r="G191" s="38">
        <v>602.90000000000009</v>
      </c>
      <c r="H191" s="38">
        <v>587.75</v>
      </c>
      <c r="I191" s="38">
        <v>565.85</v>
      </c>
      <c r="J191" s="38">
        <v>639.95000000000016</v>
      </c>
      <c r="K191" s="38">
        <v>661.85</v>
      </c>
      <c r="L191" s="38">
        <v>677.00000000000023</v>
      </c>
      <c r="M191" s="28">
        <v>646.70000000000005</v>
      </c>
      <c r="N191" s="28">
        <v>609.65</v>
      </c>
      <c r="O191" s="39">
        <v>1113500</v>
      </c>
      <c r="P191" s="40">
        <v>0.13126079447322972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963.4</v>
      </c>
      <c r="F192" s="37">
        <v>957.79999999999984</v>
      </c>
      <c r="G192" s="38">
        <v>948.64999999999964</v>
      </c>
      <c r="H192" s="38">
        <v>933.89999999999975</v>
      </c>
      <c r="I192" s="38">
        <v>924.74999999999955</v>
      </c>
      <c r="J192" s="38">
        <v>972.54999999999973</v>
      </c>
      <c r="K192" s="38">
        <v>981.7</v>
      </c>
      <c r="L192" s="38">
        <v>996.44999999999982</v>
      </c>
      <c r="M192" s="28">
        <v>966.95</v>
      </c>
      <c r="N192" s="28">
        <v>943.05</v>
      </c>
      <c r="O192" s="39">
        <v>5261000</v>
      </c>
      <c r="P192" s="40">
        <v>-3.4501743439163152E-2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1078.9000000000001</v>
      </c>
      <c r="F193" s="37">
        <v>1093.9666666666667</v>
      </c>
      <c r="G193" s="38">
        <v>1060.5833333333335</v>
      </c>
      <c r="H193" s="38">
        <v>1042.2666666666669</v>
      </c>
      <c r="I193" s="38">
        <v>1008.8833333333337</v>
      </c>
      <c r="J193" s="38">
        <v>1112.2833333333333</v>
      </c>
      <c r="K193" s="38">
        <v>1145.6666666666665</v>
      </c>
      <c r="L193" s="38">
        <v>1163.9833333333331</v>
      </c>
      <c r="M193" s="28">
        <v>1127.3499999999999</v>
      </c>
      <c r="N193" s="28">
        <v>1075.6500000000001</v>
      </c>
      <c r="O193" s="39">
        <v>5463200</v>
      </c>
      <c r="P193" s="40">
        <v>4.8437859829584706E-2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799.2</v>
      </c>
      <c r="F194" s="37">
        <v>804.61666666666679</v>
      </c>
      <c r="G194" s="38">
        <v>791.78333333333353</v>
      </c>
      <c r="H194" s="38">
        <v>784.36666666666679</v>
      </c>
      <c r="I194" s="38">
        <v>771.53333333333353</v>
      </c>
      <c r="J194" s="38">
        <v>812.03333333333353</v>
      </c>
      <c r="K194" s="38">
        <v>824.86666666666679</v>
      </c>
      <c r="L194" s="38">
        <v>832.28333333333353</v>
      </c>
      <c r="M194" s="28">
        <v>817.45</v>
      </c>
      <c r="N194" s="28">
        <v>797.2</v>
      </c>
      <c r="O194" s="39">
        <v>7990650</v>
      </c>
      <c r="P194" s="40">
        <v>-3.2922146883424555E-2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431.4</v>
      </c>
      <c r="F195" s="37">
        <v>429.75</v>
      </c>
      <c r="G195" s="38">
        <v>426.3</v>
      </c>
      <c r="H195" s="38">
        <v>421.2</v>
      </c>
      <c r="I195" s="38">
        <v>417.75</v>
      </c>
      <c r="J195" s="38">
        <v>434.85</v>
      </c>
      <c r="K195" s="38">
        <v>438.30000000000007</v>
      </c>
      <c r="L195" s="38">
        <v>443.40000000000003</v>
      </c>
      <c r="M195" s="28">
        <v>433.2</v>
      </c>
      <c r="N195" s="28">
        <v>424.65</v>
      </c>
      <c r="O195" s="39">
        <v>87942450</v>
      </c>
      <c r="P195" s="40">
        <v>4.0146969594822356E-2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248</v>
      </c>
      <c r="F196" s="37">
        <v>249.51666666666665</v>
      </c>
      <c r="G196" s="38">
        <v>243.8833333333333</v>
      </c>
      <c r="H196" s="38">
        <v>239.76666666666665</v>
      </c>
      <c r="I196" s="38">
        <v>234.1333333333333</v>
      </c>
      <c r="J196" s="38">
        <v>253.6333333333333</v>
      </c>
      <c r="K196" s="38">
        <v>259.26666666666665</v>
      </c>
      <c r="L196" s="38">
        <v>263.38333333333333</v>
      </c>
      <c r="M196" s="28">
        <v>255.15</v>
      </c>
      <c r="N196" s="28">
        <v>245.4</v>
      </c>
      <c r="O196" s="39">
        <v>105495750</v>
      </c>
      <c r="P196" s="40">
        <v>3.6818362743797267E-2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1248.05</v>
      </c>
      <c r="F197" s="37">
        <v>1238.4166666666665</v>
      </c>
      <c r="G197" s="38">
        <v>1220.9833333333331</v>
      </c>
      <c r="H197" s="38">
        <v>1193.9166666666665</v>
      </c>
      <c r="I197" s="38">
        <v>1176.4833333333331</v>
      </c>
      <c r="J197" s="38">
        <v>1265.4833333333331</v>
      </c>
      <c r="K197" s="38">
        <v>1282.9166666666665</v>
      </c>
      <c r="L197" s="38">
        <v>1309.9833333333331</v>
      </c>
      <c r="M197" s="28">
        <v>1255.8499999999999</v>
      </c>
      <c r="N197" s="28">
        <v>1211.3499999999999</v>
      </c>
      <c r="O197" s="39">
        <v>35659625</v>
      </c>
      <c r="P197" s="40">
        <v>3.3350985873862336E-2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3556.45</v>
      </c>
      <c r="F198" s="37">
        <v>3541.75</v>
      </c>
      <c r="G198" s="38">
        <v>3518.15</v>
      </c>
      <c r="H198" s="38">
        <v>3479.85</v>
      </c>
      <c r="I198" s="38">
        <v>3456.25</v>
      </c>
      <c r="J198" s="38">
        <v>3580.05</v>
      </c>
      <c r="K198" s="38">
        <v>3603.6500000000005</v>
      </c>
      <c r="L198" s="38">
        <v>3641.9500000000003</v>
      </c>
      <c r="M198" s="28">
        <v>3565.35</v>
      </c>
      <c r="N198" s="28">
        <v>3503.45</v>
      </c>
      <c r="O198" s="39">
        <v>11354100</v>
      </c>
      <c r="P198" s="40">
        <v>4.2588194711634143E-3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1262.3499999999999</v>
      </c>
      <c r="F199" s="37">
        <v>1260.4666666666665</v>
      </c>
      <c r="G199" s="38">
        <v>1247.083333333333</v>
      </c>
      <c r="H199" s="38">
        <v>1231.8166666666666</v>
      </c>
      <c r="I199" s="38">
        <v>1218.4333333333332</v>
      </c>
      <c r="J199" s="38">
        <v>1275.7333333333329</v>
      </c>
      <c r="K199" s="38">
        <v>1289.1166666666666</v>
      </c>
      <c r="L199" s="38">
        <v>1304.3833333333328</v>
      </c>
      <c r="M199" s="28">
        <v>1273.8499999999999</v>
      </c>
      <c r="N199" s="28">
        <v>1245.2</v>
      </c>
      <c r="O199" s="39">
        <v>16365600</v>
      </c>
      <c r="P199" s="40">
        <v>-1.0807282222383405E-2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2497.0500000000002</v>
      </c>
      <c r="F200" s="37">
        <v>2508.4</v>
      </c>
      <c r="G200" s="38">
        <v>2481.9500000000003</v>
      </c>
      <c r="H200" s="38">
        <v>2466.8500000000004</v>
      </c>
      <c r="I200" s="38">
        <v>2440.4000000000005</v>
      </c>
      <c r="J200" s="38">
        <v>2523.5</v>
      </c>
      <c r="K200" s="38">
        <v>2549.9499999999998</v>
      </c>
      <c r="L200" s="38">
        <v>2565.0499999999997</v>
      </c>
      <c r="M200" s="28">
        <v>2534.85</v>
      </c>
      <c r="N200" s="28">
        <v>2493.3000000000002</v>
      </c>
      <c r="O200" s="39">
        <v>5362875</v>
      </c>
      <c r="P200" s="40">
        <v>-1.4607593192310343E-2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2711.65</v>
      </c>
      <c r="F201" s="37">
        <v>2714.4833333333331</v>
      </c>
      <c r="G201" s="38">
        <v>2688.6166666666663</v>
      </c>
      <c r="H201" s="38">
        <v>2665.583333333333</v>
      </c>
      <c r="I201" s="38">
        <v>2639.7166666666662</v>
      </c>
      <c r="J201" s="38">
        <v>2737.5166666666664</v>
      </c>
      <c r="K201" s="38">
        <v>2763.3833333333332</v>
      </c>
      <c r="L201" s="38">
        <v>2786.4166666666665</v>
      </c>
      <c r="M201" s="28">
        <v>2740.35</v>
      </c>
      <c r="N201" s="28">
        <v>2691.45</v>
      </c>
      <c r="O201" s="39">
        <v>666250</v>
      </c>
      <c r="P201" s="40">
        <v>-7.6256499133448868E-2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546.20000000000005</v>
      </c>
      <c r="F202" s="37">
        <v>544.9</v>
      </c>
      <c r="G202" s="38">
        <v>534.75</v>
      </c>
      <c r="H202" s="38">
        <v>523.30000000000007</v>
      </c>
      <c r="I202" s="38">
        <v>513.15000000000009</v>
      </c>
      <c r="J202" s="38">
        <v>556.34999999999991</v>
      </c>
      <c r="K202" s="38">
        <v>566.49999999999977</v>
      </c>
      <c r="L202" s="38">
        <v>577.94999999999982</v>
      </c>
      <c r="M202" s="28">
        <v>555.04999999999995</v>
      </c>
      <c r="N202" s="28">
        <v>533.45000000000005</v>
      </c>
      <c r="O202" s="39">
        <v>3334500</v>
      </c>
      <c r="P202" s="40">
        <v>-2.4572180781044319E-2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1225.0999999999999</v>
      </c>
      <c r="F203" s="37">
        <v>1234.8833333333332</v>
      </c>
      <c r="G203" s="38">
        <v>1207.2166666666665</v>
      </c>
      <c r="H203" s="38">
        <v>1189.3333333333333</v>
      </c>
      <c r="I203" s="38">
        <v>1161.6666666666665</v>
      </c>
      <c r="J203" s="38">
        <v>1252.7666666666664</v>
      </c>
      <c r="K203" s="38">
        <v>1280.4333333333334</v>
      </c>
      <c r="L203" s="38">
        <v>1298.3166666666664</v>
      </c>
      <c r="M203" s="28">
        <v>1262.55</v>
      </c>
      <c r="N203" s="28">
        <v>1217</v>
      </c>
      <c r="O203" s="39">
        <v>2714400</v>
      </c>
      <c r="P203" s="40">
        <v>4.4060234244283326E-2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687.55</v>
      </c>
      <c r="F204" s="37">
        <v>683.69999999999993</v>
      </c>
      <c r="G204" s="38">
        <v>676.84999999999991</v>
      </c>
      <c r="H204" s="38">
        <v>666.15</v>
      </c>
      <c r="I204" s="38">
        <v>659.3</v>
      </c>
      <c r="J204" s="38">
        <v>694.39999999999986</v>
      </c>
      <c r="K204" s="38">
        <v>701.25</v>
      </c>
      <c r="L204" s="38">
        <v>711.94999999999982</v>
      </c>
      <c r="M204" s="28">
        <v>690.55</v>
      </c>
      <c r="N204" s="28">
        <v>673</v>
      </c>
      <c r="O204" s="39">
        <v>7914200</v>
      </c>
      <c r="P204" s="40">
        <v>-1.0848643919510062E-2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1504.4</v>
      </c>
      <c r="F205" s="37">
        <v>1525.9166666666667</v>
      </c>
      <c r="G205" s="38">
        <v>1472.3333333333335</v>
      </c>
      <c r="H205" s="38">
        <v>1440.2666666666667</v>
      </c>
      <c r="I205" s="38">
        <v>1386.6833333333334</v>
      </c>
      <c r="J205" s="38">
        <v>1557.9833333333336</v>
      </c>
      <c r="K205" s="38">
        <v>1611.5666666666671</v>
      </c>
      <c r="L205" s="38">
        <v>1643.6333333333337</v>
      </c>
      <c r="M205" s="28">
        <v>1579.5</v>
      </c>
      <c r="N205" s="28">
        <v>1493.85</v>
      </c>
      <c r="O205" s="39">
        <v>1607200</v>
      </c>
      <c r="P205" s="40">
        <v>-0.15214180206794684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6552.25</v>
      </c>
      <c r="F206" s="37">
        <v>6515.6333333333341</v>
      </c>
      <c r="G206" s="38">
        <v>6401.6666666666679</v>
      </c>
      <c r="H206" s="38">
        <v>6251.0833333333339</v>
      </c>
      <c r="I206" s="38">
        <v>6137.1166666666677</v>
      </c>
      <c r="J206" s="38">
        <v>6666.2166666666681</v>
      </c>
      <c r="K206" s="38">
        <v>6780.1833333333334</v>
      </c>
      <c r="L206" s="38">
        <v>6930.7666666666682</v>
      </c>
      <c r="M206" s="28">
        <v>6629.6</v>
      </c>
      <c r="N206" s="28">
        <v>6365.05</v>
      </c>
      <c r="O206" s="39">
        <v>1967900</v>
      </c>
      <c r="P206" s="40">
        <v>-1.9778882239578051E-3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799.2</v>
      </c>
      <c r="F207" s="37">
        <v>801.03333333333342</v>
      </c>
      <c r="G207" s="38">
        <v>791.21666666666681</v>
      </c>
      <c r="H207" s="38">
        <v>783.23333333333335</v>
      </c>
      <c r="I207" s="38">
        <v>773.41666666666674</v>
      </c>
      <c r="J207" s="38">
        <v>809.01666666666688</v>
      </c>
      <c r="K207" s="38">
        <v>818.83333333333348</v>
      </c>
      <c r="L207" s="38">
        <v>826.81666666666695</v>
      </c>
      <c r="M207" s="28">
        <v>810.85</v>
      </c>
      <c r="N207" s="28">
        <v>793.05</v>
      </c>
      <c r="O207" s="39">
        <v>23021700</v>
      </c>
      <c r="P207" s="40">
        <v>4.9940412008399066E-3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413.45</v>
      </c>
      <c r="F208" s="37">
        <v>412.5</v>
      </c>
      <c r="G208" s="38">
        <v>406.5</v>
      </c>
      <c r="H208" s="38">
        <v>399.55</v>
      </c>
      <c r="I208" s="38">
        <v>393.55</v>
      </c>
      <c r="J208" s="38">
        <v>419.45</v>
      </c>
      <c r="K208" s="38">
        <v>425.45</v>
      </c>
      <c r="L208" s="38">
        <v>432.4</v>
      </c>
      <c r="M208" s="28">
        <v>418.5</v>
      </c>
      <c r="N208" s="28">
        <v>405.55</v>
      </c>
      <c r="O208" s="39">
        <v>66743000</v>
      </c>
      <c r="P208" s="40">
        <v>1.3033454100597563E-2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1269.2</v>
      </c>
      <c r="F209" s="37">
        <v>1267.6166666666666</v>
      </c>
      <c r="G209" s="38">
        <v>1250.6833333333332</v>
      </c>
      <c r="H209" s="38">
        <v>1232.1666666666665</v>
      </c>
      <c r="I209" s="38">
        <v>1215.2333333333331</v>
      </c>
      <c r="J209" s="38">
        <v>1286.1333333333332</v>
      </c>
      <c r="K209" s="38">
        <v>1303.0666666666666</v>
      </c>
      <c r="L209" s="38">
        <v>1321.5833333333333</v>
      </c>
      <c r="M209" s="28">
        <v>1284.55</v>
      </c>
      <c r="N209" s="28">
        <v>1249.0999999999999</v>
      </c>
      <c r="O209" s="39">
        <v>3054000</v>
      </c>
      <c r="P209" s="40">
        <v>-2.9551954242135366E-2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1619.05</v>
      </c>
      <c r="F210" s="37">
        <v>1608.8999999999999</v>
      </c>
      <c r="G210" s="38">
        <v>1588.7499999999998</v>
      </c>
      <c r="H210" s="38">
        <v>1558.4499999999998</v>
      </c>
      <c r="I210" s="38">
        <v>1538.2999999999997</v>
      </c>
      <c r="J210" s="38">
        <v>1639.1999999999998</v>
      </c>
      <c r="K210" s="38">
        <v>1659.35</v>
      </c>
      <c r="L210" s="38">
        <v>1689.6499999999999</v>
      </c>
      <c r="M210" s="28">
        <v>1629.05</v>
      </c>
      <c r="N210" s="28">
        <v>1578.6</v>
      </c>
      <c r="O210" s="39">
        <v>1035500</v>
      </c>
      <c r="P210" s="40">
        <v>-5.1956969558251319E-2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520.45000000000005</v>
      </c>
      <c r="F211" s="37">
        <v>520.18333333333339</v>
      </c>
      <c r="G211" s="38">
        <v>514.91666666666674</v>
      </c>
      <c r="H211" s="38">
        <v>509.38333333333333</v>
      </c>
      <c r="I211" s="38">
        <v>504.11666666666667</v>
      </c>
      <c r="J211" s="38">
        <v>525.71666666666681</v>
      </c>
      <c r="K211" s="38">
        <v>530.98333333333346</v>
      </c>
      <c r="L211" s="38">
        <v>536.51666666666688</v>
      </c>
      <c r="M211" s="28">
        <v>525.45000000000005</v>
      </c>
      <c r="N211" s="28">
        <v>514.65</v>
      </c>
      <c r="O211" s="39">
        <v>36277600</v>
      </c>
      <c r="P211" s="40">
        <v>7.0767414403778039E-2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254.35</v>
      </c>
      <c r="F212" s="37">
        <v>256.18333333333334</v>
      </c>
      <c r="G212" s="38">
        <v>250.76666666666665</v>
      </c>
      <c r="H212" s="38">
        <v>247.18333333333331</v>
      </c>
      <c r="I212" s="38">
        <v>241.76666666666662</v>
      </c>
      <c r="J212" s="38">
        <v>259.76666666666665</v>
      </c>
      <c r="K212" s="38">
        <v>265.18333333333328</v>
      </c>
      <c r="L212" s="38">
        <v>268.76666666666671</v>
      </c>
      <c r="M212" s="28">
        <v>261.60000000000002</v>
      </c>
      <c r="N212" s="28">
        <v>252.6</v>
      </c>
      <c r="O212" s="39">
        <v>85254000</v>
      </c>
      <c r="P212" s="40">
        <v>-9.3080006972285165E-3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345.15</v>
      </c>
      <c r="F213" s="37">
        <v>345.9666666666667</v>
      </c>
      <c r="G213" s="38">
        <v>342.08333333333337</v>
      </c>
      <c r="H213" s="38">
        <v>339.01666666666665</v>
      </c>
      <c r="I213" s="38">
        <v>335.13333333333333</v>
      </c>
      <c r="J213" s="38">
        <v>349.03333333333342</v>
      </c>
      <c r="K213" s="38">
        <v>352.91666666666674</v>
      </c>
      <c r="L213" s="38">
        <v>355.98333333333346</v>
      </c>
      <c r="M213" s="28">
        <v>349.85</v>
      </c>
      <c r="N213" s="28">
        <v>342.9</v>
      </c>
      <c r="O213" s="39">
        <v>17700100</v>
      </c>
      <c r="P213" s="40">
        <v>2.1174565610014326E-3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6" sqref="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3" t="s">
        <v>16</v>
      </c>
      <c r="B8" s="475"/>
      <c r="C8" s="479" t="s">
        <v>20</v>
      </c>
      <c r="D8" s="479" t="s">
        <v>21</v>
      </c>
      <c r="E8" s="470" t="s">
        <v>22</v>
      </c>
      <c r="F8" s="471"/>
      <c r="G8" s="472"/>
      <c r="H8" s="470" t="s">
        <v>23</v>
      </c>
      <c r="I8" s="471"/>
      <c r="J8" s="472"/>
      <c r="K8" s="23"/>
      <c r="L8" s="50"/>
      <c r="M8" s="50"/>
      <c r="N8" s="1"/>
      <c r="O8" s="1"/>
    </row>
    <row r="9" spans="1:15" ht="36" customHeight="1">
      <c r="A9" s="477"/>
      <c r="B9" s="478"/>
      <c r="C9" s="478"/>
      <c r="D9" s="4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17038.400000000001</v>
      </c>
      <c r="D10" s="32">
        <v>17035.850000000002</v>
      </c>
      <c r="E10" s="32">
        <v>16961.000000000004</v>
      </c>
      <c r="F10" s="32">
        <v>16883.600000000002</v>
      </c>
      <c r="G10" s="32">
        <v>16808.750000000004</v>
      </c>
      <c r="H10" s="32">
        <v>17113.250000000004</v>
      </c>
      <c r="I10" s="32">
        <v>17188.100000000002</v>
      </c>
      <c r="J10" s="32">
        <v>17265.500000000004</v>
      </c>
      <c r="K10" s="34">
        <v>17110.7</v>
      </c>
      <c r="L10" s="34">
        <v>16958.45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36028.85</v>
      </c>
      <c r="D11" s="37">
        <v>35983.966666666667</v>
      </c>
      <c r="E11" s="37">
        <v>35792.033333333333</v>
      </c>
      <c r="F11" s="37">
        <v>35555.216666666667</v>
      </c>
      <c r="G11" s="37">
        <v>35363.283333333333</v>
      </c>
      <c r="H11" s="37">
        <v>36220.783333333333</v>
      </c>
      <c r="I11" s="37">
        <v>36412.716666666667</v>
      </c>
      <c r="J11" s="37">
        <v>36649.533333333333</v>
      </c>
      <c r="K11" s="28">
        <v>36175.9</v>
      </c>
      <c r="L11" s="28">
        <v>35747.15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2677.35</v>
      </c>
      <c r="D12" s="37">
        <v>2685.75</v>
      </c>
      <c r="E12" s="37">
        <v>2655.1</v>
      </c>
      <c r="F12" s="37">
        <v>2632.85</v>
      </c>
      <c r="G12" s="37">
        <v>2602.1999999999998</v>
      </c>
      <c r="H12" s="37">
        <v>2708</v>
      </c>
      <c r="I12" s="37">
        <v>2738.6499999999996</v>
      </c>
      <c r="J12" s="37">
        <v>2760.9</v>
      </c>
      <c r="K12" s="28">
        <v>2716.4</v>
      </c>
      <c r="L12" s="28">
        <v>2663.5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5149.3999999999996</v>
      </c>
      <c r="D13" s="37">
        <v>5155.1166666666659</v>
      </c>
      <c r="E13" s="37">
        <v>5117.9833333333318</v>
      </c>
      <c r="F13" s="37">
        <v>5086.5666666666657</v>
      </c>
      <c r="G13" s="37">
        <v>5049.4333333333316</v>
      </c>
      <c r="H13" s="37">
        <v>5186.5333333333319</v>
      </c>
      <c r="I13" s="37">
        <v>5223.6666666666652</v>
      </c>
      <c r="J13" s="37">
        <v>5255.0833333333321</v>
      </c>
      <c r="K13" s="28">
        <v>5192.25</v>
      </c>
      <c r="L13" s="28">
        <v>5123.7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31594.35</v>
      </c>
      <c r="D14" s="37">
        <v>31520.116666666669</v>
      </c>
      <c r="E14" s="37">
        <v>31350.383333333339</v>
      </c>
      <c r="F14" s="37">
        <v>31106.416666666672</v>
      </c>
      <c r="G14" s="37">
        <v>30936.683333333342</v>
      </c>
      <c r="H14" s="37">
        <v>31764.083333333336</v>
      </c>
      <c r="I14" s="37">
        <v>31933.816666666666</v>
      </c>
      <c r="J14" s="37">
        <v>32177.783333333333</v>
      </c>
      <c r="K14" s="28">
        <v>31689.85</v>
      </c>
      <c r="L14" s="28">
        <v>31276.15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4278.2</v>
      </c>
      <c r="D15" s="37">
        <v>4285.9666666666662</v>
      </c>
      <c r="E15" s="37">
        <v>4244.2333333333327</v>
      </c>
      <c r="F15" s="37">
        <v>4210.2666666666664</v>
      </c>
      <c r="G15" s="37">
        <v>4168.5333333333328</v>
      </c>
      <c r="H15" s="37">
        <v>4319.9333333333325</v>
      </c>
      <c r="I15" s="37">
        <v>4361.6666666666661</v>
      </c>
      <c r="J15" s="37">
        <v>4395.6333333333323</v>
      </c>
      <c r="K15" s="28">
        <v>4327.7</v>
      </c>
      <c r="L15" s="28">
        <v>4252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8194.9</v>
      </c>
      <c r="D16" s="37">
        <v>8193.6333333333332</v>
      </c>
      <c r="E16" s="37">
        <v>8136.8666666666668</v>
      </c>
      <c r="F16" s="37">
        <v>8078.8333333333339</v>
      </c>
      <c r="G16" s="37">
        <v>8022.0666666666675</v>
      </c>
      <c r="H16" s="37">
        <v>8251.6666666666661</v>
      </c>
      <c r="I16" s="37">
        <v>8308.4333333333325</v>
      </c>
      <c r="J16" s="37">
        <v>8366.4666666666653</v>
      </c>
      <c r="K16" s="28">
        <v>8250.4</v>
      </c>
      <c r="L16" s="28">
        <v>8135.6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2349.9</v>
      </c>
      <c r="D17" s="37">
        <v>2324.9</v>
      </c>
      <c r="E17" s="37">
        <v>2288.0500000000002</v>
      </c>
      <c r="F17" s="37">
        <v>2226.2000000000003</v>
      </c>
      <c r="G17" s="37">
        <v>2189.3500000000004</v>
      </c>
      <c r="H17" s="37">
        <v>2386.75</v>
      </c>
      <c r="I17" s="37">
        <v>2423.5999999999995</v>
      </c>
      <c r="J17" s="37">
        <v>2485.4499999999998</v>
      </c>
      <c r="K17" s="28">
        <v>2361.75</v>
      </c>
      <c r="L17" s="28">
        <v>2263.0500000000002</v>
      </c>
      <c r="M17" s="28">
        <v>10.43493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1362.95</v>
      </c>
      <c r="D18" s="37">
        <v>1369.3166666666666</v>
      </c>
      <c r="E18" s="37">
        <v>1333.6333333333332</v>
      </c>
      <c r="F18" s="37">
        <v>1304.3166666666666</v>
      </c>
      <c r="G18" s="37">
        <v>1268.6333333333332</v>
      </c>
      <c r="H18" s="37">
        <v>1398.6333333333332</v>
      </c>
      <c r="I18" s="37">
        <v>1434.3166666666666</v>
      </c>
      <c r="J18" s="37">
        <v>1463.6333333333332</v>
      </c>
      <c r="K18" s="28">
        <v>1405</v>
      </c>
      <c r="L18" s="28">
        <v>1340</v>
      </c>
      <c r="M18" s="28">
        <v>27.643599999999999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876.3</v>
      </c>
      <c r="D19" s="37">
        <v>879.75</v>
      </c>
      <c r="E19" s="37">
        <v>865.85</v>
      </c>
      <c r="F19" s="37">
        <v>855.4</v>
      </c>
      <c r="G19" s="37">
        <v>841.5</v>
      </c>
      <c r="H19" s="37">
        <v>890.2</v>
      </c>
      <c r="I19" s="37">
        <v>904.10000000000014</v>
      </c>
      <c r="J19" s="37">
        <v>914.55000000000007</v>
      </c>
      <c r="K19" s="28">
        <v>893.65</v>
      </c>
      <c r="L19" s="28">
        <v>869.3</v>
      </c>
      <c r="M19" s="28">
        <v>7.8576100000000002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2334.1</v>
      </c>
      <c r="D20" s="37">
        <v>2360.0166666666664</v>
      </c>
      <c r="E20" s="37">
        <v>2299.083333333333</v>
      </c>
      <c r="F20" s="37">
        <v>2264.0666666666666</v>
      </c>
      <c r="G20" s="37">
        <v>2203.1333333333332</v>
      </c>
      <c r="H20" s="37">
        <v>2395.0333333333328</v>
      </c>
      <c r="I20" s="37">
        <v>2455.9666666666662</v>
      </c>
      <c r="J20" s="37">
        <v>2490.9833333333327</v>
      </c>
      <c r="K20" s="28">
        <v>2420.9499999999998</v>
      </c>
      <c r="L20" s="28">
        <v>2325</v>
      </c>
      <c r="M20" s="28">
        <v>25.598759999999999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2841.65</v>
      </c>
      <c r="D21" s="37">
        <v>2872.7166666666667</v>
      </c>
      <c r="E21" s="37">
        <v>2790.4333333333334</v>
      </c>
      <c r="F21" s="37">
        <v>2739.2166666666667</v>
      </c>
      <c r="G21" s="37">
        <v>2656.9333333333334</v>
      </c>
      <c r="H21" s="37">
        <v>2923.9333333333334</v>
      </c>
      <c r="I21" s="37">
        <v>3006.2166666666672</v>
      </c>
      <c r="J21" s="37">
        <v>3057.4333333333334</v>
      </c>
      <c r="K21" s="28">
        <v>2955</v>
      </c>
      <c r="L21" s="28">
        <v>2821.5</v>
      </c>
      <c r="M21" s="28">
        <v>9.8247300000000006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887.3</v>
      </c>
      <c r="D22" s="37">
        <v>897.31666666666661</v>
      </c>
      <c r="E22" s="37">
        <v>869.98333333333323</v>
      </c>
      <c r="F22" s="37">
        <v>852.66666666666663</v>
      </c>
      <c r="G22" s="37">
        <v>825.33333333333326</v>
      </c>
      <c r="H22" s="37">
        <v>914.63333333333321</v>
      </c>
      <c r="I22" s="37">
        <v>941.9666666666667</v>
      </c>
      <c r="J22" s="37">
        <v>959.28333333333319</v>
      </c>
      <c r="K22" s="28">
        <v>924.65</v>
      </c>
      <c r="L22" s="28">
        <v>880</v>
      </c>
      <c r="M22" s="28">
        <v>207.93885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2503</v>
      </c>
      <c r="D23" s="37">
        <v>2510.5499999999997</v>
      </c>
      <c r="E23" s="37">
        <v>2441.0999999999995</v>
      </c>
      <c r="F23" s="37">
        <v>2379.1999999999998</v>
      </c>
      <c r="G23" s="37">
        <v>2309.7499999999995</v>
      </c>
      <c r="H23" s="37">
        <v>2572.4499999999994</v>
      </c>
      <c r="I23" s="37">
        <v>2641.8999999999992</v>
      </c>
      <c r="J23" s="37">
        <v>2703.7999999999993</v>
      </c>
      <c r="K23" s="28">
        <v>2580</v>
      </c>
      <c r="L23" s="28">
        <v>2448.65</v>
      </c>
      <c r="M23" s="28">
        <v>3.4519899999999999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2712.2</v>
      </c>
      <c r="D24" s="37">
        <v>2758.85</v>
      </c>
      <c r="E24" s="37">
        <v>2647.7</v>
      </c>
      <c r="F24" s="37">
        <v>2583.1999999999998</v>
      </c>
      <c r="G24" s="37">
        <v>2472.0499999999997</v>
      </c>
      <c r="H24" s="37">
        <v>2823.35</v>
      </c>
      <c r="I24" s="37">
        <v>2934.5000000000005</v>
      </c>
      <c r="J24" s="37">
        <v>2999</v>
      </c>
      <c r="K24" s="28">
        <v>2870</v>
      </c>
      <c r="L24" s="28">
        <v>2694.35</v>
      </c>
      <c r="M24" s="28">
        <v>6.0356800000000002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120.6</v>
      </c>
      <c r="D25" s="37">
        <v>119</v>
      </c>
      <c r="E25" s="37">
        <v>116.1</v>
      </c>
      <c r="F25" s="37">
        <v>111.6</v>
      </c>
      <c r="G25" s="37">
        <v>108.69999999999999</v>
      </c>
      <c r="H25" s="37">
        <v>123.5</v>
      </c>
      <c r="I25" s="37">
        <v>126.4</v>
      </c>
      <c r="J25" s="37">
        <v>130.9</v>
      </c>
      <c r="K25" s="28">
        <v>121.9</v>
      </c>
      <c r="L25" s="28">
        <v>114.5</v>
      </c>
      <c r="M25" s="28">
        <v>142.64782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281.8</v>
      </c>
      <c r="D26" s="37">
        <v>281.43333333333334</v>
      </c>
      <c r="E26" s="37">
        <v>278.31666666666666</v>
      </c>
      <c r="F26" s="37">
        <v>274.83333333333331</v>
      </c>
      <c r="G26" s="37">
        <v>271.71666666666664</v>
      </c>
      <c r="H26" s="37">
        <v>284.91666666666669</v>
      </c>
      <c r="I26" s="37">
        <v>288.03333333333336</v>
      </c>
      <c r="J26" s="37">
        <v>291.51666666666671</v>
      </c>
      <c r="K26" s="28">
        <v>284.55</v>
      </c>
      <c r="L26" s="28">
        <v>277.95</v>
      </c>
      <c r="M26" s="28">
        <v>18.85566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1713.2</v>
      </c>
      <c r="D27" s="37">
        <v>1722.5666666666666</v>
      </c>
      <c r="E27" s="37">
        <v>1696.1333333333332</v>
      </c>
      <c r="F27" s="37">
        <v>1679.0666666666666</v>
      </c>
      <c r="G27" s="37">
        <v>1652.6333333333332</v>
      </c>
      <c r="H27" s="37">
        <v>1739.6333333333332</v>
      </c>
      <c r="I27" s="37">
        <v>1766.0666666666666</v>
      </c>
      <c r="J27" s="37">
        <v>1783.1333333333332</v>
      </c>
      <c r="K27" s="28">
        <v>1749</v>
      </c>
      <c r="L27" s="28">
        <v>1705.5</v>
      </c>
      <c r="M27" s="28">
        <v>0.26684000000000002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784.35</v>
      </c>
      <c r="D28" s="37">
        <v>784.81666666666661</v>
      </c>
      <c r="E28" s="37">
        <v>780.53333333333319</v>
      </c>
      <c r="F28" s="37">
        <v>776.71666666666658</v>
      </c>
      <c r="G28" s="37">
        <v>772.43333333333317</v>
      </c>
      <c r="H28" s="37">
        <v>788.63333333333321</v>
      </c>
      <c r="I28" s="37">
        <v>792.91666666666652</v>
      </c>
      <c r="J28" s="37">
        <v>796.73333333333323</v>
      </c>
      <c r="K28" s="28">
        <v>789.1</v>
      </c>
      <c r="L28" s="28">
        <v>781</v>
      </c>
      <c r="M28" s="28">
        <v>2.9127000000000001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3300.6</v>
      </c>
      <c r="D29" s="37">
        <v>3300.6666666666665</v>
      </c>
      <c r="E29" s="37">
        <v>3286.9333333333329</v>
      </c>
      <c r="F29" s="37">
        <v>3273.2666666666664</v>
      </c>
      <c r="G29" s="37">
        <v>3259.5333333333328</v>
      </c>
      <c r="H29" s="37">
        <v>3314.333333333333</v>
      </c>
      <c r="I29" s="37">
        <v>3328.0666666666666</v>
      </c>
      <c r="J29" s="37">
        <v>3341.7333333333331</v>
      </c>
      <c r="K29" s="28">
        <v>3314.4</v>
      </c>
      <c r="L29" s="28">
        <v>3287</v>
      </c>
      <c r="M29" s="28">
        <v>0.21426999999999999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555.45000000000005</v>
      </c>
      <c r="D30" s="37">
        <v>557.2833333333333</v>
      </c>
      <c r="E30" s="37">
        <v>550.66666666666663</v>
      </c>
      <c r="F30" s="37">
        <v>545.88333333333333</v>
      </c>
      <c r="G30" s="37">
        <v>539.26666666666665</v>
      </c>
      <c r="H30" s="37">
        <v>562.06666666666661</v>
      </c>
      <c r="I30" s="37">
        <v>568.68333333333339</v>
      </c>
      <c r="J30" s="37">
        <v>573.46666666666658</v>
      </c>
      <c r="K30" s="28">
        <v>563.9</v>
      </c>
      <c r="L30" s="28">
        <v>552.5</v>
      </c>
      <c r="M30" s="28">
        <v>5.7170899999999998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384.55</v>
      </c>
      <c r="D31" s="37">
        <v>382.83333333333331</v>
      </c>
      <c r="E31" s="37">
        <v>377.96666666666664</v>
      </c>
      <c r="F31" s="37">
        <v>371.38333333333333</v>
      </c>
      <c r="G31" s="37">
        <v>366.51666666666665</v>
      </c>
      <c r="H31" s="37">
        <v>389.41666666666663</v>
      </c>
      <c r="I31" s="37">
        <v>394.2833333333333</v>
      </c>
      <c r="J31" s="37">
        <v>400.86666666666662</v>
      </c>
      <c r="K31" s="28">
        <v>387.7</v>
      </c>
      <c r="L31" s="28">
        <v>376.25</v>
      </c>
      <c r="M31" s="28">
        <v>111.21579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4522.95</v>
      </c>
      <c r="D32" s="37">
        <v>4560.6333333333332</v>
      </c>
      <c r="E32" s="37">
        <v>4462.3166666666666</v>
      </c>
      <c r="F32" s="37">
        <v>4401.6833333333334</v>
      </c>
      <c r="G32" s="37">
        <v>4303.3666666666668</v>
      </c>
      <c r="H32" s="37">
        <v>4621.2666666666664</v>
      </c>
      <c r="I32" s="37">
        <v>4719.5833333333321</v>
      </c>
      <c r="J32" s="37">
        <v>4780.2166666666662</v>
      </c>
      <c r="K32" s="28">
        <v>4658.95</v>
      </c>
      <c r="L32" s="28">
        <v>4500</v>
      </c>
      <c r="M32" s="28">
        <v>4.7644099999999998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210.5</v>
      </c>
      <c r="D33" s="37">
        <v>206.83333333333334</v>
      </c>
      <c r="E33" s="37">
        <v>202.2166666666667</v>
      </c>
      <c r="F33" s="37">
        <v>193.93333333333337</v>
      </c>
      <c r="G33" s="37">
        <v>189.31666666666672</v>
      </c>
      <c r="H33" s="37">
        <v>215.11666666666667</v>
      </c>
      <c r="I33" s="37">
        <v>219.73333333333329</v>
      </c>
      <c r="J33" s="37">
        <v>228.01666666666665</v>
      </c>
      <c r="K33" s="28">
        <v>211.45</v>
      </c>
      <c r="L33" s="28">
        <v>198.55</v>
      </c>
      <c r="M33" s="28">
        <v>84.436570000000003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127</v>
      </c>
      <c r="D34" s="37">
        <v>127.81666666666666</v>
      </c>
      <c r="E34" s="37">
        <v>125.48333333333332</v>
      </c>
      <c r="F34" s="37">
        <v>123.96666666666665</v>
      </c>
      <c r="G34" s="37">
        <v>121.63333333333331</v>
      </c>
      <c r="H34" s="37">
        <v>129.33333333333331</v>
      </c>
      <c r="I34" s="37">
        <v>131.66666666666669</v>
      </c>
      <c r="J34" s="37">
        <v>133.18333333333334</v>
      </c>
      <c r="K34" s="28">
        <v>130.15</v>
      </c>
      <c r="L34" s="28">
        <v>126.3</v>
      </c>
      <c r="M34" s="28">
        <v>91.523619999999994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3148.35</v>
      </c>
      <c r="D35" s="37">
        <v>3132.7666666666664</v>
      </c>
      <c r="E35" s="37">
        <v>3101.5333333333328</v>
      </c>
      <c r="F35" s="37">
        <v>3054.7166666666662</v>
      </c>
      <c r="G35" s="37">
        <v>3023.4833333333327</v>
      </c>
      <c r="H35" s="37">
        <v>3179.583333333333</v>
      </c>
      <c r="I35" s="37">
        <v>3210.8166666666666</v>
      </c>
      <c r="J35" s="37">
        <v>3257.6333333333332</v>
      </c>
      <c r="K35" s="28">
        <v>3164</v>
      </c>
      <c r="L35" s="28">
        <v>3085.95</v>
      </c>
      <c r="M35" s="28">
        <v>9.6353600000000004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2144.25</v>
      </c>
      <c r="D36" s="37">
        <v>2147.2999999999997</v>
      </c>
      <c r="E36" s="37">
        <v>2120.5999999999995</v>
      </c>
      <c r="F36" s="37">
        <v>2096.9499999999998</v>
      </c>
      <c r="G36" s="37">
        <v>2070.2499999999995</v>
      </c>
      <c r="H36" s="37">
        <v>2170.9499999999994</v>
      </c>
      <c r="I36" s="37">
        <v>2197.6499999999992</v>
      </c>
      <c r="J36" s="37">
        <v>2221.2999999999993</v>
      </c>
      <c r="K36" s="28">
        <v>2174</v>
      </c>
      <c r="L36" s="28">
        <v>2123.65</v>
      </c>
      <c r="M36" s="28">
        <v>2.6516099999999998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629.04999999999995</v>
      </c>
      <c r="D37" s="37">
        <v>631.6</v>
      </c>
      <c r="E37" s="37">
        <v>622.65000000000009</v>
      </c>
      <c r="F37" s="37">
        <v>616.25000000000011</v>
      </c>
      <c r="G37" s="37">
        <v>607.30000000000018</v>
      </c>
      <c r="H37" s="37">
        <v>638</v>
      </c>
      <c r="I37" s="37">
        <v>646.95000000000005</v>
      </c>
      <c r="J37" s="37">
        <v>653.34999999999991</v>
      </c>
      <c r="K37" s="28">
        <v>640.54999999999995</v>
      </c>
      <c r="L37" s="28">
        <v>625.20000000000005</v>
      </c>
      <c r="M37" s="28">
        <v>10.78875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3977.7</v>
      </c>
      <c r="D38" s="37">
        <v>3987.35</v>
      </c>
      <c r="E38" s="37">
        <v>3950.35</v>
      </c>
      <c r="F38" s="37">
        <v>3923</v>
      </c>
      <c r="G38" s="37">
        <v>3886</v>
      </c>
      <c r="H38" s="37">
        <v>4014.7</v>
      </c>
      <c r="I38" s="37">
        <v>4051.7</v>
      </c>
      <c r="J38" s="37">
        <v>4079.0499999999997</v>
      </c>
      <c r="K38" s="28">
        <v>4024.35</v>
      </c>
      <c r="L38" s="28">
        <v>3960</v>
      </c>
      <c r="M38" s="28">
        <v>1.69916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765.9</v>
      </c>
      <c r="D39" s="37">
        <v>762.61666666666667</v>
      </c>
      <c r="E39" s="37">
        <v>752.2833333333333</v>
      </c>
      <c r="F39" s="37">
        <v>738.66666666666663</v>
      </c>
      <c r="G39" s="37">
        <v>728.33333333333326</v>
      </c>
      <c r="H39" s="37">
        <v>776.23333333333335</v>
      </c>
      <c r="I39" s="37">
        <v>786.56666666666661</v>
      </c>
      <c r="J39" s="37">
        <v>800.18333333333339</v>
      </c>
      <c r="K39" s="28">
        <v>772.95</v>
      </c>
      <c r="L39" s="28">
        <v>749</v>
      </c>
      <c r="M39" s="28">
        <v>114.85697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3905.65</v>
      </c>
      <c r="D40" s="37">
        <v>3890.2166666666667</v>
      </c>
      <c r="E40" s="37">
        <v>3861.4333333333334</v>
      </c>
      <c r="F40" s="37">
        <v>3817.2166666666667</v>
      </c>
      <c r="G40" s="37">
        <v>3788.4333333333334</v>
      </c>
      <c r="H40" s="37">
        <v>3934.4333333333334</v>
      </c>
      <c r="I40" s="37">
        <v>3963.2166666666672</v>
      </c>
      <c r="J40" s="37">
        <v>4007.4333333333334</v>
      </c>
      <c r="K40" s="28">
        <v>3919</v>
      </c>
      <c r="L40" s="28">
        <v>3846</v>
      </c>
      <c r="M40" s="28">
        <v>5.4156399999999998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6714.1</v>
      </c>
      <c r="D41" s="37">
        <v>6834.3166666666666</v>
      </c>
      <c r="E41" s="37">
        <v>6568.6333333333332</v>
      </c>
      <c r="F41" s="37">
        <v>6423.166666666667</v>
      </c>
      <c r="G41" s="37">
        <v>6157.4833333333336</v>
      </c>
      <c r="H41" s="37">
        <v>6979.7833333333328</v>
      </c>
      <c r="I41" s="37">
        <v>7245.4666666666653</v>
      </c>
      <c r="J41" s="37">
        <v>7390.9333333333325</v>
      </c>
      <c r="K41" s="28">
        <v>7100</v>
      </c>
      <c r="L41" s="28">
        <v>6688.85</v>
      </c>
      <c r="M41" s="28">
        <v>39.84357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14826.4</v>
      </c>
      <c r="D42" s="37">
        <v>14972.949999999999</v>
      </c>
      <c r="E42" s="37">
        <v>14604.799999999997</v>
      </c>
      <c r="F42" s="37">
        <v>14383.199999999999</v>
      </c>
      <c r="G42" s="37">
        <v>14015.049999999997</v>
      </c>
      <c r="H42" s="37">
        <v>15194.549999999997</v>
      </c>
      <c r="I42" s="37">
        <v>15562.699999999999</v>
      </c>
      <c r="J42" s="37">
        <v>15784.299999999997</v>
      </c>
      <c r="K42" s="28">
        <v>15341.1</v>
      </c>
      <c r="L42" s="28">
        <v>14751.35</v>
      </c>
      <c r="M42" s="28">
        <v>3.4119199999999998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5368.15</v>
      </c>
      <c r="D43" s="37">
        <v>5373.3833333333323</v>
      </c>
      <c r="E43" s="37">
        <v>5306.8166666666648</v>
      </c>
      <c r="F43" s="37">
        <v>5245.4833333333327</v>
      </c>
      <c r="G43" s="37">
        <v>5178.9166666666652</v>
      </c>
      <c r="H43" s="37">
        <v>5434.7166666666644</v>
      </c>
      <c r="I43" s="37">
        <v>5501.2833333333319</v>
      </c>
      <c r="J43" s="37">
        <v>5562.6166666666641</v>
      </c>
      <c r="K43" s="28">
        <v>5439.95</v>
      </c>
      <c r="L43" s="28">
        <v>5312.05</v>
      </c>
      <c r="M43" s="28">
        <v>0.32665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2202.6</v>
      </c>
      <c r="D44" s="37">
        <v>2176.333333333333</v>
      </c>
      <c r="E44" s="37">
        <v>2127.7166666666662</v>
      </c>
      <c r="F44" s="37">
        <v>2052.833333333333</v>
      </c>
      <c r="G44" s="37">
        <v>2004.2166666666662</v>
      </c>
      <c r="H44" s="37">
        <v>2251.2166666666662</v>
      </c>
      <c r="I44" s="37">
        <v>2299.833333333333</v>
      </c>
      <c r="J44" s="37">
        <v>2374.7166666666662</v>
      </c>
      <c r="K44" s="28">
        <v>2224.9499999999998</v>
      </c>
      <c r="L44" s="28">
        <v>2101.4499999999998</v>
      </c>
      <c r="M44" s="28">
        <v>6.34985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333.65</v>
      </c>
      <c r="D45" s="37">
        <v>333.55</v>
      </c>
      <c r="E45" s="37">
        <v>329.8</v>
      </c>
      <c r="F45" s="37">
        <v>325.95</v>
      </c>
      <c r="G45" s="37">
        <v>322.2</v>
      </c>
      <c r="H45" s="37">
        <v>337.40000000000003</v>
      </c>
      <c r="I45" s="37">
        <v>341.15000000000003</v>
      </c>
      <c r="J45" s="37">
        <v>345.00000000000006</v>
      </c>
      <c r="K45" s="28">
        <v>337.3</v>
      </c>
      <c r="L45" s="28">
        <v>329.7</v>
      </c>
      <c r="M45" s="28">
        <v>57.305990000000001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116.1</v>
      </c>
      <c r="D46" s="37">
        <v>115.14999999999999</v>
      </c>
      <c r="E46" s="37">
        <v>113.74999999999999</v>
      </c>
      <c r="F46" s="37">
        <v>111.39999999999999</v>
      </c>
      <c r="G46" s="37">
        <v>109.99999999999999</v>
      </c>
      <c r="H46" s="37">
        <v>117.49999999999999</v>
      </c>
      <c r="I46" s="37">
        <v>118.89999999999999</v>
      </c>
      <c r="J46" s="37">
        <v>121.24999999999999</v>
      </c>
      <c r="K46" s="28">
        <v>116.55</v>
      </c>
      <c r="L46" s="28">
        <v>112.8</v>
      </c>
      <c r="M46" s="28">
        <v>217.56038000000001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48.8</v>
      </c>
      <c r="D47" s="37">
        <v>48.716666666666669</v>
      </c>
      <c r="E47" s="37">
        <v>48.333333333333336</v>
      </c>
      <c r="F47" s="37">
        <v>47.866666666666667</v>
      </c>
      <c r="G47" s="37">
        <v>47.483333333333334</v>
      </c>
      <c r="H47" s="37">
        <v>49.183333333333337</v>
      </c>
      <c r="I47" s="37">
        <v>49.566666666666663</v>
      </c>
      <c r="J47" s="37">
        <v>50.033333333333339</v>
      </c>
      <c r="K47" s="28">
        <v>49.1</v>
      </c>
      <c r="L47" s="28">
        <v>48.25</v>
      </c>
      <c r="M47" s="28">
        <v>14.198029999999999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1919.05</v>
      </c>
      <c r="D48" s="37">
        <v>1936.9166666666667</v>
      </c>
      <c r="E48" s="37">
        <v>1894.4833333333336</v>
      </c>
      <c r="F48" s="37">
        <v>1869.9166666666667</v>
      </c>
      <c r="G48" s="37">
        <v>1827.4833333333336</v>
      </c>
      <c r="H48" s="37">
        <v>1961.4833333333336</v>
      </c>
      <c r="I48" s="37">
        <v>2003.9166666666665</v>
      </c>
      <c r="J48" s="37">
        <v>2028.4833333333336</v>
      </c>
      <c r="K48" s="28">
        <v>1979.35</v>
      </c>
      <c r="L48" s="28">
        <v>1912.35</v>
      </c>
      <c r="M48" s="28">
        <v>2.0703900000000002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717.85</v>
      </c>
      <c r="D49" s="37">
        <v>714.71666666666658</v>
      </c>
      <c r="E49" s="37">
        <v>708.68333333333317</v>
      </c>
      <c r="F49" s="37">
        <v>699.51666666666654</v>
      </c>
      <c r="G49" s="37">
        <v>693.48333333333312</v>
      </c>
      <c r="H49" s="37">
        <v>723.88333333333321</v>
      </c>
      <c r="I49" s="37">
        <v>729.91666666666674</v>
      </c>
      <c r="J49" s="37">
        <v>739.08333333333326</v>
      </c>
      <c r="K49" s="28">
        <v>720.75</v>
      </c>
      <c r="L49" s="28">
        <v>705.55</v>
      </c>
      <c r="M49" s="28">
        <v>3.91242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246.5</v>
      </c>
      <c r="D50" s="37">
        <v>246.1</v>
      </c>
      <c r="E50" s="37">
        <v>243.25</v>
      </c>
      <c r="F50" s="37">
        <v>240</v>
      </c>
      <c r="G50" s="37">
        <v>237.15</v>
      </c>
      <c r="H50" s="37">
        <v>249.35</v>
      </c>
      <c r="I50" s="37">
        <v>252.19999999999996</v>
      </c>
      <c r="J50" s="37">
        <v>255.45</v>
      </c>
      <c r="K50" s="28">
        <v>248.95</v>
      </c>
      <c r="L50" s="28">
        <v>242.85</v>
      </c>
      <c r="M50" s="28">
        <v>46.06165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714.7</v>
      </c>
      <c r="D51" s="37">
        <v>716.75</v>
      </c>
      <c r="E51" s="37">
        <v>707.95</v>
      </c>
      <c r="F51" s="37">
        <v>701.2</v>
      </c>
      <c r="G51" s="37">
        <v>692.40000000000009</v>
      </c>
      <c r="H51" s="37">
        <v>723.5</v>
      </c>
      <c r="I51" s="37">
        <v>732.3</v>
      </c>
      <c r="J51" s="37">
        <v>739.05</v>
      </c>
      <c r="K51" s="28">
        <v>725.55</v>
      </c>
      <c r="L51" s="28">
        <v>710</v>
      </c>
      <c r="M51" s="28">
        <v>10.540749999999999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52.6</v>
      </c>
      <c r="D52" s="37">
        <v>52.583333333333336</v>
      </c>
      <c r="E52" s="37">
        <v>51.766666666666673</v>
      </c>
      <c r="F52" s="37">
        <v>50.933333333333337</v>
      </c>
      <c r="G52" s="37">
        <v>50.116666666666674</v>
      </c>
      <c r="H52" s="37">
        <v>53.416666666666671</v>
      </c>
      <c r="I52" s="37">
        <v>54.233333333333334</v>
      </c>
      <c r="J52" s="37">
        <v>55.06666666666667</v>
      </c>
      <c r="K52" s="28">
        <v>53.4</v>
      </c>
      <c r="L52" s="28">
        <v>51.75</v>
      </c>
      <c r="M52" s="28">
        <v>197.89915999999999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366.5</v>
      </c>
      <c r="D53" s="37">
        <v>367.4666666666667</v>
      </c>
      <c r="E53" s="37">
        <v>363.33333333333337</v>
      </c>
      <c r="F53" s="37">
        <v>360.16666666666669</v>
      </c>
      <c r="G53" s="37">
        <v>356.03333333333336</v>
      </c>
      <c r="H53" s="37">
        <v>370.63333333333338</v>
      </c>
      <c r="I53" s="37">
        <v>374.76666666666671</v>
      </c>
      <c r="J53" s="37">
        <v>377.93333333333339</v>
      </c>
      <c r="K53" s="28">
        <v>371.6</v>
      </c>
      <c r="L53" s="28">
        <v>364.3</v>
      </c>
      <c r="M53" s="28">
        <v>30.818059999999999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752.5</v>
      </c>
      <c r="D54" s="37">
        <v>753.48333333333323</v>
      </c>
      <c r="E54" s="37">
        <v>745.41666666666652</v>
      </c>
      <c r="F54" s="37">
        <v>738.33333333333326</v>
      </c>
      <c r="G54" s="37">
        <v>730.26666666666654</v>
      </c>
      <c r="H54" s="37">
        <v>760.56666666666649</v>
      </c>
      <c r="I54" s="37">
        <v>768.63333333333333</v>
      </c>
      <c r="J54" s="37">
        <v>775.71666666666647</v>
      </c>
      <c r="K54" s="28">
        <v>761.55</v>
      </c>
      <c r="L54" s="28">
        <v>746.4</v>
      </c>
      <c r="M54" s="28">
        <v>45.713990000000003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381.95</v>
      </c>
      <c r="D55" s="37">
        <v>379.2833333333333</v>
      </c>
      <c r="E55" s="37">
        <v>374.66666666666663</v>
      </c>
      <c r="F55" s="37">
        <v>367.38333333333333</v>
      </c>
      <c r="G55" s="37">
        <v>362.76666666666665</v>
      </c>
      <c r="H55" s="37">
        <v>386.56666666666661</v>
      </c>
      <c r="I55" s="37">
        <v>391.18333333333328</v>
      </c>
      <c r="J55" s="37">
        <v>398.46666666666658</v>
      </c>
      <c r="K55" s="28">
        <v>383.9</v>
      </c>
      <c r="L55" s="28">
        <v>372</v>
      </c>
      <c r="M55" s="28">
        <v>27.242039999999999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14386.7</v>
      </c>
      <c r="D56" s="37">
        <v>14369.4</v>
      </c>
      <c r="E56" s="37">
        <v>14259.8</v>
      </c>
      <c r="F56" s="37">
        <v>14132.9</v>
      </c>
      <c r="G56" s="37">
        <v>14023.3</v>
      </c>
      <c r="H56" s="37">
        <v>14496.3</v>
      </c>
      <c r="I56" s="37">
        <v>14605.900000000001</v>
      </c>
      <c r="J56" s="37">
        <v>14732.8</v>
      </c>
      <c r="K56" s="28">
        <v>14479</v>
      </c>
      <c r="L56" s="28">
        <v>14242.5</v>
      </c>
      <c r="M56" s="28">
        <v>0.12429999999999999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3338.25</v>
      </c>
      <c r="D57" s="37">
        <v>3345.0333333333333</v>
      </c>
      <c r="E57" s="37">
        <v>3305.3666666666668</v>
      </c>
      <c r="F57" s="37">
        <v>3272.4833333333336</v>
      </c>
      <c r="G57" s="37">
        <v>3232.8166666666671</v>
      </c>
      <c r="H57" s="37">
        <v>3377.9166666666665</v>
      </c>
      <c r="I57" s="37">
        <v>3417.5833333333335</v>
      </c>
      <c r="J57" s="37">
        <v>3450.4666666666662</v>
      </c>
      <c r="K57" s="28">
        <v>3384.7</v>
      </c>
      <c r="L57" s="28">
        <v>3312.15</v>
      </c>
      <c r="M57" s="28">
        <v>2.4876900000000002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817.6</v>
      </c>
      <c r="D58" s="37">
        <v>809.5333333333333</v>
      </c>
      <c r="E58" s="37">
        <v>796.06666666666661</v>
      </c>
      <c r="F58" s="37">
        <v>774.5333333333333</v>
      </c>
      <c r="G58" s="37">
        <v>761.06666666666661</v>
      </c>
      <c r="H58" s="37">
        <v>831.06666666666661</v>
      </c>
      <c r="I58" s="37">
        <v>844.5333333333333</v>
      </c>
      <c r="J58" s="37">
        <v>866.06666666666661</v>
      </c>
      <c r="K58" s="28">
        <v>823</v>
      </c>
      <c r="L58" s="28">
        <v>788</v>
      </c>
      <c r="M58" s="28">
        <v>4.5303300000000002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231.7</v>
      </c>
      <c r="D59" s="37">
        <v>231.66666666666666</v>
      </c>
      <c r="E59" s="37">
        <v>228.18333333333331</v>
      </c>
      <c r="F59" s="37">
        <v>224.66666666666666</v>
      </c>
      <c r="G59" s="37">
        <v>221.18333333333331</v>
      </c>
      <c r="H59" s="37">
        <v>235.18333333333331</v>
      </c>
      <c r="I59" s="37">
        <v>238.66666666666666</v>
      </c>
      <c r="J59" s="37">
        <v>242.18333333333331</v>
      </c>
      <c r="K59" s="28">
        <v>235.15</v>
      </c>
      <c r="L59" s="28">
        <v>228.15</v>
      </c>
      <c r="M59" s="28">
        <v>54.651919999999997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105.4</v>
      </c>
      <c r="D60" s="37">
        <v>105.66666666666667</v>
      </c>
      <c r="E60" s="37">
        <v>104.53333333333335</v>
      </c>
      <c r="F60" s="37">
        <v>103.66666666666667</v>
      </c>
      <c r="G60" s="37">
        <v>102.53333333333335</v>
      </c>
      <c r="H60" s="37">
        <v>106.53333333333335</v>
      </c>
      <c r="I60" s="37">
        <v>107.66666666666667</v>
      </c>
      <c r="J60" s="37">
        <v>108.53333333333335</v>
      </c>
      <c r="K60" s="28">
        <v>106.8</v>
      </c>
      <c r="L60" s="28">
        <v>104.8</v>
      </c>
      <c r="M60" s="28">
        <v>10.06457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744.55</v>
      </c>
      <c r="D61" s="37">
        <v>749.7833333333333</v>
      </c>
      <c r="E61" s="37">
        <v>736.76666666666665</v>
      </c>
      <c r="F61" s="37">
        <v>728.98333333333335</v>
      </c>
      <c r="G61" s="37">
        <v>715.9666666666667</v>
      </c>
      <c r="H61" s="37">
        <v>757.56666666666661</v>
      </c>
      <c r="I61" s="37">
        <v>770.58333333333326</v>
      </c>
      <c r="J61" s="37">
        <v>778.36666666666656</v>
      </c>
      <c r="K61" s="28">
        <v>762.8</v>
      </c>
      <c r="L61" s="28">
        <v>742</v>
      </c>
      <c r="M61" s="28">
        <v>17.164909999999999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977.75</v>
      </c>
      <c r="D62" s="37">
        <v>974</v>
      </c>
      <c r="E62" s="37">
        <v>967.75</v>
      </c>
      <c r="F62" s="37">
        <v>957.75</v>
      </c>
      <c r="G62" s="37">
        <v>951.5</v>
      </c>
      <c r="H62" s="37">
        <v>984</v>
      </c>
      <c r="I62" s="37">
        <v>990.25</v>
      </c>
      <c r="J62" s="37">
        <v>1000.25</v>
      </c>
      <c r="K62" s="28">
        <v>980.25</v>
      </c>
      <c r="L62" s="28">
        <v>964</v>
      </c>
      <c r="M62" s="28">
        <v>10.33333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138.80000000000001</v>
      </c>
      <c r="D63" s="37">
        <v>139.29999999999998</v>
      </c>
      <c r="E63" s="37">
        <v>136.89999999999998</v>
      </c>
      <c r="F63" s="37">
        <v>135</v>
      </c>
      <c r="G63" s="37">
        <v>132.6</v>
      </c>
      <c r="H63" s="37">
        <v>141.19999999999996</v>
      </c>
      <c r="I63" s="37">
        <v>143.6</v>
      </c>
      <c r="J63" s="37">
        <v>145.49999999999994</v>
      </c>
      <c r="K63" s="28">
        <v>141.69999999999999</v>
      </c>
      <c r="L63" s="28">
        <v>137.4</v>
      </c>
      <c r="M63" s="28">
        <v>25.583950000000002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187.5</v>
      </c>
      <c r="D64" s="37">
        <v>188.63333333333333</v>
      </c>
      <c r="E64" s="37">
        <v>185.46666666666664</v>
      </c>
      <c r="F64" s="37">
        <v>183.43333333333331</v>
      </c>
      <c r="G64" s="37">
        <v>180.26666666666662</v>
      </c>
      <c r="H64" s="37">
        <v>190.66666666666666</v>
      </c>
      <c r="I64" s="37">
        <v>193.83333333333334</v>
      </c>
      <c r="J64" s="37">
        <v>195.86666666666667</v>
      </c>
      <c r="K64" s="28">
        <v>191.8</v>
      </c>
      <c r="L64" s="28">
        <v>186.6</v>
      </c>
      <c r="M64" s="28">
        <v>122.14126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4032.95</v>
      </c>
      <c r="D65" s="37">
        <v>4014.7000000000003</v>
      </c>
      <c r="E65" s="37">
        <v>3979.4000000000005</v>
      </c>
      <c r="F65" s="37">
        <v>3925.8500000000004</v>
      </c>
      <c r="G65" s="37">
        <v>3890.5500000000006</v>
      </c>
      <c r="H65" s="37">
        <v>4068.2500000000005</v>
      </c>
      <c r="I65" s="37">
        <v>4103.5500000000011</v>
      </c>
      <c r="J65" s="37">
        <v>4157.1000000000004</v>
      </c>
      <c r="K65" s="28">
        <v>4050</v>
      </c>
      <c r="L65" s="28">
        <v>3961.15</v>
      </c>
      <c r="M65" s="28">
        <v>1.5642499999999999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1636</v>
      </c>
      <c r="D66" s="37">
        <v>1627.9166666666667</v>
      </c>
      <c r="E66" s="37">
        <v>1616.3333333333335</v>
      </c>
      <c r="F66" s="37">
        <v>1596.6666666666667</v>
      </c>
      <c r="G66" s="37">
        <v>1585.0833333333335</v>
      </c>
      <c r="H66" s="37">
        <v>1647.5833333333335</v>
      </c>
      <c r="I66" s="37">
        <v>1659.166666666667</v>
      </c>
      <c r="J66" s="37">
        <v>1678.8333333333335</v>
      </c>
      <c r="K66" s="28">
        <v>1639.5</v>
      </c>
      <c r="L66" s="28">
        <v>1608.25</v>
      </c>
      <c r="M66" s="28">
        <v>5.1609400000000001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647.85</v>
      </c>
      <c r="D67" s="37">
        <v>644.73333333333335</v>
      </c>
      <c r="E67" s="37">
        <v>638.11666666666667</v>
      </c>
      <c r="F67" s="37">
        <v>628.38333333333333</v>
      </c>
      <c r="G67" s="37">
        <v>621.76666666666665</v>
      </c>
      <c r="H67" s="37">
        <v>654.4666666666667</v>
      </c>
      <c r="I67" s="37">
        <v>661.08333333333348</v>
      </c>
      <c r="J67" s="37">
        <v>670.81666666666672</v>
      </c>
      <c r="K67" s="28">
        <v>651.35</v>
      </c>
      <c r="L67" s="28">
        <v>635</v>
      </c>
      <c r="M67" s="28">
        <v>7.1391499999999999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847.65</v>
      </c>
      <c r="D68" s="37">
        <v>844.11666666666667</v>
      </c>
      <c r="E68" s="37">
        <v>830.38333333333333</v>
      </c>
      <c r="F68" s="37">
        <v>813.11666666666667</v>
      </c>
      <c r="G68" s="37">
        <v>799.38333333333333</v>
      </c>
      <c r="H68" s="37">
        <v>861.38333333333333</v>
      </c>
      <c r="I68" s="37">
        <v>875.11666666666667</v>
      </c>
      <c r="J68" s="37">
        <v>892.38333333333333</v>
      </c>
      <c r="K68" s="28">
        <v>857.85</v>
      </c>
      <c r="L68" s="28">
        <v>826.85</v>
      </c>
      <c r="M68" s="28">
        <v>2.5528400000000002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374.15</v>
      </c>
      <c r="D69" s="37">
        <v>372.59999999999997</v>
      </c>
      <c r="E69" s="37">
        <v>369.74999999999994</v>
      </c>
      <c r="F69" s="37">
        <v>365.34999999999997</v>
      </c>
      <c r="G69" s="37">
        <v>362.49999999999994</v>
      </c>
      <c r="H69" s="37">
        <v>376.99999999999994</v>
      </c>
      <c r="I69" s="37">
        <v>379.84999999999997</v>
      </c>
      <c r="J69" s="37">
        <v>384.24999999999994</v>
      </c>
      <c r="K69" s="28">
        <v>375.45</v>
      </c>
      <c r="L69" s="28">
        <v>368.2</v>
      </c>
      <c r="M69" s="28">
        <v>6.3225899999999999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1028.5999999999999</v>
      </c>
      <c r="D70" s="37">
        <v>1024.05</v>
      </c>
      <c r="E70" s="37">
        <v>1012.6999999999998</v>
      </c>
      <c r="F70" s="37">
        <v>996.79999999999984</v>
      </c>
      <c r="G70" s="37">
        <v>985.4499999999997</v>
      </c>
      <c r="H70" s="37">
        <v>1039.9499999999998</v>
      </c>
      <c r="I70" s="37">
        <v>1051.2999999999997</v>
      </c>
      <c r="J70" s="37">
        <v>1067.2</v>
      </c>
      <c r="K70" s="28">
        <v>1035.4000000000001</v>
      </c>
      <c r="L70" s="28">
        <v>1008.15</v>
      </c>
      <c r="M70" s="28">
        <v>3.6543199999999998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375.75</v>
      </c>
      <c r="D71" s="37">
        <v>374</v>
      </c>
      <c r="E71" s="37">
        <v>370.1</v>
      </c>
      <c r="F71" s="37">
        <v>364.45000000000005</v>
      </c>
      <c r="G71" s="37">
        <v>360.55000000000007</v>
      </c>
      <c r="H71" s="37">
        <v>379.65</v>
      </c>
      <c r="I71" s="37">
        <v>383.54999999999995</v>
      </c>
      <c r="J71" s="37">
        <v>389.19999999999993</v>
      </c>
      <c r="K71" s="28">
        <v>377.9</v>
      </c>
      <c r="L71" s="28">
        <v>368.35</v>
      </c>
      <c r="M71" s="28">
        <v>37.874479999999998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559.85</v>
      </c>
      <c r="D72" s="37">
        <v>556.93333333333328</v>
      </c>
      <c r="E72" s="37">
        <v>552.61666666666656</v>
      </c>
      <c r="F72" s="37">
        <v>545.38333333333333</v>
      </c>
      <c r="G72" s="37">
        <v>541.06666666666661</v>
      </c>
      <c r="H72" s="37">
        <v>564.16666666666652</v>
      </c>
      <c r="I72" s="37">
        <v>568.48333333333335</v>
      </c>
      <c r="J72" s="37">
        <v>575.71666666666647</v>
      </c>
      <c r="K72" s="28">
        <v>561.25</v>
      </c>
      <c r="L72" s="28">
        <v>549.70000000000005</v>
      </c>
      <c r="M72" s="28">
        <v>17.04589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1549.6</v>
      </c>
      <c r="D73" s="37">
        <v>1554.0833333333333</v>
      </c>
      <c r="E73" s="37">
        <v>1518.1666666666665</v>
      </c>
      <c r="F73" s="37">
        <v>1486.7333333333333</v>
      </c>
      <c r="G73" s="37">
        <v>1450.8166666666666</v>
      </c>
      <c r="H73" s="37">
        <v>1585.5166666666664</v>
      </c>
      <c r="I73" s="37">
        <v>1621.4333333333329</v>
      </c>
      <c r="J73" s="37">
        <v>1652.8666666666663</v>
      </c>
      <c r="K73" s="28">
        <v>1590</v>
      </c>
      <c r="L73" s="28">
        <v>1522.65</v>
      </c>
      <c r="M73" s="28">
        <v>1.1841600000000001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2256.1999999999998</v>
      </c>
      <c r="D74" s="37">
        <v>2248.6666666666665</v>
      </c>
      <c r="E74" s="37">
        <v>2220.083333333333</v>
      </c>
      <c r="F74" s="37">
        <v>2183.9666666666667</v>
      </c>
      <c r="G74" s="37">
        <v>2155.3833333333332</v>
      </c>
      <c r="H74" s="37">
        <v>2284.7833333333328</v>
      </c>
      <c r="I74" s="37">
        <v>2313.3666666666659</v>
      </c>
      <c r="J74" s="37">
        <v>2349.4833333333327</v>
      </c>
      <c r="K74" s="28">
        <v>2277.25</v>
      </c>
      <c r="L74" s="28">
        <v>2212.5500000000002</v>
      </c>
      <c r="M74" s="28">
        <v>5.3570500000000001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57.65</v>
      </c>
      <c r="D75" s="37">
        <v>58.333333333333336</v>
      </c>
      <c r="E75" s="37">
        <v>55.916666666666671</v>
      </c>
      <c r="F75" s="37">
        <v>54.183333333333337</v>
      </c>
      <c r="G75" s="37">
        <v>51.766666666666673</v>
      </c>
      <c r="H75" s="37">
        <v>60.06666666666667</v>
      </c>
      <c r="I75" s="37">
        <v>62.483333333333341</v>
      </c>
      <c r="J75" s="37">
        <v>64.216666666666669</v>
      </c>
      <c r="K75" s="28">
        <v>60.75</v>
      </c>
      <c r="L75" s="28">
        <v>56.6</v>
      </c>
      <c r="M75" s="28">
        <v>31.783619999999999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4530.6000000000004</v>
      </c>
      <c r="D76" s="37">
        <v>4501.5333333333338</v>
      </c>
      <c r="E76" s="37">
        <v>4433.0666666666675</v>
      </c>
      <c r="F76" s="37">
        <v>4335.5333333333338</v>
      </c>
      <c r="G76" s="37">
        <v>4267.0666666666675</v>
      </c>
      <c r="H76" s="37">
        <v>4599.0666666666675</v>
      </c>
      <c r="I76" s="37">
        <v>4667.5333333333328</v>
      </c>
      <c r="J76" s="37">
        <v>4765.0666666666675</v>
      </c>
      <c r="K76" s="28">
        <v>4570</v>
      </c>
      <c r="L76" s="28">
        <v>4404</v>
      </c>
      <c r="M76" s="28">
        <v>5.8380700000000001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4314.95</v>
      </c>
      <c r="D77" s="37">
        <v>4306.833333333333</v>
      </c>
      <c r="E77" s="37">
        <v>4263.6666666666661</v>
      </c>
      <c r="F77" s="37">
        <v>4212.3833333333332</v>
      </c>
      <c r="G77" s="37">
        <v>4169.2166666666662</v>
      </c>
      <c r="H77" s="37">
        <v>4358.1166666666659</v>
      </c>
      <c r="I77" s="37">
        <v>4401.2833333333319</v>
      </c>
      <c r="J77" s="37">
        <v>4452.5666666666657</v>
      </c>
      <c r="K77" s="28">
        <v>4350</v>
      </c>
      <c r="L77" s="28">
        <v>4255.55</v>
      </c>
      <c r="M77" s="28">
        <v>1.4241200000000001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2786.4</v>
      </c>
      <c r="D78" s="37">
        <v>2763.9666666666667</v>
      </c>
      <c r="E78" s="37">
        <v>2717.9333333333334</v>
      </c>
      <c r="F78" s="37">
        <v>2649.4666666666667</v>
      </c>
      <c r="G78" s="37">
        <v>2603.4333333333334</v>
      </c>
      <c r="H78" s="37">
        <v>2832.4333333333334</v>
      </c>
      <c r="I78" s="37">
        <v>2878.4666666666672</v>
      </c>
      <c r="J78" s="37">
        <v>2946.9333333333334</v>
      </c>
      <c r="K78" s="28">
        <v>2810</v>
      </c>
      <c r="L78" s="28">
        <v>2695.5</v>
      </c>
      <c r="M78" s="28">
        <v>4.3298699999999997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4077.05</v>
      </c>
      <c r="D79" s="37">
        <v>4104.4333333333334</v>
      </c>
      <c r="E79" s="37">
        <v>4045.166666666667</v>
      </c>
      <c r="F79" s="37">
        <v>4013.2833333333338</v>
      </c>
      <c r="G79" s="37">
        <v>3954.0166666666673</v>
      </c>
      <c r="H79" s="37">
        <v>4136.3166666666666</v>
      </c>
      <c r="I79" s="37">
        <v>4195.583333333333</v>
      </c>
      <c r="J79" s="37">
        <v>4227.4666666666662</v>
      </c>
      <c r="K79" s="28">
        <v>4163.7</v>
      </c>
      <c r="L79" s="28">
        <v>4072.55</v>
      </c>
      <c r="M79" s="28">
        <v>1.9870000000000001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2655.45</v>
      </c>
      <c r="D80" s="37">
        <v>2644.4666666666667</v>
      </c>
      <c r="E80" s="37">
        <v>2615.9833333333336</v>
      </c>
      <c r="F80" s="37">
        <v>2576.5166666666669</v>
      </c>
      <c r="G80" s="37">
        <v>2548.0333333333338</v>
      </c>
      <c r="H80" s="37">
        <v>2683.9333333333334</v>
      </c>
      <c r="I80" s="37">
        <v>2712.4166666666661</v>
      </c>
      <c r="J80" s="37">
        <v>2751.8833333333332</v>
      </c>
      <c r="K80" s="28">
        <v>2672.95</v>
      </c>
      <c r="L80" s="28">
        <v>2605</v>
      </c>
      <c r="M80" s="28">
        <v>4.9933800000000002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485.2</v>
      </c>
      <c r="D81" s="37">
        <v>485.76666666666665</v>
      </c>
      <c r="E81" s="37">
        <v>480.93333333333328</v>
      </c>
      <c r="F81" s="37">
        <v>476.66666666666663</v>
      </c>
      <c r="G81" s="37">
        <v>471.83333333333326</v>
      </c>
      <c r="H81" s="37">
        <v>490.0333333333333</v>
      </c>
      <c r="I81" s="37">
        <v>494.86666666666667</v>
      </c>
      <c r="J81" s="37">
        <v>499.13333333333333</v>
      </c>
      <c r="K81" s="28">
        <v>490.6</v>
      </c>
      <c r="L81" s="28">
        <v>481.5</v>
      </c>
      <c r="M81" s="28">
        <v>4.8025000000000002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1239.05</v>
      </c>
      <c r="D82" s="37">
        <v>1227.0166666666667</v>
      </c>
      <c r="E82" s="37">
        <v>1188.0333333333333</v>
      </c>
      <c r="F82" s="37">
        <v>1137.0166666666667</v>
      </c>
      <c r="G82" s="37">
        <v>1098.0333333333333</v>
      </c>
      <c r="H82" s="37">
        <v>1278.0333333333333</v>
      </c>
      <c r="I82" s="37">
        <v>1317.0166666666664</v>
      </c>
      <c r="J82" s="37">
        <v>1368.0333333333333</v>
      </c>
      <c r="K82" s="28">
        <v>1266</v>
      </c>
      <c r="L82" s="28">
        <v>1176</v>
      </c>
      <c r="M82" s="28">
        <v>11.75962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1606.75</v>
      </c>
      <c r="D83" s="37">
        <v>1597.25</v>
      </c>
      <c r="E83" s="37">
        <v>1584.5</v>
      </c>
      <c r="F83" s="37">
        <v>1562.25</v>
      </c>
      <c r="G83" s="37">
        <v>1549.5</v>
      </c>
      <c r="H83" s="37">
        <v>1619.5</v>
      </c>
      <c r="I83" s="37">
        <v>1632.25</v>
      </c>
      <c r="J83" s="37">
        <v>1654.5</v>
      </c>
      <c r="K83" s="28">
        <v>1610</v>
      </c>
      <c r="L83" s="28">
        <v>1575</v>
      </c>
      <c r="M83" s="28">
        <v>6.2843499999999999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152.85</v>
      </c>
      <c r="D84" s="37">
        <v>153.24999999999997</v>
      </c>
      <c r="E84" s="37">
        <v>151.29999999999995</v>
      </c>
      <c r="F84" s="37">
        <v>149.74999999999997</v>
      </c>
      <c r="G84" s="37">
        <v>147.79999999999995</v>
      </c>
      <c r="H84" s="37">
        <v>154.79999999999995</v>
      </c>
      <c r="I84" s="37">
        <v>156.74999999999994</v>
      </c>
      <c r="J84" s="37">
        <v>158.29999999999995</v>
      </c>
      <c r="K84" s="28">
        <v>155.19999999999999</v>
      </c>
      <c r="L84" s="28">
        <v>151.69999999999999</v>
      </c>
      <c r="M84" s="28">
        <v>16.133610000000001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97.05</v>
      </c>
      <c r="D85" s="37">
        <v>96.883333333333326</v>
      </c>
      <c r="E85" s="37">
        <v>96.066666666666649</v>
      </c>
      <c r="F85" s="37">
        <v>95.083333333333329</v>
      </c>
      <c r="G85" s="37">
        <v>94.266666666666652</v>
      </c>
      <c r="H85" s="37">
        <v>97.866666666666646</v>
      </c>
      <c r="I85" s="37">
        <v>98.683333333333309</v>
      </c>
      <c r="J85" s="37">
        <v>99.666666666666643</v>
      </c>
      <c r="K85" s="28">
        <v>97.7</v>
      </c>
      <c r="L85" s="28">
        <v>95.9</v>
      </c>
      <c r="M85" s="28">
        <v>74.10436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272.75</v>
      </c>
      <c r="D86" s="37">
        <v>272.7833333333333</v>
      </c>
      <c r="E86" s="37">
        <v>270.76666666666659</v>
      </c>
      <c r="F86" s="37">
        <v>268.7833333333333</v>
      </c>
      <c r="G86" s="37">
        <v>266.76666666666659</v>
      </c>
      <c r="H86" s="37">
        <v>274.76666666666659</v>
      </c>
      <c r="I86" s="37">
        <v>276.78333333333325</v>
      </c>
      <c r="J86" s="37">
        <v>278.76666666666659</v>
      </c>
      <c r="K86" s="28">
        <v>274.8</v>
      </c>
      <c r="L86" s="28">
        <v>270.8</v>
      </c>
      <c r="M86" s="28">
        <v>18.519300000000001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155.65</v>
      </c>
      <c r="D87" s="37">
        <v>155.83333333333334</v>
      </c>
      <c r="E87" s="37">
        <v>154.31666666666669</v>
      </c>
      <c r="F87" s="37">
        <v>152.98333333333335</v>
      </c>
      <c r="G87" s="37">
        <v>151.4666666666667</v>
      </c>
      <c r="H87" s="37">
        <v>157.16666666666669</v>
      </c>
      <c r="I87" s="37">
        <v>158.68333333333334</v>
      </c>
      <c r="J87" s="37">
        <v>160.01666666666668</v>
      </c>
      <c r="K87" s="28">
        <v>157.35</v>
      </c>
      <c r="L87" s="28">
        <v>154.5</v>
      </c>
      <c r="M87" s="28">
        <v>142.92964000000001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37.1</v>
      </c>
      <c r="D88" s="37">
        <v>37.25</v>
      </c>
      <c r="E88" s="37">
        <v>36.65</v>
      </c>
      <c r="F88" s="37">
        <v>36.199999999999996</v>
      </c>
      <c r="G88" s="37">
        <v>35.599999999999994</v>
      </c>
      <c r="H88" s="37">
        <v>37.700000000000003</v>
      </c>
      <c r="I88" s="37">
        <v>38.299999999999997</v>
      </c>
      <c r="J88" s="37">
        <v>38.750000000000007</v>
      </c>
      <c r="K88" s="28">
        <v>37.85</v>
      </c>
      <c r="L88" s="28">
        <v>36.799999999999997</v>
      </c>
      <c r="M88" s="28">
        <v>59.532069999999997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3146.05</v>
      </c>
      <c r="D89" s="37">
        <v>3122.7333333333336</v>
      </c>
      <c r="E89" s="37">
        <v>3062.3166666666671</v>
      </c>
      <c r="F89" s="37">
        <v>2978.5833333333335</v>
      </c>
      <c r="G89" s="37">
        <v>2918.166666666667</v>
      </c>
      <c r="H89" s="37">
        <v>3206.4666666666672</v>
      </c>
      <c r="I89" s="37">
        <v>3266.8833333333332</v>
      </c>
      <c r="J89" s="37">
        <v>3350.6166666666672</v>
      </c>
      <c r="K89" s="28">
        <v>3183.15</v>
      </c>
      <c r="L89" s="28">
        <v>3039</v>
      </c>
      <c r="M89" s="28">
        <v>3.5350000000000001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436.15</v>
      </c>
      <c r="D90" s="37">
        <v>433.7833333333333</v>
      </c>
      <c r="E90" s="37">
        <v>429.36666666666662</v>
      </c>
      <c r="F90" s="37">
        <v>422.58333333333331</v>
      </c>
      <c r="G90" s="37">
        <v>418.16666666666663</v>
      </c>
      <c r="H90" s="37">
        <v>440.56666666666661</v>
      </c>
      <c r="I90" s="37">
        <v>444.98333333333335</v>
      </c>
      <c r="J90" s="37">
        <v>451.76666666666659</v>
      </c>
      <c r="K90" s="28">
        <v>438.2</v>
      </c>
      <c r="L90" s="28">
        <v>427</v>
      </c>
      <c r="M90" s="28">
        <v>5.1476100000000002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792</v>
      </c>
      <c r="D91" s="37">
        <v>789.98333333333323</v>
      </c>
      <c r="E91" s="37">
        <v>779.96666666666647</v>
      </c>
      <c r="F91" s="37">
        <v>767.93333333333328</v>
      </c>
      <c r="G91" s="37">
        <v>757.91666666666652</v>
      </c>
      <c r="H91" s="37">
        <v>802.01666666666642</v>
      </c>
      <c r="I91" s="37">
        <v>812.03333333333308</v>
      </c>
      <c r="J91" s="37">
        <v>824.06666666666638</v>
      </c>
      <c r="K91" s="28">
        <v>800</v>
      </c>
      <c r="L91" s="28">
        <v>777.95</v>
      </c>
      <c r="M91" s="28">
        <v>7.1865500000000004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487.3</v>
      </c>
      <c r="D92" s="37">
        <v>486.48333333333335</v>
      </c>
      <c r="E92" s="37">
        <v>483.06666666666672</v>
      </c>
      <c r="F92" s="37">
        <v>478.83333333333337</v>
      </c>
      <c r="G92" s="37">
        <v>475.41666666666674</v>
      </c>
      <c r="H92" s="37">
        <v>490.7166666666667</v>
      </c>
      <c r="I92" s="37">
        <v>494.13333333333333</v>
      </c>
      <c r="J92" s="37">
        <v>498.36666666666667</v>
      </c>
      <c r="K92" s="28">
        <v>489.9</v>
      </c>
      <c r="L92" s="28">
        <v>482.25</v>
      </c>
      <c r="M92" s="28">
        <v>0.62178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1570.4</v>
      </c>
      <c r="D93" s="37">
        <v>1566.1666666666667</v>
      </c>
      <c r="E93" s="37">
        <v>1550.5333333333335</v>
      </c>
      <c r="F93" s="37">
        <v>1530.6666666666667</v>
      </c>
      <c r="G93" s="37">
        <v>1515.0333333333335</v>
      </c>
      <c r="H93" s="37">
        <v>1586.0333333333335</v>
      </c>
      <c r="I93" s="37">
        <v>1601.6666666666667</v>
      </c>
      <c r="J93" s="37">
        <v>1621.5333333333335</v>
      </c>
      <c r="K93" s="28">
        <v>1581.8</v>
      </c>
      <c r="L93" s="28">
        <v>1546.3</v>
      </c>
      <c r="M93" s="28">
        <v>3.2707199999999998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1700.2</v>
      </c>
      <c r="D94" s="37">
        <v>1695.5666666666666</v>
      </c>
      <c r="E94" s="37">
        <v>1681.6333333333332</v>
      </c>
      <c r="F94" s="37">
        <v>1663.0666666666666</v>
      </c>
      <c r="G94" s="37">
        <v>1649.1333333333332</v>
      </c>
      <c r="H94" s="37">
        <v>1714.1333333333332</v>
      </c>
      <c r="I94" s="37">
        <v>1728.0666666666666</v>
      </c>
      <c r="J94" s="37">
        <v>1746.6333333333332</v>
      </c>
      <c r="K94" s="28">
        <v>1709.5</v>
      </c>
      <c r="L94" s="28">
        <v>1677</v>
      </c>
      <c r="M94" s="28">
        <v>4.2438900000000004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519.35</v>
      </c>
      <c r="D95" s="37">
        <v>522.29999999999995</v>
      </c>
      <c r="E95" s="37">
        <v>512.59999999999991</v>
      </c>
      <c r="F95" s="37">
        <v>505.84999999999991</v>
      </c>
      <c r="G95" s="37">
        <v>496.14999999999986</v>
      </c>
      <c r="H95" s="37">
        <v>529.04999999999995</v>
      </c>
      <c r="I95" s="37">
        <v>538.75</v>
      </c>
      <c r="J95" s="37">
        <v>545.5</v>
      </c>
      <c r="K95" s="28">
        <v>532</v>
      </c>
      <c r="L95" s="28">
        <v>515.54999999999995</v>
      </c>
      <c r="M95" s="28">
        <v>8.4232899999999997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262.3</v>
      </c>
      <c r="D96" s="37">
        <v>262.20000000000005</v>
      </c>
      <c r="E96" s="37">
        <v>259.80000000000007</v>
      </c>
      <c r="F96" s="37">
        <v>257.3</v>
      </c>
      <c r="G96" s="37">
        <v>254.90000000000003</v>
      </c>
      <c r="H96" s="37">
        <v>264.7000000000001</v>
      </c>
      <c r="I96" s="37">
        <v>267.10000000000008</v>
      </c>
      <c r="J96" s="37">
        <v>269.60000000000014</v>
      </c>
      <c r="K96" s="28">
        <v>264.60000000000002</v>
      </c>
      <c r="L96" s="28">
        <v>259.7</v>
      </c>
      <c r="M96" s="28">
        <v>5.9592400000000003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1095.5999999999999</v>
      </c>
      <c r="D97" s="37">
        <v>1090.0333333333333</v>
      </c>
      <c r="E97" s="37">
        <v>1080.1666666666665</v>
      </c>
      <c r="F97" s="37">
        <v>1064.7333333333331</v>
      </c>
      <c r="G97" s="37">
        <v>1054.8666666666663</v>
      </c>
      <c r="H97" s="37">
        <v>1105.4666666666667</v>
      </c>
      <c r="I97" s="37">
        <v>1115.3333333333335</v>
      </c>
      <c r="J97" s="37">
        <v>1130.7666666666669</v>
      </c>
      <c r="K97" s="28">
        <v>1099.9000000000001</v>
      </c>
      <c r="L97" s="28">
        <v>1074.5999999999999</v>
      </c>
      <c r="M97" s="28">
        <v>32.887920000000001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2071.9499999999998</v>
      </c>
      <c r="D98" s="37">
        <v>2082.4833333333331</v>
      </c>
      <c r="E98" s="37">
        <v>2035.9666666666662</v>
      </c>
      <c r="F98" s="37">
        <v>1999.9833333333331</v>
      </c>
      <c r="G98" s="37">
        <v>1953.4666666666662</v>
      </c>
      <c r="H98" s="37">
        <v>2118.4666666666662</v>
      </c>
      <c r="I98" s="37">
        <v>2164.9833333333336</v>
      </c>
      <c r="J98" s="37">
        <v>2200.9666666666662</v>
      </c>
      <c r="K98" s="28">
        <v>2129</v>
      </c>
      <c r="L98" s="28">
        <v>2046.5</v>
      </c>
      <c r="M98" s="28">
        <v>4.3908800000000001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1372.55</v>
      </c>
      <c r="D99" s="37">
        <v>1369.2166666666665</v>
      </c>
      <c r="E99" s="37">
        <v>1359.4333333333329</v>
      </c>
      <c r="F99" s="37">
        <v>1346.3166666666664</v>
      </c>
      <c r="G99" s="37">
        <v>1336.5333333333328</v>
      </c>
      <c r="H99" s="37">
        <v>1382.333333333333</v>
      </c>
      <c r="I99" s="37">
        <v>1392.1166666666663</v>
      </c>
      <c r="J99" s="37">
        <v>1405.2333333333331</v>
      </c>
      <c r="K99" s="28">
        <v>1379</v>
      </c>
      <c r="L99" s="28">
        <v>1356.1</v>
      </c>
      <c r="M99" s="28">
        <v>90.27167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547.65</v>
      </c>
      <c r="D100" s="37">
        <v>547.7833333333333</v>
      </c>
      <c r="E100" s="37">
        <v>537.11666666666656</v>
      </c>
      <c r="F100" s="37">
        <v>526.58333333333326</v>
      </c>
      <c r="G100" s="37">
        <v>515.91666666666652</v>
      </c>
      <c r="H100" s="37">
        <v>558.31666666666661</v>
      </c>
      <c r="I100" s="37">
        <v>568.98333333333335</v>
      </c>
      <c r="J100" s="37">
        <v>579.51666666666665</v>
      </c>
      <c r="K100" s="28">
        <v>558.45000000000005</v>
      </c>
      <c r="L100" s="28">
        <v>537.25</v>
      </c>
      <c r="M100" s="28">
        <v>47.440550000000002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1316</v>
      </c>
      <c r="D101" s="37">
        <v>1324.5666666666666</v>
      </c>
      <c r="E101" s="37">
        <v>1304.4333333333332</v>
      </c>
      <c r="F101" s="37">
        <v>1292.8666666666666</v>
      </c>
      <c r="G101" s="37">
        <v>1272.7333333333331</v>
      </c>
      <c r="H101" s="37">
        <v>1336.1333333333332</v>
      </c>
      <c r="I101" s="37">
        <v>1356.2666666666664</v>
      </c>
      <c r="J101" s="37">
        <v>1367.8333333333333</v>
      </c>
      <c r="K101" s="28">
        <v>1344.7</v>
      </c>
      <c r="L101" s="28">
        <v>1313</v>
      </c>
      <c r="M101" s="28">
        <v>14.44594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2500</v>
      </c>
      <c r="D102" s="37">
        <v>2466.2000000000003</v>
      </c>
      <c r="E102" s="37">
        <v>2403.8000000000006</v>
      </c>
      <c r="F102" s="37">
        <v>2307.6000000000004</v>
      </c>
      <c r="G102" s="37">
        <v>2245.2000000000007</v>
      </c>
      <c r="H102" s="37">
        <v>2562.4000000000005</v>
      </c>
      <c r="I102" s="37">
        <v>2624.8</v>
      </c>
      <c r="J102" s="37">
        <v>2721.0000000000005</v>
      </c>
      <c r="K102" s="28">
        <v>2528.6</v>
      </c>
      <c r="L102" s="28">
        <v>2370</v>
      </c>
      <c r="M102" s="28">
        <v>20.82863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492.3</v>
      </c>
      <c r="D103" s="37">
        <v>488.78333333333336</v>
      </c>
      <c r="E103" s="37">
        <v>479.9666666666667</v>
      </c>
      <c r="F103" s="37">
        <v>467.63333333333333</v>
      </c>
      <c r="G103" s="37">
        <v>458.81666666666666</v>
      </c>
      <c r="H103" s="37">
        <v>501.11666666666673</v>
      </c>
      <c r="I103" s="37">
        <v>509.93333333333345</v>
      </c>
      <c r="J103" s="37">
        <v>522.26666666666677</v>
      </c>
      <c r="K103" s="28">
        <v>497.6</v>
      </c>
      <c r="L103" s="28">
        <v>476.45</v>
      </c>
      <c r="M103" s="28">
        <v>176.23544000000001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1641.85</v>
      </c>
      <c r="D104" s="37">
        <v>1645.0333333333335</v>
      </c>
      <c r="E104" s="37">
        <v>1628.866666666667</v>
      </c>
      <c r="F104" s="37">
        <v>1615.8833333333334</v>
      </c>
      <c r="G104" s="37">
        <v>1599.7166666666669</v>
      </c>
      <c r="H104" s="37">
        <v>1658.0166666666671</v>
      </c>
      <c r="I104" s="37">
        <v>1674.1833333333336</v>
      </c>
      <c r="J104" s="37">
        <v>1687.1666666666672</v>
      </c>
      <c r="K104" s="28">
        <v>1661.2</v>
      </c>
      <c r="L104" s="28">
        <v>1632.05</v>
      </c>
      <c r="M104" s="28">
        <v>5.2235100000000001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114.15</v>
      </c>
      <c r="D105" s="37">
        <v>113.8</v>
      </c>
      <c r="E105" s="37">
        <v>112.6</v>
      </c>
      <c r="F105" s="37">
        <v>111.05</v>
      </c>
      <c r="G105" s="37">
        <v>109.85</v>
      </c>
      <c r="H105" s="37">
        <v>115.35</v>
      </c>
      <c r="I105" s="37">
        <v>116.55000000000001</v>
      </c>
      <c r="J105" s="37">
        <v>118.1</v>
      </c>
      <c r="K105" s="28">
        <v>115</v>
      </c>
      <c r="L105" s="28">
        <v>112.25</v>
      </c>
      <c r="M105" s="28">
        <v>27.627849999999999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281.85000000000002</v>
      </c>
      <c r="D106" s="37">
        <v>285.25000000000006</v>
      </c>
      <c r="E106" s="37">
        <v>277.7000000000001</v>
      </c>
      <c r="F106" s="37">
        <v>273.55000000000007</v>
      </c>
      <c r="G106" s="37">
        <v>266.00000000000011</v>
      </c>
      <c r="H106" s="37">
        <v>289.40000000000009</v>
      </c>
      <c r="I106" s="37">
        <v>296.95000000000005</v>
      </c>
      <c r="J106" s="37">
        <v>301.10000000000008</v>
      </c>
      <c r="K106" s="28">
        <v>292.8</v>
      </c>
      <c r="L106" s="28">
        <v>281.10000000000002</v>
      </c>
      <c r="M106" s="28">
        <v>28.788119999999999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2145.1</v>
      </c>
      <c r="D107" s="37">
        <v>2133.6666666666665</v>
      </c>
      <c r="E107" s="37">
        <v>2114.9333333333329</v>
      </c>
      <c r="F107" s="37">
        <v>2084.7666666666664</v>
      </c>
      <c r="G107" s="37">
        <v>2066.0333333333328</v>
      </c>
      <c r="H107" s="37">
        <v>2163.833333333333</v>
      </c>
      <c r="I107" s="37">
        <v>2182.5666666666666</v>
      </c>
      <c r="J107" s="37">
        <v>2212.7333333333331</v>
      </c>
      <c r="K107" s="28">
        <v>2152.4</v>
      </c>
      <c r="L107" s="28">
        <v>2103.5</v>
      </c>
      <c r="M107" s="28">
        <v>22.14481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318.14999999999998</v>
      </c>
      <c r="D108" s="37">
        <v>318.5</v>
      </c>
      <c r="E108" s="37">
        <v>314.2</v>
      </c>
      <c r="F108" s="37">
        <v>310.25</v>
      </c>
      <c r="G108" s="37">
        <v>305.95</v>
      </c>
      <c r="H108" s="37">
        <v>322.45</v>
      </c>
      <c r="I108" s="37">
        <v>326.74999999999994</v>
      </c>
      <c r="J108" s="37">
        <v>330.7</v>
      </c>
      <c r="K108" s="28">
        <v>322.8</v>
      </c>
      <c r="L108" s="28">
        <v>314.55</v>
      </c>
      <c r="M108" s="28">
        <v>13.64198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2218.6999999999998</v>
      </c>
      <c r="D109" s="37">
        <v>2221.2000000000003</v>
      </c>
      <c r="E109" s="37">
        <v>2203.5000000000005</v>
      </c>
      <c r="F109" s="37">
        <v>2188.3000000000002</v>
      </c>
      <c r="G109" s="37">
        <v>2170.6000000000004</v>
      </c>
      <c r="H109" s="37">
        <v>2236.4000000000005</v>
      </c>
      <c r="I109" s="37">
        <v>2254.1000000000004</v>
      </c>
      <c r="J109" s="37">
        <v>2269.3000000000006</v>
      </c>
      <c r="K109" s="28">
        <v>2238.9</v>
      </c>
      <c r="L109" s="28">
        <v>2206</v>
      </c>
      <c r="M109" s="28">
        <v>25.604569999999999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736.7</v>
      </c>
      <c r="D110" s="37">
        <v>739.75</v>
      </c>
      <c r="E110" s="37">
        <v>729.5</v>
      </c>
      <c r="F110" s="37">
        <v>722.3</v>
      </c>
      <c r="G110" s="37">
        <v>712.05</v>
      </c>
      <c r="H110" s="37">
        <v>746.95</v>
      </c>
      <c r="I110" s="37">
        <v>757.2</v>
      </c>
      <c r="J110" s="37">
        <v>764.40000000000009</v>
      </c>
      <c r="K110" s="28">
        <v>750</v>
      </c>
      <c r="L110" s="28">
        <v>732.55</v>
      </c>
      <c r="M110" s="28">
        <v>214.41480000000001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1318.4</v>
      </c>
      <c r="D111" s="37">
        <v>1321.5500000000002</v>
      </c>
      <c r="E111" s="37">
        <v>1304.1500000000003</v>
      </c>
      <c r="F111" s="37">
        <v>1289.9000000000001</v>
      </c>
      <c r="G111" s="37">
        <v>1272.5000000000002</v>
      </c>
      <c r="H111" s="37">
        <v>1335.8000000000004</v>
      </c>
      <c r="I111" s="37">
        <v>1353.2</v>
      </c>
      <c r="J111" s="37">
        <v>1367.4500000000005</v>
      </c>
      <c r="K111" s="28">
        <v>1338.95</v>
      </c>
      <c r="L111" s="28">
        <v>1307.3</v>
      </c>
      <c r="M111" s="28">
        <v>3.4620199999999999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518.6</v>
      </c>
      <c r="D112" s="37">
        <v>517.2833333333333</v>
      </c>
      <c r="E112" s="37">
        <v>512.41666666666663</v>
      </c>
      <c r="F112" s="37">
        <v>506.23333333333335</v>
      </c>
      <c r="G112" s="37">
        <v>501.36666666666667</v>
      </c>
      <c r="H112" s="37">
        <v>523.46666666666658</v>
      </c>
      <c r="I112" s="37">
        <v>528.33333333333337</v>
      </c>
      <c r="J112" s="37">
        <v>534.51666666666654</v>
      </c>
      <c r="K112" s="28">
        <v>522.15</v>
      </c>
      <c r="L112" s="28">
        <v>511.1</v>
      </c>
      <c r="M112" s="28">
        <v>9.8657699999999995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584.35</v>
      </c>
      <c r="D113" s="37">
        <v>579.91666666666663</v>
      </c>
      <c r="E113" s="37">
        <v>569.83333333333326</v>
      </c>
      <c r="F113" s="37">
        <v>555.31666666666661</v>
      </c>
      <c r="G113" s="37">
        <v>545.23333333333323</v>
      </c>
      <c r="H113" s="37">
        <v>594.43333333333328</v>
      </c>
      <c r="I113" s="37">
        <v>604.51666666666654</v>
      </c>
      <c r="J113" s="37">
        <v>619.0333333333333</v>
      </c>
      <c r="K113" s="28">
        <v>590</v>
      </c>
      <c r="L113" s="28">
        <v>565.4</v>
      </c>
      <c r="M113" s="28">
        <v>3.4649100000000002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39.700000000000003</v>
      </c>
      <c r="D114" s="37">
        <v>39.700000000000003</v>
      </c>
      <c r="E114" s="37">
        <v>39.300000000000004</v>
      </c>
      <c r="F114" s="37">
        <v>38.9</v>
      </c>
      <c r="G114" s="37">
        <v>38.5</v>
      </c>
      <c r="H114" s="37">
        <v>40.100000000000009</v>
      </c>
      <c r="I114" s="37">
        <v>40.500000000000014</v>
      </c>
      <c r="J114" s="37">
        <v>40.900000000000013</v>
      </c>
      <c r="K114" s="28">
        <v>40.1</v>
      </c>
      <c r="L114" s="28">
        <v>39.299999999999997</v>
      </c>
      <c r="M114" s="28">
        <v>143.73185000000001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257.5</v>
      </c>
      <c r="D115" s="37">
        <v>257.25</v>
      </c>
      <c r="E115" s="37">
        <v>256</v>
      </c>
      <c r="F115" s="37">
        <v>254.5</v>
      </c>
      <c r="G115" s="37">
        <v>253.25</v>
      </c>
      <c r="H115" s="37">
        <v>258.75</v>
      </c>
      <c r="I115" s="37">
        <v>260</v>
      </c>
      <c r="J115" s="37">
        <v>261.5</v>
      </c>
      <c r="K115" s="28">
        <v>258.5</v>
      </c>
      <c r="L115" s="28">
        <v>255.75</v>
      </c>
      <c r="M115" s="28">
        <v>165.80824000000001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4839.3999999999996</v>
      </c>
      <c r="D116" s="37">
        <v>4896.8166666666666</v>
      </c>
      <c r="E116" s="37">
        <v>4753.6333333333332</v>
      </c>
      <c r="F116" s="37">
        <v>4667.8666666666668</v>
      </c>
      <c r="G116" s="37">
        <v>4524.6833333333334</v>
      </c>
      <c r="H116" s="37">
        <v>4982.583333333333</v>
      </c>
      <c r="I116" s="37">
        <v>5125.7666666666655</v>
      </c>
      <c r="J116" s="37">
        <v>5211.5333333333328</v>
      </c>
      <c r="K116" s="28">
        <v>5040</v>
      </c>
      <c r="L116" s="28">
        <v>4811.05</v>
      </c>
      <c r="M116" s="28">
        <v>1.5848500000000001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163.19999999999999</v>
      </c>
      <c r="D117" s="37">
        <v>162.04999999999998</v>
      </c>
      <c r="E117" s="37">
        <v>160.34999999999997</v>
      </c>
      <c r="F117" s="37">
        <v>157.49999999999997</v>
      </c>
      <c r="G117" s="37">
        <v>155.79999999999995</v>
      </c>
      <c r="H117" s="37">
        <v>164.89999999999998</v>
      </c>
      <c r="I117" s="37">
        <v>166.59999999999997</v>
      </c>
      <c r="J117" s="37">
        <v>169.45</v>
      </c>
      <c r="K117" s="28">
        <v>163.75</v>
      </c>
      <c r="L117" s="28">
        <v>159.19999999999999</v>
      </c>
      <c r="M117" s="28">
        <v>8.8048999999999999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235.75</v>
      </c>
      <c r="D118" s="37">
        <v>235.03333333333333</v>
      </c>
      <c r="E118" s="37">
        <v>231.76666666666665</v>
      </c>
      <c r="F118" s="37">
        <v>227.78333333333333</v>
      </c>
      <c r="G118" s="37">
        <v>224.51666666666665</v>
      </c>
      <c r="H118" s="37">
        <v>239.01666666666665</v>
      </c>
      <c r="I118" s="37">
        <v>242.28333333333336</v>
      </c>
      <c r="J118" s="37">
        <v>246.26666666666665</v>
      </c>
      <c r="K118" s="28">
        <v>238.3</v>
      </c>
      <c r="L118" s="28">
        <v>231.05</v>
      </c>
      <c r="M118" s="28">
        <v>100.35198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127.35</v>
      </c>
      <c r="D119" s="37">
        <v>127.15000000000002</v>
      </c>
      <c r="E119" s="37">
        <v>125.30000000000004</v>
      </c>
      <c r="F119" s="37">
        <v>123.25000000000001</v>
      </c>
      <c r="G119" s="37">
        <v>121.40000000000003</v>
      </c>
      <c r="H119" s="37">
        <v>129.20000000000005</v>
      </c>
      <c r="I119" s="37">
        <v>131.05000000000004</v>
      </c>
      <c r="J119" s="37">
        <v>133.10000000000005</v>
      </c>
      <c r="K119" s="28">
        <v>129</v>
      </c>
      <c r="L119" s="28">
        <v>125.1</v>
      </c>
      <c r="M119" s="28">
        <v>99.78492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748.5</v>
      </c>
      <c r="D120" s="37">
        <v>749.7166666666667</v>
      </c>
      <c r="E120" s="37">
        <v>740.88333333333344</v>
      </c>
      <c r="F120" s="37">
        <v>733.26666666666677</v>
      </c>
      <c r="G120" s="37">
        <v>724.43333333333351</v>
      </c>
      <c r="H120" s="37">
        <v>757.33333333333337</v>
      </c>
      <c r="I120" s="37">
        <v>766.16666666666663</v>
      </c>
      <c r="J120" s="37">
        <v>773.7833333333333</v>
      </c>
      <c r="K120" s="28">
        <v>758.55</v>
      </c>
      <c r="L120" s="28">
        <v>742.1</v>
      </c>
      <c r="M120" s="28">
        <v>16.661860000000001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22.35</v>
      </c>
      <c r="D121" s="37">
        <v>22.3</v>
      </c>
      <c r="E121" s="37">
        <v>22.200000000000003</v>
      </c>
      <c r="F121" s="37">
        <v>22.05</v>
      </c>
      <c r="G121" s="37">
        <v>21.950000000000003</v>
      </c>
      <c r="H121" s="37">
        <v>22.450000000000003</v>
      </c>
      <c r="I121" s="37">
        <v>22.550000000000004</v>
      </c>
      <c r="J121" s="37">
        <v>22.700000000000003</v>
      </c>
      <c r="K121" s="28">
        <v>22.4</v>
      </c>
      <c r="L121" s="28">
        <v>22.15</v>
      </c>
      <c r="M121" s="28">
        <v>64.403700000000001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373.95</v>
      </c>
      <c r="D122" s="37">
        <v>376.55</v>
      </c>
      <c r="E122" s="37">
        <v>369.55</v>
      </c>
      <c r="F122" s="37">
        <v>365.15</v>
      </c>
      <c r="G122" s="37">
        <v>358.15</v>
      </c>
      <c r="H122" s="37">
        <v>380.95000000000005</v>
      </c>
      <c r="I122" s="37">
        <v>387.95000000000005</v>
      </c>
      <c r="J122" s="37">
        <v>392.35000000000008</v>
      </c>
      <c r="K122" s="28">
        <v>383.55</v>
      </c>
      <c r="L122" s="28">
        <v>372.15</v>
      </c>
      <c r="M122" s="28">
        <v>14.53599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207.45</v>
      </c>
      <c r="D123" s="37">
        <v>209.11666666666667</v>
      </c>
      <c r="E123" s="37">
        <v>204.23333333333335</v>
      </c>
      <c r="F123" s="37">
        <v>201.01666666666668</v>
      </c>
      <c r="G123" s="37">
        <v>196.13333333333335</v>
      </c>
      <c r="H123" s="37">
        <v>212.33333333333334</v>
      </c>
      <c r="I123" s="37">
        <v>217.21666666666667</v>
      </c>
      <c r="J123" s="37">
        <v>220.43333333333334</v>
      </c>
      <c r="K123" s="28">
        <v>214</v>
      </c>
      <c r="L123" s="28">
        <v>205.9</v>
      </c>
      <c r="M123" s="28">
        <v>30.61918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974.5</v>
      </c>
      <c r="D124" s="37">
        <v>973.81666666666661</v>
      </c>
      <c r="E124" s="37">
        <v>967.83333333333326</v>
      </c>
      <c r="F124" s="37">
        <v>961.16666666666663</v>
      </c>
      <c r="G124" s="37">
        <v>955.18333333333328</v>
      </c>
      <c r="H124" s="37">
        <v>980.48333333333323</v>
      </c>
      <c r="I124" s="37">
        <v>986.46666666666658</v>
      </c>
      <c r="J124" s="37">
        <v>993.13333333333321</v>
      </c>
      <c r="K124" s="28">
        <v>979.8</v>
      </c>
      <c r="L124" s="28">
        <v>967.15</v>
      </c>
      <c r="M124" s="28">
        <v>14.76543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4480.3999999999996</v>
      </c>
      <c r="D125" s="37">
        <v>4499.8</v>
      </c>
      <c r="E125" s="37">
        <v>4444.6000000000004</v>
      </c>
      <c r="F125" s="37">
        <v>4408.8</v>
      </c>
      <c r="G125" s="37">
        <v>4353.6000000000004</v>
      </c>
      <c r="H125" s="37">
        <v>4535.6000000000004</v>
      </c>
      <c r="I125" s="37">
        <v>4590.7999999999993</v>
      </c>
      <c r="J125" s="37">
        <v>4626.6000000000004</v>
      </c>
      <c r="K125" s="28">
        <v>4555</v>
      </c>
      <c r="L125" s="28">
        <v>4464</v>
      </c>
      <c r="M125" s="28">
        <v>2.4429099999999999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1552.8</v>
      </c>
      <c r="D126" s="37">
        <v>1558.6333333333332</v>
      </c>
      <c r="E126" s="37">
        <v>1544.5166666666664</v>
      </c>
      <c r="F126" s="37">
        <v>1536.2333333333331</v>
      </c>
      <c r="G126" s="37">
        <v>1522.1166666666663</v>
      </c>
      <c r="H126" s="37">
        <v>1566.9166666666665</v>
      </c>
      <c r="I126" s="37">
        <v>1581.0333333333333</v>
      </c>
      <c r="J126" s="37">
        <v>1589.3166666666666</v>
      </c>
      <c r="K126" s="28">
        <v>1572.75</v>
      </c>
      <c r="L126" s="28">
        <v>1550.35</v>
      </c>
      <c r="M126" s="28">
        <v>88.193560000000005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1791.3</v>
      </c>
      <c r="D127" s="37">
        <v>1809.3500000000001</v>
      </c>
      <c r="E127" s="37">
        <v>1763.9500000000003</v>
      </c>
      <c r="F127" s="37">
        <v>1736.6000000000001</v>
      </c>
      <c r="G127" s="37">
        <v>1691.2000000000003</v>
      </c>
      <c r="H127" s="37">
        <v>1836.7000000000003</v>
      </c>
      <c r="I127" s="37">
        <v>1882.1000000000004</v>
      </c>
      <c r="J127" s="37">
        <v>1909.4500000000003</v>
      </c>
      <c r="K127" s="28">
        <v>1854.75</v>
      </c>
      <c r="L127" s="28">
        <v>1782</v>
      </c>
      <c r="M127" s="28">
        <v>7.0183600000000004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1005.1</v>
      </c>
      <c r="D128" s="37">
        <v>998.35</v>
      </c>
      <c r="E128" s="37">
        <v>987.75</v>
      </c>
      <c r="F128" s="37">
        <v>970.4</v>
      </c>
      <c r="G128" s="37">
        <v>959.8</v>
      </c>
      <c r="H128" s="37">
        <v>1015.7</v>
      </c>
      <c r="I128" s="37">
        <v>1026.3000000000002</v>
      </c>
      <c r="J128" s="37">
        <v>1043.6500000000001</v>
      </c>
      <c r="K128" s="28">
        <v>1008.95</v>
      </c>
      <c r="L128" s="28">
        <v>981</v>
      </c>
      <c r="M128" s="28">
        <v>2.7867099999999998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342.3</v>
      </c>
      <c r="D129" s="37">
        <v>344</v>
      </c>
      <c r="E129" s="37">
        <v>334.3</v>
      </c>
      <c r="F129" s="37">
        <v>326.3</v>
      </c>
      <c r="G129" s="37">
        <v>316.60000000000002</v>
      </c>
      <c r="H129" s="37">
        <v>352</v>
      </c>
      <c r="I129" s="37">
        <v>361.70000000000005</v>
      </c>
      <c r="J129" s="37">
        <v>369.7</v>
      </c>
      <c r="K129" s="28">
        <v>353.7</v>
      </c>
      <c r="L129" s="28">
        <v>336</v>
      </c>
      <c r="M129" s="28">
        <v>10.12524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720.6</v>
      </c>
      <c r="D130" s="37">
        <v>721.93333333333339</v>
      </c>
      <c r="E130" s="37">
        <v>709.66666666666674</v>
      </c>
      <c r="F130" s="37">
        <v>698.73333333333335</v>
      </c>
      <c r="G130" s="37">
        <v>686.4666666666667</v>
      </c>
      <c r="H130" s="37">
        <v>732.86666666666679</v>
      </c>
      <c r="I130" s="37">
        <v>745.13333333333344</v>
      </c>
      <c r="J130" s="37">
        <v>756.06666666666683</v>
      </c>
      <c r="K130" s="28">
        <v>734.2</v>
      </c>
      <c r="L130" s="28">
        <v>711</v>
      </c>
      <c r="M130" s="28">
        <v>33.915219999999998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539.85</v>
      </c>
      <c r="D131" s="37">
        <v>533.44999999999993</v>
      </c>
      <c r="E131" s="37">
        <v>524.89999999999986</v>
      </c>
      <c r="F131" s="37">
        <v>509.94999999999993</v>
      </c>
      <c r="G131" s="37">
        <v>501.39999999999986</v>
      </c>
      <c r="H131" s="37">
        <v>548.39999999999986</v>
      </c>
      <c r="I131" s="37">
        <v>556.94999999999982</v>
      </c>
      <c r="J131" s="37">
        <v>571.89999999999986</v>
      </c>
      <c r="K131" s="28">
        <v>542</v>
      </c>
      <c r="L131" s="28">
        <v>518.5</v>
      </c>
      <c r="M131" s="28">
        <v>69.863810000000001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532.15</v>
      </c>
      <c r="D132" s="37">
        <v>538</v>
      </c>
      <c r="E132" s="37">
        <v>524.15</v>
      </c>
      <c r="F132" s="37">
        <v>516.15</v>
      </c>
      <c r="G132" s="37">
        <v>502.29999999999995</v>
      </c>
      <c r="H132" s="37">
        <v>546</v>
      </c>
      <c r="I132" s="37">
        <v>559.84999999999991</v>
      </c>
      <c r="J132" s="37">
        <v>567.85</v>
      </c>
      <c r="K132" s="28">
        <v>551.85</v>
      </c>
      <c r="L132" s="28">
        <v>530</v>
      </c>
      <c r="M132" s="28">
        <v>33.707360000000001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1741.5</v>
      </c>
      <c r="D133" s="37">
        <v>1739.1666666666667</v>
      </c>
      <c r="E133" s="37">
        <v>1726.3333333333335</v>
      </c>
      <c r="F133" s="37">
        <v>1711.1666666666667</v>
      </c>
      <c r="G133" s="37">
        <v>1698.3333333333335</v>
      </c>
      <c r="H133" s="37">
        <v>1754.3333333333335</v>
      </c>
      <c r="I133" s="37">
        <v>1767.166666666667</v>
      </c>
      <c r="J133" s="37">
        <v>1782.3333333333335</v>
      </c>
      <c r="K133" s="28">
        <v>1752</v>
      </c>
      <c r="L133" s="28">
        <v>1724</v>
      </c>
      <c r="M133" s="28">
        <v>28.225919999999999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88.9</v>
      </c>
      <c r="D134" s="37">
        <v>88.733333333333334</v>
      </c>
      <c r="E134" s="37">
        <v>87.466666666666669</v>
      </c>
      <c r="F134" s="37">
        <v>86.033333333333331</v>
      </c>
      <c r="G134" s="37">
        <v>84.766666666666666</v>
      </c>
      <c r="H134" s="37">
        <v>90.166666666666671</v>
      </c>
      <c r="I134" s="37">
        <v>91.433333333333351</v>
      </c>
      <c r="J134" s="37">
        <v>92.866666666666674</v>
      </c>
      <c r="K134" s="28">
        <v>90</v>
      </c>
      <c r="L134" s="28">
        <v>87.3</v>
      </c>
      <c r="M134" s="28">
        <v>176.20465999999999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4024.9</v>
      </c>
      <c r="D135" s="37">
        <v>4017.6333333333332</v>
      </c>
      <c r="E135" s="37">
        <v>3965.2666666666664</v>
      </c>
      <c r="F135" s="37">
        <v>3905.6333333333332</v>
      </c>
      <c r="G135" s="37">
        <v>3853.2666666666664</v>
      </c>
      <c r="H135" s="37">
        <v>4077.2666666666664</v>
      </c>
      <c r="I135" s="37">
        <v>4129.6333333333332</v>
      </c>
      <c r="J135" s="37">
        <v>4189.2666666666664</v>
      </c>
      <c r="K135" s="28">
        <v>4070</v>
      </c>
      <c r="L135" s="28">
        <v>3958</v>
      </c>
      <c r="M135" s="28">
        <v>1.89391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382.1</v>
      </c>
      <c r="D136" s="37">
        <v>380.88333333333338</v>
      </c>
      <c r="E136" s="37">
        <v>378.21666666666675</v>
      </c>
      <c r="F136" s="37">
        <v>374.33333333333337</v>
      </c>
      <c r="G136" s="37">
        <v>371.66666666666674</v>
      </c>
      <c r="H136" s="37">
        <v>384.76666666666677</v>
      </c>
      <c r="I136" s="37">
        <v>387.43333333333339</v>
      </c>
      <c r="J136" s="37">
        <v>391.31666666666678</v>
      </c>
      <c r="K136" s="28">
        <v>383.55</v>
      </c>
      <c r="L136" s="28">
        <v>377</v>
      </c>
      <c r="M136" s="28">
        <v>22.656939999999999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4816.95</v>
      </c>
      <c r="D137" s="37">
        <v>4795.0166666666673</v>
      </c>
      <c r="E137" s="37">
        <v>4735.0333333333347</v>
      </c>
      <c r="F137" s="37">
        <v>4653.1166666666677</v>
      </c>
      <c r="G137" s="37">
        <v>4593.133333333335</v>
      </c>
      <c r="H137" s="37">
        <v>4876.9333333333343</v>
      </c>
      <c r="I137" s="37">
        <v>4936.9166666666661</v>
      </c>
      <c r="J137" s="37">
        <v>5018.8333333333339</v>
      </c>
      <c r="K137" s="28">
        <v>4855</v>
      </c>
      <c r="L137" s="28">
        <v>4713.1000000000004</v>
      </c>
      <c r="M137" s="28">
        <v>5.64255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1677.05</v>
      </c>
      <c r="D138" s="37">
        <v>1678.4499999999998</v>
      </c>
      <c r="E138" s="37">
        <v>1665.2999999999997</v>
      </c>
      <c r="F138" s="37">
        <v>1653.55</v>
      </c>
      <c r="G138" s="37">
        <v>1640.3999999999999</v>
      </c>
      <c r="H138" s="37">
        <v>1690.1999999999996</v>
      </c>
      <c r="I138" s="37">
        <v>1703.3499999999997</v>
      </c>
      <c r="J138" s="37">
        <v>1715.0999999999995</v>
      </c>
      <c r="K138" s="28">
        <v>1691.6</v>
      </c>
      <c r="L138" s="28">
        <v>1666.7</v>
      </c>
      <c r="M138" s="28">
        <v>13.46726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579.29999999999995</v>
      </c>
      <c r="D139" s="37">
        <v>573.94999999999993</v>
      </c>
      <c r="E139" s="37">
        <v>562.89999999999986</v>
      </c>
      <c r="F139" s="37">
        <v>546.49999999999989</v>
      </c>
      <c r="G139" s="37">
        <v>535.44999999999982</v>
      </c>
      <c r="H139" s="37">
        <v>590.34999999999991</v>
      </c>
      <c r="I139" s="37">
        <v>601.39999999999986</v>
      </c>
      <c r="J139" s="37">
        <v>617.79999999999995</v>
      </c>
      <c r="K139" s="28">
        <v>585</v>
      </c>
      <c r="L139" s="28">
        <v>557.54999999999995</v>
      </c>
      <c r="M139" s="28">
        <v>18.619389999999999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742.6</v>
      </c>
      <c r="D140" s="37">
        <v>746.5333333333333</v>
      </c>
      <c r="E140" s="37">
        <v>736.56666666666661</v>
      </c>
      <c r="F140" s="37">
        <v>730.5333333333333</v>
      </c>
      <c r="G140" s="37">
        <v>720.56666666666661</v>
      </c>
      <c r="H140" s="37">
        <v>752.56666666666661</v>
      </c>
      <c r="I140" s="37">
        <v>762.5333333333333</v>
      </c>
      <c r="J140" s="37">
        <v>768.56666666666661</v>
      </c>
      <c r="K140" s="28">
        <v>756.5</v>
      </c>
      <c r="L140" s="28">
        <v>740.5</v>
      </c>
      <c r="M140" s="28">
        <v>5.5930799999999996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72218.95</v>
      </c>
      <c r="D141" s="37">
        <v>71672.95</v>
      </c>
      <c r="E141" s="37">
        <v>70746</v>
      </c>
      <c r="F141" s="37">
        <v>69273.05</v>
      </c>
      <c r="G141" s="37">
        <v>68346.100000000006</v>
      </c>
      <c r="H141" s="37">
        <v>73145.899999999994</v>
      </c>
      <c r="I141" s="37">
        <v>74072.849999999977</v>
      </c>
      <c r="J141" s="37">
        <v>75545.799999999988</v>
      </c>
      <c r="K141" s="28">
        <v>72599.899999999994</v>
      </c>
      <c r="L141" s="28">
        <v>70200</v>
      </c>
      <c r="M141" s="28">
        <v>0.1467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834.8</v>
      </c>
      <c r="D142" s="37">
        <v>832.30000000000007</v>
      </c>
      <c r="E142" s="37">
        <v>817.40000000000009</v>
      </c>
      <c r="F142" s="37">
        <v>800</v>
      </c>
      <c r="G142" s="37">
        <v>785.1</v>
      </c>
      <c r="H142" s="37">
        <v>849.70000000000016</v>
      </c>
      <c r="I142" s="37">
        <v>864.6</v>
      </c>
      <c r="J142" s="37">
        <v>882.00000000000023</v>
      </c>
      <c r="K142" s="28">
        <v>847.2</v>
      </c>
      <c r="L142" s="28">
        <v>814.9</v>
      </c>
      <c r="M142" s="28">
        <v>15.88067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185.5</v>
      </c>
      <c r="D143" s="37">
        <v>183.63333333333333</v>
      </c>
      <c r="E143" s="37">
        <v>180.86666666666665</v>
      </c>
      <c r="F143" s="37">
        <v>176.23333333333332</v>
      </c>
      <c r="G143" s="37">
        <v>173.46666666666664</v>
      </c>
      <c r="H143" s="37">
        <v>188.26666666666665</v>
      </c>
      <c r="I143" s="37">
        <v>191.0333333333333</v>
      </c>
      <c r="J143" s="37">
        <v>195.66666666666666</v>
      </c>
      <c r="K143" s="28">
        <v>186.4</v>
      </c>
      <c r="L143" s="28">
        <v>179</v>
      </c>
      <c r="M143" s="28">
        <v>59.357669999999999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926.85</v>
      </c>
      <c r="D144" s="37">
        <v>930.16666666666663</v>
      </c>
      <c r="E144" s="37">
        <v>919.63333333333321</v>
      </c>
      <c r="F144" s="37">
        <v>912.41666666666663</v>
      </c>
      <c r="G144" s="37">
        <v>901.88333333333321</v>
      </c>
      <c r="H144" s="37">
        <v>937.38333333333321</v>
      </c>
      <c r="I144" s="37">
        <v>947.91666666666674</v>
      </c>
      <c r="J144" s="37">
        <v>955.13333333333321</v>
      </c>
      <c r="K144" s="28">
        <v>940.7</v>
      </c>
      <c r="L144" s="28">
        <v>922.95</v>
      </c>
      <c r="M144" s="28">
        <v>31.546050000000001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116.15</v>
      </c>
      <c r="D145" s="37">
        <v>116</v>
      </c>
      <c r="E145" s="37">
        <v>114.7</v>
      </c>
      <c r="F145" s="37">
        <v>113.25</v>
      </c>
      <c r="G145" s="37">
        <v>111.95</v>
      </c>
      <c r="H145" s="37">
        <v>117.45</v>
      </c>
      <c r="I145" s="37">
        <v>118.75000000000001</v>
      </c>
      <c r="J145" s="37">
        <v>120.2</v>
      </c>
      <c r="K145" s="28">
        <v>117.3</v>
      </c>
      <c r="L145" s="28">
        <v>114.55</v>
      </c>
      <c r="M145" s="28">
        <v>38.786859999999997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529.9</v>
      </c>
      <c r="D146" s="37">
        <v>529.56666666666661</v>
      </c>
      <c r="E146" s="37">
        <v>523.58333333333326</v>
      </c>
      <c r="F146" s="37">
        <v>517.26666666666665</v>
      </c>
      <c r="G146" s="37">
        <v>511.2833333333333</v>
      </c>
      <c r="H146" s="37">
        <v>535.88333333333321</v>
      </c>
      <c r="I146" s="37">
        <v>541.86666666666656</v>
      </c>
      <c r="J146" s="37">
        <v>548.18333333333317</v>
      </c>
      <c r="K146" s="28">
        <v>535.54999999999995</v>
      </c>
      <c r="L146" s="28">
        <v>523.25</v>
      </c>
      <c r="M146" s="28">
        <v>19.013929999999998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7788.4</v>
      </c>
      <c r="D147" s="37">
        <v>7791.1333333333341</v>
      </c>
      <c r="E147" s="37">
        <v>7717.2666666666682</v>
      </c>
      <c r="F147" s="37">
        <v>7646.1333333333341</v>
      </c>
      <c r="G147" s="37">
        <v>7572.2666666666682</v>
      </c>
      <c r="H147" s="37">
        <v>7862.2666666666682</v>
      </c>
      <c r="I147" s="37">
        <v>7936.133333333335</v>
      </c>
      <c r="J147" s="37">
        <v>8007.2666666666682</v>
      </c>
      <c r="K147" s="28">
        <v>7865</v>
      </c>
      <c r="L147" s="28">
        <v>7720</v>
      </c>
      <c r="M147" s="28">
        <v>5.70519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749.25</v>
      </c>
      <c r="D148" s="37">
        <v>750.01666666666677</v>
      </c>
      <c r="E148" s="37">
        <v>740.13333333333355</v>
      </c>
      <c r="F148" s="37">
        <v>731.01666666666677</v>
      </c>
      <c r="G148" s="37">
        <v>721.13333333333355</v>
      </c>
      <c r="H148" s="37">
        <v>759.13333333333355</v>
      </c>
      <c r="I148" s="37">
        <v>769.01666666666677</v>
      </c>
      <c r="J148" s="37">
        <v>778.13333333333355</v>
      </c>
      <c r="K148" s="28">
        <v>759.9</v>
      </c>
      <c r="L148" s="28">
        <v>740.9</v>
      </c>
      <c r="M148" s="28">
        <v>4.83162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3538.35</v>
      </c>
      <c r="D149" s="37">
        <v>3574.7333333333336</v>
      </c>
      <c r="E149" s="37">
        <v>3489.4666666666672</v>
      </c>
      <c r="F149" s="37">
        <v>3440.5833333333335</v>
      </c>
      <c r="G149" s="37">
        <v>3355.3166666666671</v>
      </c>
      <c r="H149" s="37">
        <v>3623.6166666666672</v>
      </c>
      <c r="I149" s="37">
        <v>3708.8833333333337</v>
      </c>
      <c r="J149" s="37">
        <v>3757.7666666666673</v>
      </c>
      <c r="K149" s="28">
        <v>3660</v>
      </c>
      <c r="L149" s="28">
        <v>3525.85</v>
      </c>
      <c r="M149" s="28">
        <v>11.52323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2797.7</v>
      </c>
      <c r="D150" s="37">
        <v>2772.6166666666663</v>
      </c>
      <c r="E150" s="37">
        <v>2723.1333333333328</v>
      </c>
      <c r="F150" s="37">
        <v>2648.5666666666666</v>
      </c>
      <c r="G150" s="37">
        <v>2599.083333333333</v>
      </c>
      <c r="H150" s="37">
        <v>2847.1833333333325</v>
      </c>
      <c r="I150" s="37">
        <v>2896.6666666666661</v>
      </c>
      <c r="J150" s="37">
        <v>2971.2333333333322</v>
      </c>
      <c r="K150" s="28">
        <v>2822.1</v>
      </c>
      <c r="L150" s="28">
        <v>2698.05</v>
      </c>
      <c r="M150" s="28">
        <v>4.6305199999999997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1252.3</v>
      </c>
      <c r="D151" s="37">
        <v>1267.0666666666666</v>
      </c>
      <c r="E151" s="37">
        <v>1232.2333333333331</v>
      </c>
      <c r="F151" s="37">
        <v>1212.1666666666665</v>
      </c>
      <c r="G151" s="37">
        <v>1177.333333333333</v>
      </c>
      <c r="H151" s="37">
        <v>1287.1333333333332</v>
      </c>
      <c r="I151" s="37">
        <v>1321.9666666666667</v>
      </c>
      <c r="J151" s="37">
        <v>1342.0333333333333</v>
      </c>
      <c r="K151" s="28">
        <v>1301.9000000000001</v>
      </c>
      <c r="L151" s="28">
        <v>1247</v>
      </c>
      <c r="M151" s="28">
        <v>9.5826899999999995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785.35</v>
      </c>
      <c r="D152" s="37">
        <v>784.81666666666661</v>
      </c>
      <c r="E152" s="37">
        <v>776.63333333333321</v>
      </c>
      <c r="F152" s="37">
        <v>767.91666666666663</v>
      </c>
      <c r="G152" s="37">
        <v>759.73333333333323</v>
      </c>
      <c r="H152" s="37">
        <v>793.53333333333319</v>
      </c>
      <c r="I152" s="37">
        <v>801.71666666666658</v>
      </c>
      <c r="J152" s="37">
        <v>810.43333333333317</v>
      </c>
      <c r="K152" s="28">
        <v>793</v>
      </c>
      <c r="L152" s="28">
        <v>776.1</v>
      </c>
      <c r="M152" s="28">
        <v>0.75078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160.05000000000001</v>
      </c>
      <c r="D153" s="37">
        <v>160.56666666666669</v>
      </c>
      <c r="E153" s="37">
        <v>157.98333333333338</v>
      </c>
      <c r="F153" s="37">
        <v>155.91666666666669</v>
      </c>
      <c r="G153" s="37">
        <v>153.33333333333337</v>
      </c>
      <c r="H153" s="37">
        <v>162.63333333333338</v>
      </c>
      <c r="I153" s="37">
        <v>165.2166666666667</v>
      </c>
      <c r="J153" s="37">
        <v>167.28333333333339</v>
      </c>
      <c r="K153" s="28">
        <v>163.15</v>
      </c>
      <c r="L153" s="28">
        <v>158.5</v>
      </c>
      <c r="M153" s="28">
        <v>64.933120000000002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155.65</v>
      </c>
      <c r="D154" s="37">
        <v>156.81666666666666</v>
      </c>
      <c r="E154" s="37">
        <v>154.03333333333333</v>
      </c>
      <c r="F154" s="37">
        <v>152.41666666666666</v>
      </c>
      <c r="G154" s="37">
        <v>149.63333333333333</v>
      </c>
      <c r="H154" s="37">
        <v>158.43333333333334</v>
      </c>
      <c r="I154" s="37">
        <v>161.21666666666664</v>
      </c>
      <c r="J154" s="37">
        <v>162.83333333333334</v>
      </c>
      <c r="K154" s="28">
        <v>159.6</v>
      </c>
      <c r="L154" s="28">
        <v>155.19999999999999</v>
      </c>
      <c r="M154" s="28">
        <v>178.73048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108.45</v>
      </c>
      <c r="D155" s="37">
        <v>108.3</v>
      </c>
      <c r="E155" s="37">
        <v>106.3</v>
      </c>
      <c r="F155" s="37">
        <v>104.15</v>
      </c>
      <c r="G155" s="37">
        <v>102.15</v>
      </c>
      <c r="H155" s="37">
        <v>110.44999999999999</v>
      </c>
      <c r="I155" s="37">
        <v>112.44999999999999</v>
      </c>
      <c r="J155" s="37">
        <v>114.59999999999998</v>
      </c>
      <c r="K155" s="28">
        <v>110.3</v>
      </c>
      <c r="L155" s="28">
        <v>106.15</v>
      </c>
      <c r="M155" s="28">
        <v>186.33625000000001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3951.75</v>
      </c>
      <c r="D156" s="37">
        <v>3997</v>
      </c>
      <c r="E156" s="37">
        <v>3884.8</v>
      </c>
      <c r="F156" s="37">
        <v>3817.8500000000004</v>
      </c>
      <c r="G156" s="37">
        <v>3705.6500000000005</v>
      </c>
      <c r="H156" s="37">
        <v>4063.95</v>
      </c>
      <c r="I156" s="37">
        <v>4176.1499999999996</v>
      </c>
      <c r="J156" s="37">
        <v>4243.0999999999995</v>
      </c>
      <c r="K156" s="28">
        <v>4109.2</v>
      </c>
      <c r="L156" s="28">
        <v>3930.05</v>
      </c>
      <c r="M156" s="28">
        <v>1.4033100000000001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18223</v>
      </c>
      <c r="D157" s="37">
        <v>18279.566666666666</v>
      </c>
      <c r="E157" s="37">
        <v>18093.433333333331</v>
      </c>
      <c r="F157" s="37">
        <v>17963.866666666665</v>
      </c>
      <c r="G157" s="37">
        <v>17777.73333333333</v>
      </c>
      <c r="H157" s="37">
        <v>18409.133333333331</v>
      </c>
      <c r="I157" s="37">
        <v>18595.266666666663</v>
      </c>
      <c r="J157" s="37">
        <v>18724.833333333332</v>
      </c>
      <c r="K157" s="28">
        <v>18465.7</v>
      </c>
      <c r="L157" s="28">
        <v>18150</v>
      </c>
      <c r="M157" s="28">
        <v>0.67430000000000001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320.60000000000002</v>
      </c>
      <c r="D158" s="37">
        <v>320.63333333333338</v>
      </c>
      <c r="E158" s="37">
        <v>312.91666666666674</v>
      </c>
      <c r="F158" s="37">
        <v>305.23333333333335</v>
      </c>
      <c r="G158" s="37">
        <v>297.51666666666671</v>
      </c>
      <c r="H158" s="37">
        <v>328.31666666666678</v>
      </c>
      <c r="I158" s="37">
        <v>336.03333333333336</v>
      </c>
      <c r="J158" s="37">
        <v>343.71666666666681</v>
      </c>
      <c r="K158" s="28">
        <v>328.35</v>
      </c>
      <c r="L158" s="28">
        <v>312.95</v>
      </c>
      <c r="M158" s="28">
        <v>15.47453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970</v>
      </c>
      <c r="D159" s="37">
        <v>961.25</v>
      </c>
      <c r="E159" s="37">
        <v>945.85</v>
      </c>
      <c r="F159" s="37">
        <v>921.7</v>
      </c>
      <c r="G159" s="37">
        <v>906.30000000000007</v>
      </c>
      <c r="H159" s="37">
        <v>985.4</v>
      </c>
      <c r="I159" s="37">
        <v>1000.8000000000001</v>
      </c>
      <c r="J159" s="37">
        <v>1024.9499999999998</v>
      </c>
      <c r="K159" s="28">
        <v>976.65</v>
      </c>
      <c r="L159" s="28">
        <v>937.1</v>
      </c>
      <c r="M159" s="28">
        <v>7.2532199999999998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164.85</v>
      </c>
      <c r="D160" s="37">
        <v>165.70000000000002</v>
      </c>
      <c r="E160" s="37">
        <v>162.50000000000003</v>
      </c>
      <c r="F160" s="37">
        <v>160.15</v>
      </c>
      <c r="G160" s="37">
        <v>156.95000000000002</v>
      </c>
      <c r="H160" s="37">
        <v>168.05000000000004</v>
      </c>
      <c r="I160" s="37">
        <v>171.25000000000003</v>
      </c>
      <c r="J160" s="37">
        <v>173.60000000000005</v>
      </c>
      <c r="K160" s="28">
        <v>168.9</v>
      </c>
      <c r="L160" s="28">
        <v>163.35</v>
      </c>
      <c r="M160" s="28">
        <v>139.81957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231</v>
      </c>
      <c r="D161" s="37">
        <v>233.70000000000002</v>
      </c>
      <c r="E161" s="37">
        <v>227.40000000000003</v>
      </c>
      <c r="F161" s="37">
        <v>223.8</v>
      </c>
      <c r="G161" s="37">
        <v>217.50000000000003</v>
      </c>
      <c r="H161" s="37">
        <v>237.30000000000004</v>
      </c>
      <c r="I161" s="37">
        <v>243.60000000000005</v>
      </c>
      <c r="J161" s="37">
        <v>247.20000000000005</v>
      </c>
      <c r="K161" s="28">
        <v>240</v>
      </c>
      <c r="L161" s="28">
        <v>230.1</v>
      </c>
      <c r="M161" s="28">
        <v>14.475350000000001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2845.6</v>
      </c>
      <c r="D162" s="37">
        <v>2846.8666666666668</v>
      </c>
      <c r="E162" s="37">
        <v>2823.7333333333336</v>
      </c>
      <c r="F162" s="37">
        <v>2801.8666666666668</v>
      </c>
      <c r="G162" s="37">
        <v>2778.7333333333336</v>
      </c>
      <c r="H162" s="37">
        <v>2868.7333333333336</v>
      </c>
      <c r="I162" s="37">
        <v>2891.8666666666668</v>
      </c>
      <c r="J162" s="37">
        <v>2913.7333333333336</v>
      </c>
      <c r="K162" s="28">
        <v>2870</v>
      </c>
      <c r="L162" s="28">
        <v>2825</v>
      </c>
      <c r="M162" s="28">
        <v>0.92996000000000001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45781.75</v>
      </c>
      <c r="D163" s="37">
        <v>45996.116666666661</v>
      </c>
      <c r="E163" s="37">
        <v>45434.333333333321</v>
      </c>
      <c r="F163" s="37">
        <v>45086.916666666657</v>
      </c>
      <c r="G163" s="37">
        <v>44525.133333333317</v>
      </c>
      <c r="H163" s="37">
        <v>46343.533333333326</v>
      </c>
      <c r="I163" s="37">
        <v>46905.316666666666</v>
      </c>
      <c r="J163" s="37">
        <v>47252.73333333333</v>
      </c>
      <c r="K163" s="28">
        <v>46557.9</v>
      </c>
      <c r="L163" s="28">
        <v>45648.7</v>
      </c>
      <c r="M163" s="28">
        <v>0.14943000000000001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205.55</v>
      </c>
      <c r="D164" s="37">
        <v>204.48333333333335</v>
      </c>
      <c r="E164" s="37">
        <v>202.16666666666669</v>
      </c>
      <c r="F164" s="37">
        <v>198.78333333333333</v>
      </c>
      <c r="G164" s="37">
        <v>196.46666666666667</v>
      </c>
      <c r="H164" s="37">
        <v>207.8666666666667</v>
      </c>
      <c r="I164" s="37">
        <v>210.18333333333337</v>
      </c>
      <c r="J164" s="37">
        <v>213.56666666666672</v>
      </c>
      <c r="K164" s="28">
        <v>206.8</v>
      </c>
      <c r="L164" s="28">
        <v>201.1</v>
      </c>
      <c r="M164" s="28">
        <v>31.46144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4230.1499999999996</v>
      </c>
      <c r="D165" s="37">
        <v>4224.8666666666659</v>
      </c>
      <c r="E165" s="37">
        <v>4165.3333333333321</v>
      </c>
      <c r="F165" s="37">
        <v>4100.5166666666664</v>
      </c>
      <c r="G165" s="37">
        <v>4040.9833333333327</v>
      </c>
      <c r="H165" s="37">
        <v>4289.6833333333316</v>
      </c>
      <c r="I165" s="37">
        <v>4349.2166666666662</v>
      </c>
      <c r="J165" s="37">
        <v>4414.033333333331</v>
      </c>
      <c r="K165" s="28">
        <v>4284.3999999999996</v>
      </c>
      <c r="L165" s="28">
        <v>4160.05</v>
      </c>
      <c r="M165" s="28">
        <v>0.82326999999999995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2411.3000000000002</v>
      </c>
      <c r="D166" s="37">
        <v>2411.9500000000003</v>
      </c>
      <c r="E166" s="37">
        <v>2390.9000000000005</v>
      </c>
      <c r="F166" s="37">
        <v>2370.5000000000005</v>
      </c>
      <c r="G166" s="37">
        <v>2349.4500000000007</v>
      </c>
      <c r="H166" s="37">
        <v>2432.3500000000004</v>
      </c>
      <c r="I166" s="37">
        <v>2453.4000000000005</v>
      </c>
      <c r="J166" s="37">
        <v>2473.8000000000002</v>
      </c>
      <c r="K166" s="28">
        <v>2433</v>
      </c>
      <c r="L166" s="28">
        <v>2391.5500000000002</v>
      </c>
      <c r="M166" s="28">
        <v>2.2436799999999999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2160.75</v>
      </c>
      <c r="D167" s="37">
        <v>2171.1666666666665</v>
      </c>
      <c r="E167" s="37">
        <v>2139.6333333333332</v>
      </c>
      <c r="F167" s="37">
        <v>2118.5166666666669</v>
      </c>
      <c r="G167" s="37">
        <v>2086.9833333333336</v>
      </c>
      <c r="H167" s="37">
        <v>2192.2833333333328</v>
      </c>
      <c r="I167" s="37">
        <v>2223.8166666666666</v>
      </c>
      <c r="J167" s="37">
        <v>2244.9333333333325</v>
      </c>
      <c r="K167" s="28">
        <v>2202.6999999999998</v>
      </c>
      <c r="L167" s="28">
        <v>2150.0500000000002</v>
      </c>
      <c r="M167" s="28">
        <v>3.46143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2505.25</v>
      </c>
      <c r="D168" s="37">
        <v>2499.2166666666667</v>
      </c>
      <c r="E168" s="37">
        <v>2456.0333333333333</v>
      </c>
      <c r="F168" s="37">
        <v>2406.8166666666666</v>
      </c>
      <c r="G168" s="37">
        <v>2363.6333333333332</v>
      </c>
      <c r="H168" s="37">
        <v>2548.4333333333334</v>
      </c>
      <c r="I168" s="37">
        <v>2591.6166666666668</v>
      </c>
      <c r="J168" s="37">
        <v>2640.8333333333335</v>
      </c>
      <c r="K168" s="28">
        <v>2542.4</v>
      </c>
      <c r="L168" s="28">
        <v>2450</v>
      </c>
      <c r="M168" s="28">
        <v>3.1106099999999999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118.7</v>
      </c>
      <c r="D169" s="37">
        <v>118.60000000000001</v>
      </c>
      <c r="E169" s="37">
        <v>117.85000000000002</v>
      </c>
      <c r="F169" s="37">
        <v>117.00000000000001</v>
      </c>
      <c r="G169" s="37">
        <v>116.25000000000003</v>
      </c>
      <c r="H169" s="37">
        <v>119.45000000000002</v>
      </c>
      <c r="I169" s="37">
        <v>120.19999999999999</v>
      </c>
      <c r="J169" s="37">
        <v>121.05000000000001</v>
      </c>
      <c r="K169" s="28">
        <v>119.35</v>
      </c>
      <c r="L169" s="28">
        <v>117.75</v>
      </c>
      <c r="M169" s="28">
        <v>88.854590000000002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229.3</v>
      </c>
      <c r="D170" s="37">
        <v>229.86666666666665</v>
      </c>
      <c r="E170" s="37">
        <v>226.8833333333333</v>
      </c>
      <c r="F170" s="37">
        <v>224.46666666666664</v>
      </c>
      <c r="G170" s="37">
        <v>221.48333333333329</v>
      </c>
      <c r="H170" s="37">
        <v>232.2833333333333</v>
      </c>
      <c r="I170" s="37">
        <v>235.26666666666665</v>
      </c>
      <c r="J170" s="37">
        <v>237.68333333333331</v>
      </c>
      <c r="K170" s="28">
        <v>232.85</v>
      </c>
      <c r="L170" s="28">
        <v>227.45</v>
      </c>
      <c r="M170" s="28">
        <v>95.101569999999995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477.6</v>
      </c>
      <c r="D171" s="37">
        <v>477.63333333333338</v>
      </c>
      <c r="E171" s="37">
        <v>473.51666666666677</v>
      </c>
      <c r="F171" s="37">
        <v>469.43333333333339</v>
      </c>
      <c r="G171" s="37">
        <v>465.31666666666678</v>
      </c>
      <c r="H171" s="37">
        <v>481.71666666666675</v>
      </c>
      <c r="I171" s="37">
        <v>485.83333333333343</v>
      </c>
      <c r="J171" s="37">
        <v>489.91666666666674</v>
      </c>
      <c r="K171" s="28">
        <v>481.75</v>
      </c>
      <c r="L171" s="28">
        <v>473.55</v>
      </c>
      <c r="M171" s="28">
        <v>2.1823399999999999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13903.2</v>
      </c>
      <c r="D172" s="37">
        <v>13968.35</v>
      </c>
      <c r="E172" s="37">
        <v>13736.7</v>
      </c>
      <c r="F172" s="37">
        <v>13570.2</v>
      </c>
      <c r="G172" s="37">
        <v>13338.550000000001</v>
      </c>
      <c r="H172" s="37">
        <v>14134.85</v>
      </c>
      <c r="I172" s="37">
        <v>14366.499999999998</v>
      </c>
      <c r="J172" s="37">
        <v>14533</v>
      </c>
      <c r="K172" s="28">
        <v>14200</v>
      </c>
      <c r="L172" s="28">
        <v>13801.85</v>
      </c>
      <c r="M172" s="28">
        <v>0.14688999999999999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35.4</v>
      </c>
      <c r="D173" s="37">
        <v>35.35</v>
      </c>
      <c r="E173" s="37">
        <v>35.1</v>
      </c>
      <c r="F173" s="37">
        <v>34.799999999999997</v>
      </c>
      <c r="G173" s="37">
        <v>34.549999999999997</v>
      </c>
      <c r="H173" s="37">
        <v>35.650000000000006</v>
      </c>
      <c r="I173" s="37">
        <v>35.900000000000006</v>
      </c>
      <c r="J173" s="37">
        <v>36.20000000000001</v>
      </c>
      <c r="K173" s="28">
        <v>35.6</v>
      </c>
      <c r="L173" s="28">
        <v>35.049999999999997</v>
      </c>
      <c r="M173" s="28">
        <v>235.88728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121.75</v>
      </c>
      <c r="D174" s="37">
        <v>122.05</v>
      </c>
      <c r="E174" s="37">
        <v>120.1</v>
      </c>
      <c r="F174" s="37">
        <v>118.45</v>
      </c>
      <c r="G174" s="37">
        <v>116.5</v>
      </c>
      <c r="H174" s="37">
        <v>123.69999999999999</v>
      </c>
      <c r="I174" s="37">
        <v>125.65</v>
      </c>
      <c r="J174" s="37">
        <v>127.29999999999998</v>
      </c>
      <c r="K174" s="28">
        <v>124</v>
      </c>
      <c r="L174" s="28">
        <v>120.4</v>
      </c>
      <c r="M174" s="28">
        <v>111.49978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127.05</v>
      </c>
      <c r="D175" s="37">
        <v>127.28333333333335</v>
      </c>
      <c r="E175" s="37">
        <v>126.3666666666667</v>
      </c>
      <c r="F175" s="37">
        <v>125.68333333333335</v>
      </c>
      <c r="G175" s="37">
        <v>124.76666666666671</v>
      </c>
      <c r="H175" s="37">
        <v>127.9666666666667</v>
      </c>
      <c r="I175" s="37">
        <v>128.88333333333335</v>
      </c>
      <c r="J175" s="37">
        <v>129.56666666666669</v>
      </c>
      <c r="K175" s="28">
        <v>128.19999999999999</v>
      </c>
      <c r="L175" s="28">
        <v>126.6</v>
      </c>
      <c r="M175" s="28">
        <v>18.572839999999999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2778.35</v>
      </c>
      <c r="D176" s="37">
        <v>2787.1333333333337</v>
      </c>
      <c r="E176" s="37">
        <v>2746.2666666666673</v>
      </c>
      <c r="F176" s="37">
        <v>2714.1833333333338</v>
      </c>
      <c r="G176" s="37">
        <v>2673.3166666666675</v>
      </c>
      <c r="H176" s="37">
        <v>2819.2166666666672</v>
      </c>
      <c r="I176" s="37">
        <v>2860.083333333333</v>
      </c>
      <c r="J176" s="37">
        <v>2892.166666666667</v>
      </c>
      <c r="K176" s="28">
        <v>2828</v>
      </c>
      <c r="L176" s="28">
        <v>2755.05</v>
      </c>
      <c r="M176" s="28">
        <v>89.249200000000002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827.05</v>
      </c>
      <c r="D177" s="37">
        <v>822.69999999999993</v>
      </c>
      <c r="E177" s="37">
        <v>813.89999999999986</v>
      </c>
      <c r="F177" s="37">
        <v>800.74999999999989</v>
      </c>
      <c r="G177" s="37">
        <v>791.94999999999982</v>
      </c>
      <c r="H177" s="37">
        <v>835.84999999999991</v>
      </c>
      <c r="I177" s="37">
        <v>844.64999999999986</v>
      </c>
      <c r="J177" s="37">
        <v>857.8</v>
      </c>
      <c r="K177" s="28">
        <v>831.5</v>
      </c>
      <c r="L177" s="28">
        <v>809.55</v>
      </c>
      <c r="M177" s="28">
        <v>22.36402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1074.2</v>
      </c>
      <c r="D178" s="37">
        <v>1078.1000000000001</v>
      </c>
      <c r="E178" s="37">
        <v>1057.3000000000002</v>
      </c>
      <c r="F178" s="37">
        <v>1040.4000000000001</v>
      </c>
      <c r="G178" s="37">
        <v>1019.6000000000001</v>
      </c>
      <c r="H178" s="37">
        <v>1095.0000000000002</v>
      </c>
      <c r="I178" s="37">
        <v>1115.8</v>
      </c>
      <c r="J178" s="37">
        <v>1132.7000000000003</v>
      </c>
      <c r="K178" s="28">
        <v>1098.9000000000001</v>
      </c>
      <c r="L178" s="28">
        <v>1061.2</v>
      </c>
      <c r="M178" s="28">
        <v>12.02603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2483.6</v>
      </c>
      <c r="D179" s="37">
        <v>2484.8666666666668</v>
      </c>
      <c r="E179" s="37">
        <v>2449.7333333333336</v>
      </c>
      <c r="F179" s="37">
        <v>2415.8666666666668</v>
      </c>
      <c r="G179" s="37">
        <v>2380.7333333333336</v>
      </c>
      <c r="H179" s="37">
        <v>2518.7333333333336</v>
      </c>
      <c r="I179" s="37">
        <v>2553.8666666666668</v>
      </c>
      <c r="J179" s="37">
        <v>2587.7333333333336</v>
      </c>
      <c r="K179" s="28">
        <v>2520</v>
      </c>
      <c r="L179" s="28">
        <v>2451</v>
      </c>
      <c r="M179" s="28">
        <v>3.09632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6979.25</v>
      </c>
      <c r="D180" s="37">
        <v>6991.083333333333</v>
      </c>
      <c r="E180" s="37">
        <v>6943.1666666666661</v>
      </c>
      <c r="F180" s="37">
        <v>6907.083333333333</v>
      </c>
      <c r="G180" s="37">
        <v>6859.1666666666661</v>
      </c>
      <c r="H180" s="37">
        <v>7027.1666666666661</v>
      </c>
      <c r="I180" s="37">
        <v>7075.0833333333321</v>
      </c>
      <c r="J180" s="37">
        <v>7111.1666666666661</v>
      </c>
      <c r="K180" s="28">
        <v>7039</v>
      </c>
      <c r="L180" s="28">
        <v>6955</v>
      </c>
      <c r="M180" s="28">
        <v>9.4729999999999995E-2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25574.799999999999</v>
      </c>
      <c r="D181" s="37">
        <v>25698.916666666668</v>
      </c>
      <c r="E181" s="37">
        <v>25317.833333333336</v>
      </c>
      <c r="F181" s="37">
        <v>25060.866666666669</v>
      </c>
      <c r="G181" s="37">
        <v>24679.783333333336</v>
      </c>
      <c r="H181" s="37">
        <v>25955.883333333335</v>
      </c>
      <c r="I181" s="37">
        <v>26336.966666666671</v>
      </c>
      <c r="J181" s="37">
        <v>26593.933333333334</v>
      </c>
      <c r="K181" s="28">
        <v>26080</v>
      </c>
      <c r="L181" s="28">
        <v>25441.95</v>
      </c>
      <c r="M181" s="28">
        <v>0.26063999999999998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1141.25</v>
      </c>
      <c r="D182" s="37">
        <v>1147.3166666666666</v>
      </c>
      <c r="E182" s="37">
        <v>1127.9333333333332</v>
      </c>
      <c r="F182" s="37">
        <v>1114.6166666666666</v>
      </c>
      <c r="G182" s="37">
        <v>1095.2333333333331</v>
      </c>
      <c r="H182" s="37">
        <v>1160.6333333333332</v>
      </c>
      <c r="I182" s="37">
        <v>1180.0166666666664</v>
      </c>
      <c r="J182" s="37">
        <v>1193.3333333333333</v>
      </c>
      <c r="K182" s="28">
        <v>1166.7</v>
      </c>
      <c r="L182" s="28">
        <v>1134</v>
      </c>
      <c r="M182" s="28">
        <v>10.00461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2260.6</v>
      </c>
      <c r="D183" s="37">
        <v>2254.0166666666669</v>
      </c>
      <c r="E183" s="37">
        <v>2231.0333333333338</v>
      </c>
      <c r="F183" s="37">
        <v>2201.4666666666667</v>
      </c>
      <c r="G183" s="37">
        <v>2178.4833333333336</v>
      </c>
      <c r="H183" s="37">
        <v>2283.5833333333339</v>
      </c>
      <c r="I183" s="37">
        <v>2306.5666666666666</v>
      </c>
      <c r="J183" s="37">
        <v>2336.1333333333341</v>
      </c>
      <c r="K183" s="28">
        <v>2277</v>
      </c>
      <c r="L183" s="28">
        <v>2224.4499999999998</v>
      </c>
      <c r="M183" s="28">
        <v>1.7376799999999999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497.25</v>
      </c>
      <c r="D184" s="37">
        <v>497.3</v>
      </c>
      <c r="E184" s="37">
        <v>491.8</v>
      </c>
      <c r="F184" s="37">
        <v>486.35</v>
      </c>
      <c r="G184" s="37">
        <v>480.85</v>
      </c>
      <c r="H184" s="37">
        <v>502.75</v>
      </c>
      <c r="I184" s="37">
        <v>508.25</v>
      </c>
      <c r="J184" s="37">
        <v>513.70000000000005</v>
      </c>
      <c r="K184" s="28">
        <v>502.8</v>
      </c>
      <c r="L184" s="28">
        <v>491.85</v>
      </c>
      <c r="M184" s="28">
        <v>123.67341999999999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97.2</v>
      </c>
      <c r="D185" s="37">
        <v>96.850000000000009</v>
      </c>
      <c r="E185" s="37">
        <v>95.850000000000023</v>
      </c>
      <c r="F185" s="37">
        <v>94.500000000000014</v>
      </c>
      <c r="G185" s="37">
        <v>93.500000000000028</v>
      </c>
      <c r="H185" s="37">
        <v>98.200000000000017</v>
      </c>
      <c r="I185" s="37">
        <v>99.199999999999989</v>
      </c>
      <c r="J185" s="37">
        <v>100.55000000000001</v>
      </c>
      <c r="K185" s="28">
        <v>97.85</v>
      </c>
      <c r="L185" s="28">
        <v>95.5</v>
      </c>
      <c r="M185" s="28">
        <v>296.42138999999997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906.1</v>
      </c>
      <c r="D186" s="37">
        <v>910.4666666666667</v>
      </c>
      <c r="E186" s="37">
        <v>899.23333333333335</v>
      </c>
      <c r="F186" s="37">
        <v>892.36666666666667</v>
      </c>
      <c r="G186" s="37">
        <v>881.13333333333333</v>
      </c>
      <c r="H186" s="37">
        <v>917.33333333333337</v>
      </c>
      <c r="I186" s="37">
        <v>928.56666666666672</v>
      </c>
      <c r="J186" s="37">
        <v>935.43333333333339</v>
      </c>
      <c r="K186" s="28">
        <v>921.7</v>
      </c>
      <c r="L186" s="28">
        <v>903.6</v>
      </c>
      <c r="M186" s="28">
        <v>15.862830000000001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496.5</v>
      </c>
      <c r="D187" s="37">
        <v>497.48333333333335</v>
      </c>
      <c r="E187" s="37">
        <v>490.9666666666667</v>
      </c>
      <c r="F187" s="37">
        <v>485.43333333333334</v>
      </c>
      <c r="G187" s="37">
        <v>478.91666666666669</v>
      </c>
      <c r="H187" s="37">
        <v>503.01666666666671</v>
      </c>
      <c r="I187" s="37">
        <v>509.53333333333336</v>
      </c>
      <c r="J187" s="37">
        <v>515.06666666666672</v>
      </c>
      <c r="K187" s="28">
        <v>504</v>
      </c>
      <c r="L187" s="28">
        <v>491.95</v>
      </c>
      <c r="M187" s="28">
        <v>4.17333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617.45000000000005</v>
      </c>
      <c r="D188" s="37">
        <v>623.18333333333328</v>
      </c>
      <c r="E188" s="37">
        <v>600.46666666666658</v>
      </c>
      <c r="F188" s="37">
        <v>583.48333333333335</v>
      </c>
      <c r="G188" s="37">
        <v>560.76666666666665</v>
      </c>
      <c r="H188" s="37">
        <v>640.16666666666652</v>
      </c>
      <c r="I188" s="37">
        <v>662.88333333333321</v>
      </c>
      <c r="J188" s="37">
        <v>679.86666666666645</v>
      </c>
      <c r="K188" s="28">
        <v>645.9</v>
      </c>
      <c r="L188" s="28">
        <v>606.20000000000005</v>
      </c>
      <c r="M188" s="28">
        <v>15.937580000000001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686.6</v>
      </c>
      <c r="D189" s="37">
        <v>682.86666666666667</v>
      </c>
      <c r="E189" s="37">
        <v>675.73333333333335</v>
      </c>
      <c r="F189" s="37">
        <v>664.86666666666667</v>
      </c>
      <c r="G189" s="37">
        <v>657.73333333333335</v>
      </c>
      <c r="H189" s="37">
        <v>693.73333333333335</v>
      </c>
      <c r="I189" s="37">
        <v>700.86666666666679</v>
      </c>
      <c r="J189" s="37">
        <v>711.73333333333335</v>
      </c>
      <c r="K189" s="28">
        <v>690</v>
      </c>
      <c r="L189" s="28">
        <v>672</v>
      </c>
      <c r="M189" s="28">
        <v>27.98687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961.85</v>
      </c>
      <c r="D190" s="37">
        <v>957.76666666666677</v>
      </c>
      <c r="E190" s="37">
        <v>948.03333333333353</v>
      </c>
      <c r="F190" s="37">
        <v>934.21666666666681</v>
      </c>
      <c r="G190" s="37">
        <v>924.48333333333358</v>
      </c>
      <c r="H190" s="37">
        <v>971.58333333333348</v>
      </c>
      <c r="I190" s="37">
        <v>981.31666666666683</v>
      </c>
      <c r="J190" s="37">
        <v>995.13333333333344</v>
      </c>
      <c r="K190" s="28">
        <v>967.5</v>
      </c>
      <c r="L190" s="28">
        <v>943.95</v>
      </c>
      <c r="M190" s="28">
        <v>6.0087799999999998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1078.05</v>
      </c>
      <c r="D191" s="37">
        <v>1093.3166666666666</v>
      </c>
      <c r="E191" s="37">
        <v>1059.7333333333331</v>
      </c>
      <c r="F191" s="37">
        <v>1041.4166666666665</v>
      </c>
      <c r="G191" s="37">
        <v>1007.833333333333</v>
      </c>
      <c r="H191" s="37">
        <v>1111.6333333333332</v>
      </c>
      <c r="I191" s="37">
        <v>1145.2166666666667</v>
      </c>
      <c r="J191" s="37">
        <v>1163.5333333333333</v>
      </c>
      <c r="K191" s="28">
        <v>1126.9000000000001</v>
      </c>
      <c r="L191" s="28">
        <v>1075</v>
      </c>
      <c r="M191" s="28">
        <v>11.196199999999999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3561.2</v>
      </c>
      <c r="D192" s="37">
        <v>3545.3166666666671</v>
      </c>
      <c r="E192" s="37">
        <v>3522.1833333333343</v>
      </c>
      <c r="F192" s="37">
        <v>3483.1666666666674</v>
      </c>
      <c r="G192" s="37">
        <v>3460.0333333333347</v>
      </c>
      <c r="H192" s="37">
        <v>3584.3333333333339</v>
      </c>
      <c r="I192" s="37">
        <v>3607.4666666666662</v>
      </c>
      <c r="J192" s="37">
        <v>3646.4833333333336</v>
      </c>
      <c r="K192" s="28">
        <v>3568.45</v>
      </c>
      <c r="L192" s="28">
        <v>3506.3</v>
      </c>
      <c r="M192" s="28">
        <v>17.276479999999999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798.6</v>
      </c>
      <c r="D193" s="37">
        <v>804.25</v>
      </c>
      <c r="E193" s="37">
        <v>790.65</v>
      </c>
      <c r="F193" s="37">
        <v>782.69999999999993</v>
      </c>
      <c r="G193" s="37">
        <v>769.09999999999991</v>
      </c>
      <c r="H193" s="37">
        <v>812.2</v>
      </c>
      <c r="I193" s="37">
        <v>825.8</v>
      </c>
      <c r="J193" s="37">
        <v>833.75000000000011</v>
      </c>
      <c r="K193" s="28">
        <v>817.85</v>
      </c>
      <c r="L193" s="28">
        <v>796.3</v>
      </c>
      <c r="M193" s="28">
        <v>11.86809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7980.85</v>
      </c>
      <c r="D194" s="37">
        <v>7855.7833333333328</v>
      </c>
      <c r="E194" s="37">
        <v>7586.0666666666657</v>
      </c>
      <c r="F194" s="37">
        <v>7191.2833333333328</v>
      </c>
      <c r="G194" s="37">
        <v>6921.5666666666657</v>
      </c>
      <c r="H194" s="37">
        <v>8250.5666666666657</v>
      </c>
      <c r="I194" s="37">
        <v>8520.2833333333328</v>
      </c>
      <c r="J194" s="37">
        <v>8915.0666666666657</v>
      </c>
      <c r="K194" s="28">
        <v>8125.5</v>
      </c>
      <c r="L194" s="28">
        <v>7461</v>
      </c>
      <c r="M194" s="28">
        <v>13.83493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430.25</v>
      </c>
      <c r="D195" s="37">
        <v>429.43333333333339</v>
      </c>
      <c r="E195" s="37">
        <v>425.9166666666668</v>
      </c>
      <c r="F195" s="37">
        <v>421.58333333333343</v>
      </c>
      <c r="G195" s="37">
        <v>418.06666666666683</v>
      </c>
      <c r="H195" s="37">
        <v>433.76666666666677</v>
      </c>
      <c r="I195" s="37">
        <v>437.28333333333342</v>
      </c>
      <c r="J195" s="37">
        <v>441.61666666666673</v>
      </c>
      <c r="K195" s="28">
        <v>432.95</v>
      </c>
      <c r="L195" s="28">
        <v>425.1</v>
      </c>
      <c r="M195" s="28">
        <v>137.01069000000001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247.35</v>
      </c>
      <c r="D196" s="37">
        <v>249.36666666666667</v>
      </c>
      <c r="E196" s="37">
        <v>243.48333333333335</v>
      </c>
      <c r="F196" s="37">
        <v>239.61666666666667</v>
      </c>
      <c r="G196" s="37">
        <v>233.73333333333335</v>
      </c>
      <c r="H196" s="37">
        <v>253.23333333333335</v>
      </c>
      <c r="I196" s="37">
        <v>259.11666666666667</v>
      </c>
      <c r="J196" s="37">
        <v>262.98333333333335</v>
      </c>
      <c r="K196" s="28">
        <v>255.25</v>
      </c>
      <c r="L196" s="28">
        <v>245.5</v>
      </c>
      <c r="M196" s="28">
        <v>320.27942999999999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1246.7</v>
      </c>
      <c r="D197" s="37">
        <v>1237.3666666666666</v>
      </c>
      <c r="E197" s="37">
        <v>1219.7333333333331</v>
      </c>
      <c r="F197" s="37">
        <v>1192.7666666666667</v>
      </c>
      <c r="G197" s="37">
        <v>1175.1333333333332</v>
      </c>
      <c r="H197" s="37">
        <v>1264.333333333333</v>
      </c>
      <c r="I197" s="37">
        <v>1281.9666666666667</v>
      </c>
      <c r="J197" s="37">
        <v>1308.9333333333329</v>
      </c>
      <c r="K197" s="28">
        <v>1255</v>
      </c>
      <c r="L197" s="28">
        <v>1210.4000000000001</v>
      </c>
      <c r="M197" s="28">
        <v>71.209739999999996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1261.25</v>
      </c>
      <c r="D198" s="37">
        <v>1260.6666666666667</v>
      </c>
      <c r="E198" s="37">
        <v>1246.8333333333335</v>
      </c>
      <c r="F198" s="37">
        <v>1232.4166666666667</v>
      </c>
      <c r="G198" s="37">
        <v>1218.5833333333335</v>
      </c>
      <c r="H198" s="37">
        <v>1275.0833333333335</v>
      </c>
      <c r="I198" s="37">
        <v>1288.916666666667</v>
      </c>
      <c r="J198" s="37">
        <v>1303.3333333333335</v>
      </c>
      <c r="K198" s="28">
        <v>1274.5</v>
      </c>
      <c r="L198" s="28">
        <v>1246.25</v>
      </c>
      <c r="M198" s="28">
        <v>23.824629999999999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779.35</v>
      </c>
      <c r="D199" s="37">
        <v>777.18333333333339</v>
      </c>
      <c r="E199" s="37">
        <v>765.21666666666681</v>
      </c>
      <c r="F199" s="37">
        <v>751.08333333333337</v>
      </c>
      <c r="G199" s="37">
        <v>739.11666666666679</v>
      </c>
      <c r="H199" s="37">
        <v>791.31666666666683</v>
      </c>
      <c r="I199" s="37">
        <v>803.28333333333353</v>
      </c>
      <c r="J199" s="37">
        <v>817.41666666666686</v>
      </c>
      <c r="K199" s="28">
        <v>789.15</v>
      </c>
      <c r="L199" s="28">
        <v>763.05</v>
      </c>
      <c r="M199" s="28">
        <v>6.0454699999999999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2492.35</v>
      </c>
      <c r="D200" s="37">
        <v>2506.1333333333332</v>
      </c>
      <c r="E200" s="37">
        <v>2474.4666666666662</v>
      </c>
      <c r="F200" s="37">
        <v>2456.583333333333</v>
      </c>
      <c r="G200" s="37">
        <v>2424.9166666666661</v>
      </c>
      <c r="H200" s="37">
        <v>2524.0166666666664</v>
      </c>
      <c r="I200" s="37">
        <v>2555.6833333333334</v>
      </c>
      <c r="J200" s="37">
        <v>2573.5666666666666</v>
      </c>
      <c r="K200" s="28">
        <v>2537.8000000000002</v>
      </c>
      <c r="L200" s="28">
        <v>2488.25</v>
      </c>
      <c r="M200" s="28">
        <v>8.0113500000000002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2709.6</v>
      </c>
      <c r="D201" s="37">
        <v>2712.9333333333329</v>
      </c>
      <c r="E201" s="37">
        <v>2686.766666666666</v>
      </c>
      <c r="F201" s="37">
        <v>2663.9333333333329</v>
      </c>
      <c r="G201" s="37">
        <v>2637.766666666666</v>
      </c>
      <c r="H201" s="37">
        <v>2735.766666666666</v>
      </c>
      <c r="I201" s="37">
        <v>2761.9333333333329</v>
      </c>
      <c r="J201" s="37">
        <v>2784.766666666666</v>
      </c>
      <c r="K201" s="28">
        <v>2739.1</v>
      </c>
      <c r="L201" s="28">
        <v>2690.1</v>
      </c>
      <c r="M201" s="28">
        <v>0.62266999999999995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544.75</v>
      </c>
      <c r="D202" s="37">
        <v>545.38333333333333</v>
      </c>
      <c r="E202" s="37">
        <v>536.51666666666665</v>
      </c>
      <c r="F202" s="37">
        <v>528.2833333333333</v>
      </c>
      <c r="G202" s="37">
        <v>519.41666666666663</v>
      </c>
      <c r="H202" s="37">
        <v>553.61666666666667</v>
      </c>
      <c r="I202" s="37">
        <v>562.48333333333323</v>
      </c>
      <c r="J202" s="37">
        <v>570.7166666666667</v>
      </c>
      <c r="K202" s="28">
        <v>554.25</v>
      </c>
      <c r="L202" s="28">
        <v>537.15</v>
      </c>
      <c r="M202" s="28">
        <v>4.5304799999999998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1225</v>
      </c>
      <c r="D203" s="37">
        <v>1234.8166666666666</v>
      </c>
      <c r="E203" s="37">
        <v>1205.2333333333331</v>
      </c>
      <c r="F203" s="37">
        <v>1185.4666666666665</v>
      </c>
      <c r="G203" s="37">
        <v>1155.883333333333</v>
      </c>
      <c r="H203" s="37">
        <v>1254.5833333333333</v>
      </c>
      <c r="I203" s="37">
        <v>1284.1666666666667</v>
      </c>
      <c r="J203" s="37">
        <v>1303.9333333333334</v>
      </c>
      <c r="K203" s="28">
        <v>1264.4000000000001</v>
      </c>
      <c r="L203" s="28">
        <v>1215.05</v>
      </c>
      <c r="M203" s="28">
        <v>7.0554699999999997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798.4</v>
      </c>
      <c r="D204" s="37">
        <v>800.91666666666663</v>
      </c>
      <c r="E204" s="37">
        <v>791.68333333333328</v>
      </c>
      <c r="F204" s="37">
        <v>784.9666666666667</v>
      </c>
      <c r="G204" s="37">
        <v>775.73333333333335</v>
      </c>
      <c r="H204" s="37">
        <v>807.63333333333321</v>
      </c>
      <c r="I204" s="37">
        <v>816.86666666666656</v>
      </c>
      <c r="J204" s="37">
        <v>823.58333333333314</v>
      </c>
      <c r="K204" s="28">
        <v>810.15</v>
      </c>
      <c r="L204" s="28">
        <v>794.2</v>
      </c>
      <c r="M204" s="28">
        <v>16.275770000000001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6548.45</v>
      </c>
      <c r="D205" s="37">
        <v>6571.45</v>
      </c>
      <c r="E205" s="37">
        <v>6513.0499999999993</v>
      </c>
      <c r="F205" s="37">
        <v>6477.65</v>
      </c>
      <c r="G205" s="37">
        <v>6419.2499999999991</v>
      </c>
      <c r="H205" s="37">
        <v>6606.8499999999995</v>
      </c>
      <c r="I205" s="37">
        <v>6665.2499999999991</v>
      </c>
      <c r="J205" s="37">
        <v>6700.65</v>
      </c>
      <c r="K205" s="28">
        <v>6629.85</v>
      </c>
      <c r="L205" s="28">
        <v>6536.05</v>
      </c>
      <c r="M205" s="28">
        <v>3.27597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39.65</v>
      </c>
      <c r="D206" s="37">
        <v>39.9</v>
      </c>
      <c r="E206" s="37">
        <v>39.199999999999996</v>
      </c>
      <c r="F206" s="37">
        <v>38.75</v>
      </c>
      <c r="G206" s="37">
        <v>38.049999999999997</v>
      </c>
      <c r="H206" s="37">
        <v>40.349999999999994</v>
      </c>
      <c r="I206" s="37">
        <v>41.05</v>
      </c>
      <c r="J206" s="37">
        <v>41.499999999999993</v>
      </c>
      <c r="K206" s="28">
        <v>40.6</v>
      </c>
      <c r="L206" s="28">
        <v>39.450000000000003</v>
      </c>
      <c r="M206" s="28">
        <v>72.082669999999993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1506.4</v>
      </c>
      <c r="D207" s="37">
        <v>1527.1833333333334</v>
      </c>
      <c r="E207" s="37">
        <v>1474.3666666666668</v>
      </c>
      <c r="F207" s="37">
        <v>1442.3333333333335</v>
      </c>
      <c r="G207" s="37">
        <v>1389.5166666666669</v>
      </c>
      <c r="H207" s="37">
        <v>1559.2166666666667</v>
      </c>
      <c r="I207" s="37">
        <v>1612.0333333333333</v>
      </c>
      <c r="J207" s="37">
        <v>1644.0666666666666</v>
      </c>
      <c r="K207" s="28">
        <v>1580</v>
      </c>
      <c r="L207" s="28">
        <v>1495.15</v>
      </c>
      <c r="M207" s="28">
        <v>16.02291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865.25</v>
      </c>
      <c r="D208" s="37">
        <v>865.0333333333333</v>
      </c>
      <c r="E208" s="37">
        <v>855.51666666666665</v>
      </c>
      <c r="F208" s="37">
        <v>845.7833333333333</v>
      </c>
      <c r="G208" s="37">
        <v>836.26666666666665</v>
      </c>
      <c r="H208" s="37">
        <v>874.76666666666665</v>
      </c>
      <c r="I208" s="37">
        <v>884.2833333333333</v>
      </c>
      <c r="J208" s="37">
        <v>894.01666666666665</v>
      </c>
      <c r="K208" s="28">
        <v>874.55</v>
      </c>
      <c r="L208" s="28">
        <v>855.3</v>
      </c>
      <c r="M208" s="28">
        <v>8.7871600000000001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1036.45</v>
      </c>
      <c r="D209" s="37">
        <v>1048.3</v>
      </c>
      <c r="E209" s="37">
        <v>1021.1499999999999</v>
      </c>
      <c r="F209" s="37">
        <v>1005.8499999999999</v>
      </c>
      <c r="G209" s="37">
        <v>978.69999999999982</v>
      </c>
      <c r="H209" s="37">
        <v>1063.5999999999999</v>
      </c>
      <c r="I209" s="37">
        <v>1090.75</v>
      </c>
      <c r="J209" s="37">
        <v>1106.05</v>
      </c>
      <c r="K209" s="28">
        <v>1075.45</v>
      </c>
      <c r="L209" s="28">
        <v>1033</v>
      </c>
      <c r="M209" s="28">
        <v>20.32208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412.65</v>
      </c>
      <c r="D210" s="37">
        <v>412.0333333333333</v>
      </c>
      <c r="E210" s="37">
        <v>406.06666666666661</v>
      </c>
      <c r="F210" s="37">
        <v>399.48333333333329</v>
      </c>
      <c r="G210" s="37">
        <v>393.51666666666659</v>
      </c>
      <c r="H210" s="37">
        <v>418.61666666666662</v>
      </c>
      <c r="I210" s="37">
        <v>424.58333333333331</v>
      </c>
      <c r="J210" s="37">
        <v>431.16666666666663</v>
      </c>
      <c r="K210" s="28">
        <v>418</v>
      </c>
      <c r="L210" s="28">
        <v>405.45</v>
      </c>
      <c r="M210" s="28">
        <v>75.720879999999994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9.6</v>
      </c>
      <c r="D211" s="37">
        <v>9.6833333333333318</v>
      </c>
      <c r="E211" s="37">
        <v>9.4166666666666643</v>
      </c>
      <c r="F211" s="37">
        <v>9.2333333333333325</v>
      </c>
      <c r="G211" s="37">
        <v>8.966666666666665</v>
      </c>
      <c r="H211" s="37">
        <v>9.8666666666666636</v>
      </c>
      <c r="I211" s="37">
        <v>10.133333333333333</v>
      </c>
      <c r="J211" s="37">
        <v>10.316666666666663</v>
      </c>
      <c r="K211" s="28">
        <v>9.9499999999999993</v>
      </c>
      <c r="L211" s="28">
        <v>9.5</v>
      </c>
      <c r="M211" s="28">
        <v>1814.26424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1266.4000000000001</v>
      </c>
      <c r="D212" s="37">
        <v>1268.1833333333334</v>
      </c>
      <c r="E212" s="37">
        <v>1248.3666666666668</v>
      </c>
      <c r="F212" s="37">
        <v>1230.3333333333335</v>
      </c>
      <c r="G212" s="37">
        <v>1210.5166666666669</v>
      </c>
      <c r="H212" s="37">
        <v>1286.2166666666667</v>
      </c>
      <c r="I212" s="37">
        <v>1306.0333333333333</v>
      </c>
      <c r="J212" s="37">
        <v>1324.0666666666666</v>
      </c>
      <c r="K212" s="28">
        <v>1288</v>
      </c>
      <c r="L212" s="28">
        <v>1250.1500000000001</v>
      </c>
      <c r="M212" s="28">
        <v>15.592169999999999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1616.65</v>
      </c>
      <c r="D213" s="37">
        <v>1611.7</v>
      </c>
      <c r="E213" s="37">
        <v>1598.4</v>
      </c>
      <c r="F213" s="37">
        <v>1580.15</v>
      </c>
      <c r="G213" s="37">
        <v>1566.8500000000001</v>
      </c>
      <c r="H213" s="37">
        <v>1629.95</v>
      </c>
      <c r="I213" s="37">
        <v>1643.2499999999998</v>
      </c>
      <c r="J213" s="37">
        <v>1661.5</v>
      </c>
      <c r="K213" s="28">
        <v>1625</v>
      </c>
      <c r="L213" s="28">
        <v>1593.45</v>
      </c>
      <c r="M213" s="28">
        <v>1.71323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518.95000000000005</v>
      </c>
      <c r="D214" s="37">
        <v>520.15</v>
      </c>
      <c r="E214" s="37">
        <v>513.29999999999995</v>
      </c>
      <c r="F214" s="37">
        <v>507.65</v>
      </c>
      <c r="G214" s="37">
        <v>500.79999999999995</v>
      </c>
      <c r="H214" s="37">
        <v>525.79999999999995</v>
      </c>
      <c r="I214" s="37">
        <v>532.65000000000009</v>
      </c>
      <c r="J214" s="37">
        <v>538.29999999999995</v>
      </c>
      <c r="K214" s="37">
        <v>527</v>
      </c>
      <c r="L214" s="37">
        <v>514.5</v>
      </c>
      <c r="M214" s="37">
        <v>81.375389999999996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13.55</v>
      </c>
      <c r="D215" s="37">
        <v>13.6</v>
      </c>
      <c r="E215" s="37">
        <v>13.45</v>
      </c>
      <c r="F215" s="37">
        <v>13.35</v>
      </c>
      <c r="G215" s="37">
        <v>13.2</v>
      </c>
      <c r="H215" s="37">
        <v>13.7</v>
      </c>
      <c r="I215" s="37">
        <v>13.850000000000001</v>
      </c>
      <c r="J215" s="37">
        <v>13.95</v>
      </c>
      <c r="K215" s="37">
        <v>13.75</v>
      </c>
      <c r="L215" s="37">
        <v>13.5</v>
      </c>
      <c r="M215" s="37">
        <v>508.23471000000001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253.8</v>
      </c>
      <c r="D216" s="37">
        <v>255.7833333333333</v>
      </c>
      <c r="E216" s="37">
        <v>250.31666666666661</v>
      </c>
      <c r="F216" s="37">
        <v>246.83333333333331</v>
      </c>
      <c r="G216" s="37">
        <v>241.36666666666662</v>
      </c>
      <c r="H216" s="37">
        <v>259.26666666666659</v>
      </c>
      <c r="I216" s="37">
        <v>264.73333333333329</v>
      </c>
      <c r="J216" s="37">
        <v>268.21666666666658</v>
      </c>
      <c r="K216" s="37">
        <v>261.25</v>
      </c>
      <c r="L216" s="37">
        <v>252.3</v>
      </c>
      <c r="M216" s="37">
        <v>95.465329999999994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0"/>
      <c r="B1" s="48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3" t="s">
        <v>16</v>
      </c>
      <c r="B9" s="475" t="s">
        <v>18</v>
      </c>
      <c r="C9" s="479" t="s">
        <v>20</v>
      </c>
      <c r="D9" s="479" t="s">
        <v>21</v>
      </c>
      <c r="E9" s="470" t="s">
        <v>22</v>
      </c>
      <c r="F9" s="471"/>
      <c r="G9" s="472"/>
      <c r="H9" s="470" t="s">
        <v>23</v>
      </c>
      <c r="I9" s="471"/>
      <c r="J9" s="472"/>
      <c r="K9" s="23"/>
      <c r="L9" s="24"/>
      <c r="M9" s="50"/>
      <c r="N9" s="1"/>
      <c r="O9" s="1"/>
    </row>
    <row r="10" spans="1:15" ht="42.75" customHeight="1">
      <c r="A10" s="477"/>
      <c r="B10" s="478"/>
      <c r="C10" s="478"/>
      <c r="D10" s="4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19968.599999999999</v>
      </c>
      <c r="D11" s="321">
        <v>20002.733333333334</v>
      </c>
      <c r="E11" s="321">
        <v>19905.466666666667</v>
      </c>
      <c r="F11" s="321">
        <v>19842.333333333332</v>
      </c>
      <c r="G11" s="321">
        <v>19745.066666666666</v>
      </c>
      <c r="H11" s="321">
        <v>20065.866666666669</v>
      </c>
      <c r="I11" s="321">
        <v>20163.133333333339</v>
      </c>
      <c r="J11" s="321">
        <v>20226.26666666667</v>
      </c>
      <c r="K11" s="320">
        <v>20100</v>
      </c>
      <c r="L11" s="320">
        <v>19939.599999999999</v>
      </c>
      <c r="M11" s="320">
        <v>1.072E-2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463.7</v>
      </c>
      <c r="D12" s="321">
        <v>467.21666666666664</v>
      </c>
      <c r="E12" s="321">
        <v>454.7833333333333</v>
      </c>
      <c r="F12" s="321">
        <v>445.86666666666667</v>
      </c>
      <c r="G12" s="321">
        <v>433.43333333333334</v>
      </c>
      <c r="H12" s="321">
        <v>476.13333333333327</v>
      </c>
      <c r="I12" s="321">
        <v>488.56666666666655</v>
      </c>
      <c r="J12" s="321">
        <v>497.48333333333323</v>
      </c>
      <c r="K12" s="320">
        <v>479.65</v>
      </c>
      <c r="L12" s="320">
        <v>458.3</v>
      </c>
      <c r="M12" s="320">
        <v>1.2047600000000001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876.3</v>
      </c>
      <c r="D13" s="321">
        <v>879.75</v>
      </c>
      <c r="E13" s="321">
        <v>865.85</v>
      </c>
      <c r="F13" s="321">
        <v>855.4</v>
      </c>
      <c r="G13" s="321">
        <v>841.5</v>
      </c>
      <c r="H13" s="321">
        <v>890.2</v>
      </c>
      <c r="I13" s="321">
        <v>904.10000000000014</v>
      </c>
      <c r="J13" s="321">
        <v>914.55000000000007</v>
      </c>
      <c r="K13" s="320">
        <v>893.65</v>
      </c>
      <c r="L13" s="320">
        <v>869.3</v>
      </c>
      <c r="M13" s="320">
        <v>7.8576100000000002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2312.0500000000002</v>
      </c>
      <c r="D14" s="321">
        <v>2318.0333333333333</v>
      </c>
      <c r="E14" s="321">
        <v>2269.5666666666666</v>
      </c>
      <c r="F14" s="321">
        <v>2227.0833333333335</v>
      </c>
      <c r="G14" s="321">
        <v>2178.6166666666668</v>
      </c>
      <c r="H14" s="321">
        <v>2360.5166666666664</v>
      </c>
      <c r="I14" s="321">
        <v>2408.9833333333327</v>
      </c>
      <c r="J14" s="321">
        <v>2451.4666666666662</v>
      </c>
      <c r="K14" s="320">
        <v>2366.5</v>
      </c>
      <c r="L14" s="320">
        <v>2275.5500000000002</v>
      </c>
      <c r="M14" s="320">
        <v>0.61838000000000004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2084.65</v>
      </c>
      <c r="D15" s="321">
        <v>2072.5166666666669</v>
      </c>
      <c r="E15" s="321">
        <v>2050.1333333333337</v>
      </c>
      <c r="F15" s="321">
        <v>2015.6166666666668</v>
      </c>
      <c r="G15" s="321">
        <v>1993.2333333333336</v>
      </c>
      <c r="H15" s="321">
        <v>2107.0333333333338</v>
      </c>
      <c r="I15" s="321">
        <v>2129.416666666667</v>
      </c>
      <c r="J15" s="321">
        <v>2163.9333333333338</v>
      </c>
      <c r="K15" s="320">
        <v>2094.9</v>
      </c>
      <c r="L15" s="320">
        <v>2038</v>
      </c>
      <c r="M15" s="320">
        <v>1.1125799999999999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17413.650000000001</v>
      </c>
      <c r="D16" s="321">
        <v>17449.050000000003</v>
      </c>
      <c r="E16" s="321">
        <v>17300.650000000005</v>
      </c>
      <c r="F16" s="321">
        <v>17187.650000000001</v>
      </c>
      <c r="G16" s="321">
        <v>17039.250000000004</v>
      </c>
      <c r="H16" s="321">
        <v>17562.050000000007</v>
      </c>
      <c r="I16" s="321">
        <v>17710.45</v>
      </c>
      <c r="J16" s="321">
        <v>17823.450000000008</v>
      </c>
      <c r="K16" s="320">
        <v>17597.45</v>
      </c>
      <c r="L16" s="320">
        <v>17336.05</v>
      </c>
      <c r="M16" s="320">
        <v>5.8479999999999997E-2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120.6</v>
      </c>
      <c r="D17" s="321">
        <v>119</v>
      </c>
      <c r="E17" s="321">
        <v>116.1</v>
      </c>
      <c r="F17" s="321">
        <v>111.6</v>
      </c>
      <c r="G17" s="321">
        <v>108.69999999999999</v>
      </c>
      <c r="H17" s="321">
        <v>123.5</v>
      </c>
      <c r="I17" s="321">
        <v>126.4</v>
      </c>
      <c r="J17" s="321">
        <v>130.9</v>
      </c>
      <c r="K17" s="320">
        <v>121.9</v>
      </c>
      <c r="L17" s="320">
        <v>114.5</v>
      </c>
      <c r="M17" s="320">
        <v>142.64782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281.8</v>
      </c>
      <c r="D18" s="321">
        <v>281.43333333333334</v>
      </c>
      <c r="E18" s="321">
        <v>278.31666666666666</v>
      </c>
      <c r="F18" s="321">
        <v>274.83333333333331</v>
      </c>
      <c r="G18" s="321">
        <v>271.71666666666664</v>
      </c>
      <c r="H18" s="321">
        <v>284.91666666666669</v>
      </c>
      <c r="I18" s="321">
        <v>288.03333333333336</v>
      </c>
      <c r="J18" s="321">
        <v>291.51666666666671</v>
      </c>
      <c r="K18" s="320">
        <v>284.55</v>
      </c>
      <c r="L18" s="320">
        <v>277.95</v>
      </c>
      <c r="M18" s="320">
        <v>18.85566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2349.9</v>
      </c>
      <c r="D19" s="321">
        <v>2324.9</v>
      </c>
      <c r="E19" s="321">
        <v>2288.0500000000002</v>
      </c>
      <c r="F19" s="321">
        <v>2226.2000000000003</v>
      </c>
      <c r="G19" s="321">
        <v>2189.3500000000004</v>
      </c>
      <c r="H19" s="321">
        <v>2386.75</v>
      </c>
      <c r="I19" s="321">
        <v>2423.5999999999995</v>
      </c>
      <c r="J19" s="321">
        <v>2485.4499999999998</v>
      </c>
      <c r="K19" s="320">
        <v>2361.75</v>
      </c>
      <c r="L19" s="320">
        <v>2263.0500000000002</v>
      </c>
      <c r="M19" s="320">
        <v>10.43493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2334.1</v>
      </c>
      <c r="D20" s="321">
        <v>2360.0166666666664</v>
      </c>
      <c r="E20" s="321">
        <v>2299.083333333333</v>
      </c>
      <c r="F20" s="321">
        <v>2264.0666666666666</v>
      </c>
      <c r="G20" s="321">
        <v>2203.1333333333332</v>
      </c>
      <c r="H20" s="321">
        <v>2395.0333333333328</v>
      </c>
      <c r="I20" s="321">
        <v>2455.9666666666662</v>
      </c>
      <c r="J20" s="321">
        <v>2490.9833333333327</v>
      </c>
      <c r="K20" s="320">
        <v>2420.9499999999998</v>
      </c>
      <c r="L20" s="320">
        <v>2325</v>
      </c>
      <c r="M20" s="320">
        <v>25.598759999999999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2841.65</v>
      </c>
      <c r="D21" s="321">
        <v>2872.7166666666667</v>
      </c>
      <c r="E21" s="321">
        <v>2790.4333333333334</v>
      </c>
      <c r="F21" s="321">
        <v>2739.2166666666667</v>
      </c>
      <c r="G21" s="321">
        <v>2656.9333333333334</v>
      </c>
      <c r="H21" s="321">
        <v>2923.9333333333334</v>
      </c>
      <c r="I21" s="321">
        <v>3006.2166666666672</v>
      </c>
      <c r="J21" s="321">
        <v>3057.4333333333334</v>
      </c>
      <c r="K21" s="320">
        <v>2955</v>
      </c>
      <c r="L21" s="320">
        <v>2821.5</v>
      </c>
      <c r="M21" s="320">
        <v>9.8247300000000006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887.3</v>
      </c>
      <c r="D22" s="321">
        <v>897.31666666666661</v>
      </c>
      <c r="E22" s="321">
        <v>869.98333333333323</v>
      </c>
      <c r="F22" s="321">
        <v>852.66666666666663</v>
      </c>
      <c r="G22" s="321">
        <v>825.33333333333326</v>
      </c>
      <c r="H22" s="321">
        <v>914.63333333333321</v>
      </c>
      <c r="I22" s="321">
        <v>941.9666666666667</v>
      </c>
      <c r="J22" s="321">
        <v>959.28333333333319</v>
      </c>
      <c r="K22" s="320">
        <v>924.65</v>
      </c>
      <c r="L22" s="320">
        <v>880</v>
      </c>
      <c r="M22" s="320">
        <v>207.93885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2712.2</v>
      </c>
      <c r="D23" s="321">
        <v>2758.85</v>
      </c>
      <c r="E23" s="321">
        <v>2647.7</v>
      </c>
      <c r="F23" s="321">
        <v>2583.1999999999998</v>
      </c>
      <c r="G23" s="321">
        <v>2472.0499999999997</v>
      </c>
      <c r="H23" s="321">
        <v>2823.35</v>
      </c>
      <c r="I23" s="321">
        <v>2934.5000000000005</v>
      </c>
      <c r="J23" s="321">
        <v>2999</v>
      </c>
      <c r="K23" s="320">
        <v>2870</v>
      </c>
      <c r="L23" s="320">
        <v>2694.35</v>
      </c>
      <c r="M23" s="320">
        <v>6.0356800000000002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304.35000000000002</v>
      </c>
      <c r="D24" s="321">
        <v>303.95</v>
      </c>
      <c r="E24" s="321">
        <v>300.89999999999998</v>
      </c>
      <c r="F24" s="321">
        <v>297.45</v>
      </c>
      <c r="G24" s="321">
        <v>294.39999999999998</v>
      </c>
      <c r="H24" s="321">
        <v>307.39999999999998</v>
      </c>
      <c r="I24" s="321">
        <v>310.45000000000005</v>
      </c>
      <c r="J24" s="321">
        <v>313.89999999999998</v>
      </c>
      <c r="K24" s="320">
        <v>307</v>
      </c>
      <c r="L24" s="320">
        <v>300.5</v>
      </c>
      <c r="M24" s="320">
        <v>0.74322999999999995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222.15</v>
      </c>
      <c r="D25" s="321">
        <v>223.86666666666667</v>
      </c>
      <c r="E25" s="321">
        <v>219.38333333333335</v>
      </c>
      <c r="F25" s="321">
        <v>216.61666666666667</v>
      </c>
      <c r="G25" s="321">
        <v>212.13333333333335</v>
      </c>
      <c r="H25" s="321">
        <v>226.63333333333335</v>
      </c>
      <c r="I25" s="321">
        <v>231.1166666666667</v>
      </c>
      <c r="J25" s="321">
        <v>233.88333333333335</v>
      </c>
      <c r="K25" s="320">
        <v>228.35</v>
      </c>
      <c r="L25" s="320">
        <v>221.1</v>
      </c>
      <c r="M25" s="320">
        <v>4.4817799999999997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1201.4000000000001</v>
      </c>
      <c r="D26" s="321">
        <v>1193.2666666666667</v>
      </c>
      <c r="E26" s="321">
        <v>1171.5333333333333</v>
      </c>
      <c r="F26" s="321">
        <v>1141.6666666666667</v>
      </c>
      <c r="G26" s="321">
        <v>1119.9333333333334</v>
      </c>
      <c r="H26" s="321">
        <v>1223.1333333333332</v>
      </c>
      <c r="I26" s="321">
        <v>1244.8666666666663</v>
      </c>
      <c r="J26" s="321">
        <v>1274.7333333333331</v>
      </c>
      <c r="K26" s="320">
        <v>1215</v>
      </c>
      <c r="L26" s="320">
        <v>1163.4000000000001</v>
      </c>
      <c r="M26" s="320">
        <v>2.8462499999999999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1899.3</v>
      </c>
      <c r="D27" s="321">
        <v>1885.1499999999999</v>
      </c>
      <c r="E27" s="321">
        <v>1854.2499999999998</v>
      </c>
      <c r="F27" s="321">
        <v>1809.1999999999998</v>
      </c>
      <c r="G27" s="321">
        <v>1778.2999999999997</v>
      </c>
      <c r="H27" s="321">
        <v>1930.1999999999998</v>
      </c>
      <c r="I27" s="321">
        <v>1961.1</v>
      </c>
      <c r="J27" s="321">
        <v>2006.1499999999999</v>
      </c>
      <c r="K27" s="320">
        <v>1916.05</v>
      </c>
      <c r="L27" s="320">
        <v>1840.1</v>
      </c>
      <c r="M27" s="320">
        <v>0.20491999999999999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1713.2</v>
      </c>
      <c r="D28" s="321">
        <v>1722.5666666666666</v>
      </c>
      <c r="E28" s="321">
        <v>1696.1333333333332</v>
      </c>
      <c r="F28" s="321">
        <v>1679.0666666666666</v>
      </c>
      <c r="G28" s="321">
        <v>1652.6333333333332</v>
      </c>
      <c r="H28" s="321">
        <v>1739.6333333333332</v>
      </c>
      <c r="I28" s="321">
        <v>1766.0666666666666</v>
      </c>
      <c r="J28" s="321">
        <v>1783.1333333333332</v>
      </c>
      <c r="K28" s="320">
        <v>1749</v>
      </c>
      <c r="L28" s="320">
        <v>1705.5</v>
      </c>
      <c r="M28" s="320">
        <v>0.26684000000000002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79.849999999999994</v>
      </c>
      <c r="D29" s="321">
        <v>80.316666666666663</v>
      </c>
      <c r="E29" s="321">
        <v>79.033333333333331</v>
      </c>
      <c r="F29" s="321">
        <v>78.216666666666669</v>
      </c>
      <c r="G29" s="321">
        <v>76.933333333333337</v>
      </c>
      <c r="H29" s="321">
        <v>81.133333333333326</v>
      </c>
      <c r="I29" s="321">
        <v>82.416666666666657</v>
      </c>
      <c r="J29" s="321">
        <v>83.23333333333332</v>
      </c>
      <c r="K29" s="320">
        <v>81.599999999999994</v>
      </c>
      <c r="L29" s="320">
        <v>79.5</v>
      </c>
      <c r="M29" s="320">
        <v>1.4717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3300.6</v>
      </c>
      <c r="D30" s="321">
        <v>3300.6666666666665</v>
      </c>
      <c r="E30" s="321">
        <v>3286.9333333333329</v>
      </c>
      <c r="F30" s="321">
        <v>3273.2666666666664</v>
      </c>
      <c r="G30" s="321">
        <v>3259.5333333333328</v>
      </c>
      <c r="H30" s="321">
        <v>3314.333333333333</v>
      </c>
      <c r="I30" s="321">
        <v>3328.0666666666666</v>
      </c>
      <c r="J30" s="321">
        <v>3341.7333333333331</v>
      </c>
      <c r="K30" s="320">
        <v>3314.4</v>
      </c>
      <c r="L30" s="320">
        <v>3287</v>
      </c>
      <c r="M30" s="320">
        <v>0.21426999999999999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3132.55</v>
      </c>
      <c r="D31" s="321">
        <v>3120.7999999999997</v>
      </c>
      <c r="E31" s="321">
        <v>3089.5999999999995</v>
      </c>
      <c r="F31" s="321">
        <v>3046.6499999999996</v>
      </c>
      <c r="G31" s="321">
        <v>3015.4499999999994</v>
      </c>
      <c r="H31" s="321">
        <v>3163.7499999999995</v>
      </c>
      <c r="I31" s="321">
        <v>3194.9499999999994</v>
      </c>
      <c r="J31" s="321">
        <v>3237.8999999999996</v>
      </c>
      <c r="K31" s="320">
        <v>3152</v>
      </c>
      <c r="L31" s="320">
        <v>3077.85</v>
      </c>
      <c r="M31" s="320">
        <v>0.32657000000000003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27.75</v>
      </c>
      <c r="D32" s="321">
        <v>26.583333333333332</v>
      </c>
      <c r="E32" s="321">
        <v>24.566666666666663</v>
      </c>
      <c r="F32" s="321">
        <v>21.383333333333329</v>
      </c>
      <c r="G32" s="321">
        <v>19.36666666666666</v>
      </c>
      <c r="H32" s="321">
        <v>29.766666666666666</v>
      </c>
      <c r="I32" s="321">
        <v>31.783333333333339</v>
      </c>
      <c r="J32" s="321">
        <v>34.966666666666669</v>
      </c>
      <c r="K32" s="320">
        <v>28.6</v>
      </c>
      <c r="L32" s="320">
        <v>23.4</v>
      </c>
      <c r="M32" s="320">
        <v>820.65535999999997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555.45000000000005</v>
      </c>
      <c r="D33" s="321">
        <v>557.2833333333333</v>
      </c>
      <c r="E33" s="321">
        <v>550.66666666666663</v>
      </c>
      <c r="F33" s="321">
        <v>545.88333333333333</v>
      </c>
      <c r="G33" s="321">
        <v>539.26666666666665</v>
      </c>
      <c r="H33" s="321">
        <v>562.06666666666661</v>
      </c>
      <c r="I33" s="321">
        <v>568.68333333333339</v>
      </c>
      <c r="J33" s="321">
        <v>573.46666666666658</v>
      </c>
      <c r="K33" s="320">
        <v>563.9</v>
      </c>
      <c r="L33" s="320">
        <v>552.5</v>
      </c>
      <c r="M33" s="320">
        <v>5.7170899999999998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3527.45</v>
      </c>
      <c r="D34" s="321">
        <v>3538.6666666666665</v>
      </c>
      <c r="E34" s="321">
        <v>3486.8833333333332</v>
      </c>
      <c r="F34" s="321">
        <v>3446.3166666666666</v>
      </c>
      <c r="G34" s="321">
        <v>3394.5333333333333</v>
      </c>
      <c r="H34" s="321">
        <v>3579.2333333333331</v>
      </c>
      <c r="I34" s="321">
        <v>3631.0166666666669</v>
      </c>
      <c r="J34" s="321">
        <v>3671.583333333333</v>
      </c>
      <c r="K34" s="320">
        <v>3590.45</v>
      </c>
      <c r="L34" s="320">
        <v>3498.1</v>
      </c>
      <c r="M34" s="320">
        <v>0.28476000000000001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384.55</v>
      </c>
      <c r="D35" s="321">
        <v>382.83333333333331</v>
      </c>
      <c r="E35" s="321">
        <v>377.96666666666664</v>
      </c>
      <c r="F35" s="321">
        <v>371.38333333333333</v>
      </c>
      <c r="G35" s="321">
        <v>366.51666666666665</v>
      </c>
      <c r="H35" s="321">
        <v>389.41666666666663</v>
      </c>
      <c r="I35" s="321">
        <v>394.2833333333333</v>
      </c>
      <c r="J35" s="321">
        <v>400.86666666666662</v>
      </c>
      <c r="K35" s="320">
        <v>387.7</v>
      </c>
      <c r="L35" s="320">
        <v>376.25</v>
      </c>
      <c r="M35" s="320">
        <v>111.21579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1838.75</v>
      </c>
      <c r="D36" s="321">
        <v>1835.5666666666666</v>
      </c>
      <c r="E36" s="321">
        <v>1803.4333333333332</v>
      </c>
      <c r="F36" s="321">
        <v>1768.1166666666666</v>
      </c>
      <c r="G36" s="321">
        <v>1735.9833333333331</v>
      </c>
      <c r="H36" s="321">
        <v>1870.8833333333332</v>
      </c>
      <c r="I36" s="321">
        <v>1903.0166666666664</v>
      </c>
      <c r="J36" s="321">
        <v>1938.3333333333333</v>
      </c>
      <c r="K36" s="320">
        <v>1867.7</v>
      </c>
      <c r="L36" s="320">
        <v>1800.25</v>
      </c>
      <c r="M36" s="320">
        <v>7.0460500000000001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839.2</v>
      </c>
      <c r="D37" s="321">
        <v>843.76666666666677</v>
      </c>
      <c r="E37" s="321">
        <v>827.53333333333353</v>
      </c>
      <c r="F37" s="321">
        <v>815.86666666666679</v>
      </c>
      <c r="G37" s="321">
        <v>799.63333333333355</v>
      </c>
      <c r="H37" s="321">
        <v>855.43333333333351</v>
      </c>
      <c r="I37" s="321">
        <v>871.66666666666686</v>
      </c>
      <c r="J37" s="321">
        <v>883.33333333333348</v>
      </c>
      <c r="K37" s="320">
        <v>860</v>
      </c>
      <c r="L37" s="320">
        <v>832.1</v>
      </c>
      <c r="M37" s="320">
        <v>0.79198999999999997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1022.7</v>
      </c>
      <c r="D38" s="321">
        <v>1020.85</v>
      </c>
      <c r="E38" s="321">
        <v>1005.8500000000001</v>
      </c>
      <c r="F38" s="321">
        <v>989.00000000000011</v>
      </c>
      <c r="G38" s="321">
        <v>974.00000000000023</v>
      </c>
      <c r="H38" s="321">
        <v>1037.7</v>
      </c>
      <c r="I38" s="321">
        <v>1052.6999999999998</v>
      </c>
      <c r="J38" s="321">
        <v>1069.55</v>
      </c>
      <c r="K38" s="320">
        <v>1035.8499999999999</v>
      </c>
      <c r="L38" s="320">
        <v>1004</v>
      </c>
      <c r="M38" s="320">
        <v>2.6214200000000001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784.35</v>
      </c>
      <c r="D39" s="321">
        <v>784.81666666666661</v>
      </c>
      <c r="E39" s="321">
        <v>780.53333333333319</v>
      </c>
      <c r="F39" s="321">
        <v>776.71666666666658</v>
      </c>
      <c r="G39" s="321">
        <v>772.43333333333317</v>
      </c>
      <c r="H39" s="321">
        <v>788.63333333333321</v>
      </c>
      <c r="I39" s="321">
        <v>792.91666666666652</v>
      </c>
      <c r="J39" s="321">
        <v>796.73333333333323</v>
      </c>
      <c r="K39" s="320">
        <v>789.1</v>
      </c>
      <c r="L39" s="320">
        <v>781</v>
      </c>
      <c r="M39" s="320">
        <v>2.9127000000000001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4522.95</v>
      </c>
      <c r="D40" s="321">
        <v>4560.6333333333332</v>
      </c>
      <c r="E40" s="321">
        <v>4462.3166666666666</v>
      </c>
      <c r="F40" s="321">
        <v>4401.6833333333334</v>
      </c>
      <c r="G40" s="321">
        <v>4303.3666666666668</v>
      </c>
      <c r="H40" s="321">
        <v>4621.2666666666664</v>
      </c>
      <c r="I40" s="321">
        <v>4719.5833333333321</v>
      </c>
      <c r="J40" s="321">
        <v>4780.2166666666662</v>
      </c>
      <c r="K40" s="320">
        <v>4658.95</v>
      </c>
      <c r="L40" s="320">
        <v>4500</v>
      </c>
      <c r="M40" s="320">
        <v>4.7644099999999998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210.5</v>
      </c>
      <c r="D41" s="321">
        <v>206.83333333333334</v>
      </c>
      <c r="E41" s="321">
        <v>202.2166666666667</v>
      </c>
      <c r="F41" s="321">
        <v>193.93333333333337</v>
      </c>
      <c r="G41" s="321">
        <v>189.31666666666672</v>
      </c>
      <c r="H41" s="321">
        <v>215.11666666666667</v>
      </c>
      <c r="I41" s="321">
        <v>219.73333333333329</v>
      </c>
      <c r="J41" s="321">
        <v>228.01666666666665</v>
      </c>
      <c r="K41" s="320">
        <v>211.45</v>
      </c>
      <c r="L41" s="320">
        <v>198.55</v>
      </c>
      <c r="M41" s="320">
        <v>84.436570000000003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445.5</v>
      </c>
      <c r="D42" s="321">
        <v>445.16666666666669</v>
      </c>
      <c r="E42" s="321">
        <v>440.58333333333337</v>
      </c>
      <c r="F42" s="321">
        <v>435.66666666666669</v>
      </c>
      <c r="G42" s="321">
        <v>431.08333333333337</v>
      </c>
      <c r="H42" s="321">
        <v>450.08333333333337</v>
      </c>
      <c r="I42" s="321">
        <v>454.66666666666674</v>
      </c>
      <c r="J42" s="321">
        <v>459.58333333333337</v>
      </c>
      <c r="K42" s="320">
        <v>449.75</v>
      </c>
      <c r="L42" s="320">
        <v>440.25</v>
      </c>
      <c r="M42" s="320">
        <v>0.32846999999999998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87.75</v>
      </c>
      <c r="D43" s="321">
        <v>88.149999999999991</v>
      </c>
      <c r="E43" s="321">
        <v>86.34999999999998</v>
      </c>
      <c r="F43" s="321">
        <v>84.949999999999989</v>
      </c>
      <c r="G43" s="321">
        <v>83.149999999999977</v>
      </c>
      <c r="H43" s="321">
        <v>89.549999999999983</v>
      </c>
      <c r="I43" s="321">
        <v>91.35</v>
      </c>
      <c r="J43" s="321">
        <v>92.749999999999986</v>
      </c>
      <c r="K43" s="320">
        <v>89.95</v>
      </c>
      <c r="L43" s="320">
        <v>86.75</v>
      </c>
      <c r="M43" s="320">
        <v>9.9559599999999993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127</v>
      </c>
      <c r="D44" s="321">
        <v>127.81666666666666</v>
      </c>
      <c r="E44" s="321">
        <v>125.48333333333332</v>
      </c>
      <c r="F44" s="321">
        <v>123.96666666666665</v>
      </c>
      <c r="G44" s="321">
        <v>121.63333333333331</v>
      </c>
      <c r="H44" s="321">
        <v>129.33333333333331</v>
      </c>
      <c r="I44" s="321">
        <v>131.66666666666669</v>
      </c>
      <c r="J44" s="321">
        <v>133.18333333333334</v>
      </c>
      <c r="K44" s="320">
        <v>130.15</v>
      </c>
      <c r="L44" s="320">
        <v>126.3</v>
      </c>
      <c r="M44" s="320">
        <v>91.523619999999994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3148.35</v>
      </c>
      <c r="D45" s="321">
        <v>3132.7666666666664</v>
      </c>
      <c r="E45" s="321">
        <v>3101.5333333333328</v>
      </c>
      <c r="F45" s="321">
        <v>3054.7166666666662</v>
      </c>
      <c r="G45" s="321">
        <v>3023.4833333333327</v>
      </c>
      <c r="H45" s="321">
        <v>3179.583333333333</v>
      </c>
      <c r="I45" s="321">
        <v>3210.8166666666666</v>
      </c>
      <c r="J45" s="321">
        <v>3257.6333333333332</v>
      </c>
      <c r="K45" s="320">
        <v>3164</v>
      </c>
      <c r="L45" s="320">
        <v>3085.95</v>
      </c>
      <c r="M45" s="320">
        <v>9.6353600000000004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197.2</v>
      </c>
      <c r="D46" s="321">
        <v>201</v>
      </c>
      <c r="E46" s="321">
        <v>190</v>
      </c>
      <c r="F46" s="321">
        <v>182.8</v>
      </c>
      <c r="G46" s="321">
        <v>171.8</v>
      </c>
      <c r="H46" s="321">
        <v>208.2</v>
      </c>
      <c r="I46" s="321">
        <v>219.2</v>
      </c>
      <c r="J46" s="321">
        <v>226.39999999999998</v>
      </c>
      <c r="K46" s="320">
        <v>212</v>
      </c>
      <c r="L46" s="320">
        <v>193.8</v>
      </c>
      <c r="M46" s="320">
        <v>24.604810000000001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2144.25</v>
      </c>
      <c r="D47" s="321">
        <v>2147.2999999999997</v>
      </c>
      <c r="E47" s="321">
        <v>2120.5999999999995</v>
      </c>
      <c r="F47" s="321">
        <v>2096.9499999999998</v>
      </c>
      <c r="G47" s="321">
        <v>2070.2499999999995</v>
      </c>
      <c r="H47" s="321">
        <v>2170.9499999999994</v>
      </c>
      <c r="I47" s="321">
        <v>2197.6499999999992</v>
      </c>
      <c r="J47" s="321">
        <v>2221.2999999999993</v>
      </c>
      <c r="K47" s="320">
        <v>2174</v>
      </c>
      <c r="L47" s="320">
        <v>2123.65</v>
      </c>
      <c r="M47" s="320">
        <v>2.6516099999999998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2726.65</v>
      </c>
      <c r="D48" s="321">
        <v>2744.6833333333329</v>
      </c>
      <c r="E48" s="321">
        <v>2695.2166666666658</v>
      </c>
      <c r="F48" s="321">
        <v>2663.7833333333328</v>
      </c>
      <c r="G48" s="321">
        <v>2614.3166666666657</v>
      </c>
      <c r="H48" s="321">
        <v>2776.1166666666659</v>
      </c>
      <c r="I48" s="321">
        <v>2825.583333333333</v>
      </c>
      <c r="J48" s="321">
        <v>2857.016666666666</v>
      </c>
      <c r="K48" s="320">
        <v>2794.15</v>
      </c>
      <c r="L48" s="320">
        <v>2713.25</v>
      </c>
      <c r="M48" s="320">
        <v>6.6019999999999995E-2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2503</v>
      </c>
      <c r="D49" s="321">
        <v>2510.5499999999997</v>
      </c>
      <c r="E49" s="321">
        <v>2441.0999999999995</v>
      </c>
      <c r="F49" s="321">
        <v>2379.1999999999998</v>
      </c>
      <c r="G49" s="321">
        <v>2309.7499999999995</v>
      </c>
      <c r="H49" s="321">
        <v>2572.4499999999994</v>
      </c>
      <c r="I49" s="321">
        <v>2641.8999999999992</v>
      </c>
      <c r="J49" s="321">
        <v>2703.7999999999993</v>
      </c>
      <c r="K49" s="320">
        <v>2580</v>
      </c>
      <c r="L49" s="320">
        <v>2448.65</v>
      </c>
      <c r="M49" s="320">
        <v>3.4519899999999999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8959.9</v>
      </c>
      <c r="D50" s="321">
        <v>9021.6333333333332</v>
      </c>
      <c r="E50" s="321">
        <v>8793.2666666666664</v>
      </c>
      <c r="F50" s="321">
        <v>8626.6333333333332</v>
      </c>
      <c r="G50" s="321">
        <v>8398.2666666666664</v>
      </c>
      <c r="H50" s="321">
        <v>9188.2666666666664</v>
      </c>
      <c r="I50" s="321">
        <v>9416.6333333333314</v>
      </c>
      <c r="J50" s="321">
        <v>9583.2666666666664</v>
      </c>
      <c r="K50" s="320">
        <v>9250</v>
      </c>
      <c r="L50" s="320">
        <v>8855</v>
      </c>
      <c r="M50" s="320">
        <v>1.6409899999999999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1362.95</v>
      </c>
      <c r="D51" s="321">
        <v>1369.3166666666666</v>
      </c>
      <c r="E51" s="321">
        <v>1333.6333333333332</v>
      </c>
      <c r="F51" s="321">
        <v>1304.3166666666666</v>
      </c>
      <c r="G51" s="321">
        <v>1268.6333333333332</v>
      </c>
      <c r="H51" s="321">
        <v>1398.6333333333332</v>
      </c>
      <c r="I51" s="321">
        <v>1434.3166666666666</v>
      </c>
      <c r="J51" s="321">
        <v>1463.6333333333332</v>
      </c>
      <c r="K51" s="320">
        <v>1405</v>
      </c>
      <c r="L51" s="320">
        <v>1340</v>
      </c>
      <c r="M51" s="320">
        <v>27.643599999999999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629.04999999999995</v>
      </c>
      <c r="D52" s="321">
        <v>631.6</v>
      </c>
      <c r="E52" s="321">
        <v>622.65000000000009</v>
      </c>
      <c r="F52" s="321">
        <v>616.25000000000011</v>
      </c>
      <c r="G52" s="321">
        <v>607.30000000000018</v>
      </c>
      <c r="H52" s="321">
        <v>638</v>
      </c>
      <c r="I52" s="321">
        <v>646.95000000000005</v>
      </c>
      <c r="J52" s="321">
        <v>653.34999999999991</v>
      </c>
      <c r="K52" s="320">
        <v>640.54999999999995</v>
      </c>
      <c r="L52" s="320">
        <v>625.20000000000005</v>
      </c>
      <c r="M52" s="320">
        <v>10.78875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446.25</v>
      </c>
      <c r="D53" s="321">
        <v>447.2</v>
      </c>
      <c r="E53" s="321">
        <v>442.79999999999995</v>
      </c>
      <c r="F53" s="321">
        <v>439.34999999999997</v>
      </c>
      <c r="G53" s="321">
        <v>434.94999999999993</v>
      </c>
      <c r="H53" s="321">
        <v>450.65</v>
      </c>
      <c r="I53" s="321">
        <v>455.04999999999995</v>
      </c>
      <c r="J53" s="321">
        <v>458.5</v>
      </c>
      <c r="K53" s="320">
        <v>451.6</v>
      </c>
      <c r="L53" s="320">
        <v>443.75</v>
      </c>
      <c r="M53" s="320">
        <v>0.84799000000000002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765.9</v>
      </c>
      <c r="D54" s="321">
        <v>762.61666666666667</v>
      </c>
      <c r="E54" s="321">
        <v>752.2833333333333</v>
      </c>
      <c r="F54" s="321">
        <v>738.66666666666663</v>
      </c>
      <c r="G54" s="321">
        <v>728.33333333333326</v>
      </c>
      <c r="H54" s="321">
        <v>776.23333333333335</v>
      </c>
      <c r="I54" s="321">
        <v>786.56666666666661</v>
      </c>
      <c r="J54" s="321">
        <v>800.18333333333339</v>
      </c>
      <c r="K54" s="320">
        <v>772.95</v>
      </c>
      <c r="L54" s="320">
        <v>749</v>
      </c>
      <c r="M54" s="320">
        <v>114.85697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3905.65</v>
      </c>
      <c r="D55" s="321">
        <v>3890.2166666666667</v>
      </c>
      <c r="E55" s="321">
        <v>3861.4333333333334</v>
      </c>
      <c r="F55" s="321">
        <v>3817.2166666666667</v>
      </c>
      <c r="G55" s="321">
        <v>3788.4333333333334</v>
      </c>
      <c r="H55" s="321">
        <v>3934.4333333333334</v>
      </c>
      <c r="I55" s="321">
        <v>3963.2166666666672</v>
      </c>
      <c r="J55" s="321">
        <v>4007.4333333333334</v>
      </c>
      <c r="K55" s="320">
        <v>3919</v>
      </c>
      <c r="L55" s="320">
        <v>3846</v>
      </c>
      <c r="M55" s="320">
        <v>5.4156399999999998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170.55</v>
      </c>
      <c r="D56" s="321">
        <v>169.51666666666668</v>
      </c>
      <c r="E56" s="321">
        <v>166.78333333333336</v>
      </c>
      <c r="F56" s="321">
        <v>163.01666666666668</v>
      </c>
      <c r="G56" s="321">
        <v>160.28333333333336</v>
      </c>
      <c r="H56" s="321">
        <v>173.28333333333336</v>
      </c>
      <c r="I56" s="321">
        <v>176.01666666666665</v>
      </c>
      <c r="J56" s="321">
        <v>179.78333333333336</v>
      </c>
      <c r="K56" s="320">
        <v>172.25</v>
      </c>
      <c r="L56" s="320">
        <v>165.75</v>
      </c>
      <c r="M56" s="320">
        <v>3.2315399999999999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1080.45</v>
      </c>
      <c r="D57" s="321">
        <v>1083.45</v>
      </c>
      <c r="E57" s="321">
        <v>1071.6000000000001</v>
      </c>
      <c r="F57" s="321">
        <v>1062.75</v>
      </c>
      <c r="G57" s="321">
        <v>1050.9000000000001</v>
      </c>
      <c r="H57" s="321">
        <v>1092.3000000000002</v>
      </c>
      <c r="I57" s="321">
        <v>1104.1500000000001</v>
      </c>
      <c r="J57" s="321">
        <v>1113.0000000000002</v>
      </c>
      <c r="K57" s="320">
        <v>1095.3</v>
      </c>
      <c r="L57" s="320">
        <v>1074.5999999999999</v>
      </c>
      <c r="M57" s="320">
        <v>0.40797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14826.4</v>
      </c>
      <c r="D58" s="321">
        <v>14972.949999999999</v>
      </c>
      <c r="E58" s="321">
        <v>14604.799999999997</v>
      </c>
      <c r="F58" s="321">
        <v>14383.199999999999</v>
      </c>
      <c r="G58" s="321">
        <v>14015.049999999997</v>
      </c>
      <c r="H58" s="321">
        <v>15194.549999999997</v>
      </c>
      <c r="I58" s="321">
        <v>15562.699999999999</v>
      </c>
      <c r="J58" s="321">
        <v>15784.299999999997</v>
      </c>
      <c r="K58" s="320">
        <v>15341.1</v>
      </c>
      <c r="L58" s="320">
        <v>14751.35</v>
      </c>
      <c r="M58" s="320">
        <v>3.4119199999999998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5368.15</v>
      </c>
      <c r="D59" s="321">
        <v>5373.3833333333323</v>
      </c>
      <c r="E59" s="321">
        <v>5306.8166666666648</v>
      </c>
      <c r="F59" s="321">
        <v>5245.4833333333327</v>
      </c>
      <c r="G59" s="321">
        <v>5178.9166666666652</v>
      </c>
      <c r="H59" s="321">
        <v>5434.7166666666644</v>
      </c>
      <c r="I59" s="321">
        <v>5501.2833333333319</v>
      </c>
      <c r="J59" s="321">
        <v>5562.6166666666641</v>
      </c>
      <c r="K59" s="320">
        <v>5439.95</v>
      </c>
      <c r="L59" s="320">
        <v>5312.05</v>
      </c>
      <c r="M59" s="320">
        <v>0.32665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6714.1</v>
      </c>
      <c r="D60" s="321">
        <v>6834.3166666666666</v>
      </c>
      <c r="E60" s="321">
        <v>6568.6333333333332</v>
      </c>
      <c r="F60" s="321">
        <v>6423.166666666667</v>
      </c>
      <c r="G60" s="321">
        <v>6157.4833333333336</v>
      </c>
      <c r="H60" s="321">
        <v>6979.7833333333328</v>
      </c>
      <c r="I60" s="321">
        <v>7245.4666666666653</v>
      </c>
      <c r="J60" s="321">
        <v>7390.9333333333325</v>
      </c>
      <c r="K60" s="320">
        <v>7100</v>
      </c>
      <c r="L60" s="320">
        <v>6688.85</v>
      </c>
      <c r="M60" s="320">
        <v>39.84357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3225.1</v>
      </c>
      <c r="D61" s="321">
        <v>3217.7000000000003</v>
      </c>
      <c r="E61" s="321">
        <v>3175.4000000000005</v>
      </c>
      <c r="F61" s="321">
        <v>3125.7000000000003</v>
      </c>
      <c r="G61" s="321">
        <v>3083.4000000000005</v>
      </c>
      <c r="H61" s="321">
        <v>3267.4000000000005</v>
      </c>
      <c r="I61" s="321">
        <v>3309.7000000000007</v>
      </c>
      <c r="J61" s="321">
        <v>3359.4000000000005</v>
      </c>
      <c r="K61" s="320">
        <v>3260</v>
      </c>
      <c r="L61" s="320">
        <v>3168</v>
      </c>
      <c r="M61" s="320">
        <v>0.40887000000000001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2202.6</v>
      </c>
      <c r="D62" s="321">
        <v>2176.333333333333</v>
      </c>
      <c r="E62" s="321">
        <v>2127.7166666666662</v>
      </c>
      <c r="F62" s="321">
        <v>2052.833333333333</v>
      </c>
      <c r="G62" s="321">
        <v>2004.2166666666662</v>
      </c>
      <c r="H62" s="321">
        <v>2251.2166666666662</v>
      </c>
      <c r="I62" s="321">
        <v>2299.833333333333</v>
      </c>
      <c r="J62" s="321">
        <v>2374.7166666666662</v>
      </c>
      <c r="K62" s="320">
        <v>2224.9499999999998</v>
      </c>
      <c r="L62" s="320">
        <v>2101.4499999999998</v>
      </c>
      <c r="M62" s="320">
        <v>6.34985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460.85</v>
      </c>
      <c r="D63" s="321">
        <v>462.23333333333335</v>
      </c>
      <c r="E63" s="321">
        <v>451.2166666666667</v>
      </c>
      <c r="F63" s="321">
        <v>441.58333333333337</v>
      </c>
      <c r="G63" s="321">
        <v>430.56666666666672</v>
      </c>
      <c r="H63" s="321">
        <v>471.86666666666667</v>
      </c>
      <c r="I63" s="321">
        <v>482.88333333333333</v>
      </c>
      <c r="J63" s="321">
        <v>492.51666666666665</v>
      </c>
      <c r="K63" s="320">
        <v>473.25</v>
      </c>
      <c r="L63" s="320">
        <v>452.6</v>
      </c>
      <c r="M63" s="320">
        <v>31.08755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333.65</v>
      </c>
      <c r="D64" s="321">
        <v>333.55</v>
      </c>
      <c r="E64" s="321">
        <v>329.8</v>
      </c>
      <c r="F64" s="321">
        <v>325.95</v>
      </c>
      <c r="G64" s="321">
        <v>322.2</v>
      </c>
      <c r="H64" s="321">
        <v>337.40000000000003</v>
      </c>
      <c r="I64" s="321">
        <v>341.15000000000003</v>
      </c>
      <c r="J64" s="321">
        <v>345.00000000000006</v>
      </c>
      <c r="K64" s="320">
        <v>337.3</v>
      </c>
      <c r="L64" s="320">
        <v>329.7</v>
      </c>
      <c r="M64" s="320">
        <v>57.305990000000001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116.1</v>
      </c>
      <c r="D65" s="321">
        <v>115.14999999999999</v>
      </c>
      <c r="E65" s="321">
        <v>113.74999999999999</v>
      </c>
      <c r="F65" s="321">
        <v>111.39999999999999</v>
      </c>
      <c r="G65" s="321">
        <v>109.99999999999999</v>
      </c>
      <c r="H65" s="321">
        <v>117.49999999999999</v>
      </c>
      <c r="I65" s="321">
        <v>118.89999999999999</v>
      </c>
      <c r="J65" s="321">
        <v>121.24999999999999</v>
      </c>
      <c r="K65" s="320">
        <v>116.55</v>
      </c>
      <c r="L65" s="320">
        <v>112.8</v>
      </c>
      <c r="M65" s="320">
        <v>217.56038000000001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48.8</v>
      </c>
      <c r="D66" s="321">
        <v>48.716666666666669</v>
      </c>
      <c r="E66" s="321">
        <v>48.333333333333336</v>
      </c>
      <c r="F66" s="321">
        <v>47.866666666666667</v>
      </c>
      <c r="G66" s="321">
        <v>47.483333333333334</v>
      </c>
      <c r="H66" s="321">
        <v>49.183333333333337</v>
      </c>
      <c r="I66" s="321">
        <v>49.566666666666663</v>
      </c>
      <c r="J66" s="321">
        <v>50.033333333333339</v>
      </c>
      <c r="K66" s="320">
        <v>49.1</v>
      </c>
      <c r="L66" s="320">
        <v>48.25</v>
      </c>
      <c r="M66" s="320">
        <v>14.198029999999999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2670</v>
      </c>
      <c r="D67" s="321">
        <v>2681.5833333333335</v>
      </c>
      <c r="E67" s="321">
        <v>2648.4666666666672</v>
      </c>
      <c r="F67" s="321">
        <v>2626.9333333333338</v>
      </c>
      <c r="G67" s="321">
        <v>2593.8166666666675</v>
      </c>
      <c r="H67" s="321">
        <v>2703.1166666666668</v>
      </c>
      <c r="I67" s="321">
        <v>2736.2333333333327</v>
      </c>
      <c r="J67" s="321">
        <v>2757.7666666666664</v>
      </c>
      <c r="K67" s="320">
        <v>2714.7</v>
      </c>
      <c r="L67" s="320">
        <v>2660.05</v>
      </c>
      <c r="M67" s="320">
        <v>0.11028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1919.05</v>
      </c>
      <c r="D68" s="321">
        <v>1936.9166666666667</v>
      </c>
      <c r="E68" s="321">
        <v>1894.4833333333336</v>
      </c>
      <c r="F68" s="321">
        <v>1869.9166666666667</v>
      </c>
      <c r="G68" s="321">
        <v>1827.4833333333336</v>
      </c>
      <c r="H68" s="321">
        <v>1961.4833333333336</v>
      </c>
      <c r="I68" s="321">
        <v>2003.9166666666665</v>
      </c>
      <c r="J68" s="321">
        <v>2028.4833333333336</v>
      </c>
      <c r="K68" s="320">
        <v>1979.35</v>
      </c>
      <c r="L68" s="320">
        <v>1912.35</v>
      </c>
      <c r="M68" s="320">
        <v>2.0703900000000002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4697.7</v>
      </c>
      <c r="D69" s="321">
        <v>4707.2333333333336</v>
      </c>
      <c r="E69" s="321">
        <v>4664.4666666666672</v>
      </c>
      <c r="F69" s="321">
        <v>4631.2333333333336</v>
      </c>
      <c r="G69" s="321">
        <v>4588.4666666666672</v>
      </c>
      <c r="H69" s="321">
        <v>4740.4666666666672</v>
      </c>
      <c r="I69" s="321">
        <v>4783.2333333333336</v>
      </c>
      <c r="J69" s="321">
        <v>4816.4666666666672</v>
      </c>
      <c r="K69" s="320">
        <v>4750</v>
      </c>
      <c r="L69" s="320">
        <v>4674</v>
      </c>
      <c r="M69" s="320">
        <v>0.29224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1096.4000000000001</v>
      </c>
      <c r="D70" s="321">
        <v>1070.6833333333334</v>
      </c>
      <c r="E70" s="321">
        <v>1031.3666666666668</v>
      </c>
      <c r="F70" s="321">
        <v>966.33333333333337</v>
      </c>
      <c r="G70" s="321">
        <v>927.01666666666677</v>
      </c>
      <c r="H70" s="321">
        <v>1135.7166666666667</v>
      </c>
      <c r="I70" s="321">
        <v>1175.0333333333333</v>
      </c>
      <c r="J70" s="321">
        <v>1240.0666666666668</v>
      </c>
      <c r="K70" s="320">
        <v>1110</v>
      </c>
      <c r="L70" s="320">
        <v>1005.65</v>
      </c>
      <c r="M70" s="320">
        <v>16.396190000000001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760.15</v>
      </c>
      <c r="D71" s="321">
        <v>762.35</v>
      </c>
      <c r="E71" s="321">
        <v>743.95</v>
      </c>
      <c r="F71" s="321">
        <v>727.75</v>
      </c>
      <c r="G71" s="321">
        <v>709.35</v>
      </c>
      <c r="H71" s="321">
        <v>778.55000000000007</v>
      </c>
      <c r="I71" s="321">
        <v>796.94999999999993</v>
      </c>
      <c r="J71" s="321">
        <v>813.15000000000009</v>
      </c>
      <c r="K71" s="320">
        <v>780.75</v>
      </c>
      <c r="L71" s="320">
        <v>746.15</v>
      </c>
      <c r="M71" s="320">
        <v>10.57342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246.5</v>
      </c>
      <c r="D72" s="321">
        <v>246.1</v>
      </c>
      <c r="E72" s="321">
        <v>243.25</v>
      </c>
      <c r="F72" s="321">
        <v>240</v>
      </c>
      <c r="G72" s="321">
        <v>237.15</v>
      </c>
      <c r="H72" s="321">
        <v>249.35</v>
      </c>
      <c r="I72" s="321">
        <v>252.19999999999996</v>
      </c>
      <c r="J72" s="321">
        <v>255.45</v>
      </c>
      <c r="K72" s="320">
        <v>248.95</v>
      </c>
      <c r="L72" s="320">
        <v>242.85</v>
      </c>
      <c r="M72" s="320">
        <v>46.06165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1678</v>
      </c>
      <c r="D73" s="321">
        <v>1673.4833333333333</v>
      </c>
      <c r="E73" s="321">
        <v>1660.0666666666666</v>
      </c>
      <c r="F73" s="321">
        <v>1642.1333333333332</v>
      </c>
      <c r="G73" s="321">
        <v>1628.7166666666665</v>
      </c>
      <c r="H73" s="321">
        <v>1691.4166666666667</v>
      </c>
      <c r="I73" s="321">
        <v>1704.8333333333333</v>
      </c>
      <c r="J73" s="321">
        <v>1722.7666666666669</v>
      </c>
      <c r="K73" s="320">
        <v>1686.9</v>
      </c>
      <c r="L73" s="320">
        <v>1655.55</v>
      </c>
      <c r="M73" s="320">
        <v>0.87316000000000005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717.85</v>
      </c>
      <c r="D74" s="321">
        <v>714.71666666666658</v>
      </c>
      <c r="E74" s="321">
        <v>708.68333333333317</v>
      </c>
      <c r="F74" s="321">
        <v>699.51666666666654</v>
      </c>
      <c r="G74" s="321">
        <v>693.48333333333312</v>
      </c>
      <c r="H74" s="321">
        <v>723.88333333333321</v>
      </c>
      <c r="I74" s="321">
        <v>729.91666666666674</v>
      </c>
      <c r="J74" s="321">
        <v>739.08333333333326</v>
      </c>
      <c r="K74" s="320">
        <v>720.75</v>
      </c>
      <c r="L74" s="320">
        <v>705.55</v>
      </c>
      <c r="M74" s="320">
        <v>3.91242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714.7</v>
      </c>
      <c r="D75" s="321">
        <v>716.75</v>
      </c>
      <c r="E75" s="321">
        <v>707.95</v>
      </c>
      <c r="F75" s="321">
        <v>701.2</v>
      </c>
      <c r="G75" s="321">
        <v>692.40000000000009</v>
      </c>
      <c r="H75" s="321">
        <v>723.5</v>
      </c>
      <c r="I75" s="321">
        <v>732.3</v>
      </c>
      <c r="J75" s="321">
        <v>739.05</v>
      </c>
      <c r="K75" s="320">
        <v>725.55</v>
      </c>
      <c r="L75" s="320">
        <v>710</v>
      </c>
      <c r="M75" s="320">
        <v>10.540749999999999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13823.3</v>
      </c>
      <c r="D76" s="321">
        <v>13738.199999999999</v>
      </c>
      <c r="E76" s="321">
        <v>13496.199999999997</v>
      </c>
      <c r="F76" s="321">
        <v>13169.099999999999</v>
      </c>
      <c r="G76" s="321">
        <v>12927.099999999997</v>
      </c>
      <c r="H76" s="321">
        <v>14065.299999999997</v>
      </c>
      <c r="I76" s="321">
        <v>14307.300000000001</v>
      </c>
      <c r="J76" s="321">
        <v>14634.399999999998</v>
      </c>
      <c r="K76" s="320">
        <v>13980.2</v>
      </c>
      <c r="L76" s="320">
        <v>13411.1</v>
      </c>
      <c r="M76" s="320">
        <v>2.3460000000000002E-2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752.5</v>
      </c>
      <c r="D77" s="321">
        <v>753.48333333333323</v>
      </c>
      <c r="E77" s="321">
        <v>745.41666666666652</v>
      </c>
      <c r="F77" s="321">
        <v>738.33333333333326</v>
      </c>
      <c r="G77" s="321">
        <v>730.26666666666654</v>
      </c>
      <c r="H77" s="321">
        <v>760.56666666666649</v>
      </c>
      <c r="I77" s="321">
        <v>768.63333333333333</v>
      </c>
      <c r="J77" s="321">
        <v>775.71666666666647</v>
      </c>
      <c r="K77" s="320">
        <v>761.55</v>
      </c>
      <c r="L77" s="320">
        <v>746.4</v>
      </c>
      <c r="M77" s="320">
        <v>45.713990000000003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52.6</v>
      </c>
      <c r="D78" s="321">
        <v>52.583333333333336</v>
      </c>
      <c r="E78" s="321">
        <v>51.766666666666673</v>
      </c>
      <c r="F78" s="321">
        <v>50.933333333333337</v>
      </c>
      <c r="G78" s="321">
        <v>50.116666666666674</v>
      </c>
      <c r="H78" s="321">
        <v>53.416666666666671</v>
      </c>
      <c r="I78" s="321">
        <v>54.233333333333334</v>
      </c>
      <c r="J78" s="321">
        <v>55.06666666666667</v>
      </c>
      <c r="K78" s="320">
        <v>53.4</v>
      </c>
      <c r="L78" s="320">
        <v>51.75</v>
      </c>
      <c r="M78" s="320">
        <v>197.89915999999999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381.95</v>
      </c>
      <c r="D79" s="321">
        <v>379.2833333333333</v>
      </c>
      <c r="E79" s="321">
        <v>374.66666666666663</v>
      </c>
      <c r="F79" s="321">
        <v>367.38333333333333</v>
      </c>
      <c r="G79" s="321">
        <v>362.76666666666665</v>
      </c>
      <c r="H79" s="321">
        <v>386.56666666666661</v>
      </c>
      <c r="I79" s="321">
        <v>391.18333333333328</v>
      </c>
      <c r="J79" s="321">
        <v>398.46666666666658</v>
      </c>
      <c r="K79" s="320">
        <v>383.9</v>
      </c>
      <c r="L79" s="320">
        <v>372</v>
      </c>
      <c r="M79" s="320">
        <v>27.242039999999999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1108.0999999999999</v>
      </c>
      <c r="D80" s="321">
        <v>1109.95</v>
      </c>
      <c r="E80" s="321">
        <v>1099.7</v>
      </c>
      <c r="F80" s="321">
        <v>1091.3</v>
      </c>
      <c r="G80" s="321">
        <v>1081.05</v>
      </c>
      <c r="H80" s="321">
        <v>1118.3500000000001</v>
      </c>
      <c r="I80" s="321">
        <v>1128.6000000000001</v>
      </c>
      <c r="J80" s="321">
        <v>1137.0000000000002</v>
      </c>
      <c r="K80" s="320">
        <v>1120.2</v>
      </c>
      <c r="L80" s="320">
        <v>1101.55</v>
      </c>
      <c r="M80" s="320">
        <v>0.41669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6638.2</v>
      </c>
      <c r="D81" s="321">
        <v>6671.4000000000005</v>
      </c>
      <c r="E81" s="321">
        <v>6580.0500000000011</v>
      </c>
      <c r="F81" s="321">
        <v>6521.9000000000005</v>
      </c>
      <c r="G81" s="321">
        <v>6430.5500000000011</v>
      </c>
      <c r="H81" s="321">
        <v>6729.5500000000011</v>
      </c>
      <c r="I81" s="321">
        <v>6820.9000000000015</v>
      </c>
      <c r="J81" s="321">
        <v>6879.0500000000011</v>
      </c>
      <c r="K81" s="320">
        <v>6762.75</v>
      </c>
      <c r="L81" s="320">
        <v>6613.25</v>
      </c>
      <c r="M81" s="320">
        <v>3.7600000000000001E-2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1134.4000000000001</v>
      </c>
      <c r="D82" s="321">
        <v>1139.6000000000001</v>
      </c>
      <c r="E82" s="321">
        <v>1119.8000000000002</v>
      </c>
      <c r="F82" s="321">
        <v>1105.2</v>
      </c>
      <c r="G82" s="321">
        <v>1085.4000000000001</v>
      </c>
      <c r="H82" s="321">
        <v>1154.2000000000003</v>
      </c>
      <c r="I82" s="321">
        <v>1174</v>
      </c>
      <c r="J82" s="321">
        <v>1188.6000000000004</v>
      </c>
      <c r="K82" s="320">
        <v>1159.4000000000001</v>
      </c>
      <c r="L82" s="320">
        <v>1125</v>
      </c>
      <c r="M82" s="320">
        <v>0.27442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14386.7</v>
      </c>
      <c r="D83" s="321">
        <v>14369.4</v>
      </c>
      <c r="E83" s="321">
        <v>14259.8</v>
      </c>
      <c r="F83" s="321">
        <v>14132.9</v>
      </c>
      <c r="G83" s="321">
        <v>14023.3</v>
      </c>
      <c r="H83" s="321">
        <v>14496.3</v>
      </c>
      <c r="I83" s="321">
        <v>14605.900000000001</v>
      </c>
      <c r="J83" s="321">
        <v>14732.8</v>
      </c>
      <c r="K83" s="320">
        <v>14479</v>
      </c>
      <c r="L83" s="320">
        <v>14242.5</v>
      </c>
      <c r="M83" s="320">
        <v>0.12429999999999999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366.5</v>
      </c>
      <c r="D84" s="321">
        <v>367.4666666666667</v>
      </c>
      <c r="E84" s="321">
        <v>363.33333333333337</v>
      </c>
      <c r="F84" s="321">
        <v>360.16666666666669</v>
      </c>
      <c r="G84" s="321">
        <v>356.03333333333336</v>
      </c>
      <c r="H84" s="321">
        <v>370.63333333333338</v>
      </c>
      <c r="I84" s="321">
        <v>374.76666666666671</v>
      </c>
      <c r="J84" s="321">
        <v>377.93333333333339</v>
      </c>
      <c r="K84" s="320">
        <v>371.6</v>
      </c>
      <c r="L84" s="320">
        <v>364.3</v>
      </c>
      <c r="M84" s="320">
        <v>30.818059999999999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465.2</v>
      </c>
      <c r="D85" s="321">
        <v>462.61666666666662</v>
      </c>
      <c r="E85" s="321">
        <v>457.68333333333322</v>
      </c>
      <c r="F85" s="321">
        <v>450.16666666666663</v>
      </c>
      <c r="G85" s="321">
        <v>445.23333333333323</v>
      </c>
      <c r="H85" s="321">
        <v>470.13333333333321</v>
      </c>
      <c r="I85" s="321">
        <v>475.06666666666661</v>
      </c>
      <c r="J85" s="321">
        <v>482.5833333333332</v>
      </c>
      <c r="K85" s="320">
        <v>467.55</v>
      </c>
      <c r="L85" s="320">
        <v>455.1</v>
      </c>
      <c r="M85" s="320">
        <v>0.97955999999999999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3338.25</v>
      </c>
      <c r="D86" s="321">
        <v>3345.0333333333333</v>
      </c>
      <c r="E86" s="321">
        <v>3305.3666666666668</v>
      </c>
      <c r="F86" s="321">
        <v>3272.4833333333336</v>
      </c>
      <c r="G86" s="321">
        <v>3232.8166666666671</v>
      </c>
      <c r="H86" s="321">
        <v>3377.9166666666665</v>
      </c>
      <c r="I86" s="321">
        <v>3417.5833333333335</v>
      </c>
      <c r="J86" s="321">
        <v>3450.4666666666662</v>
      </c>
      <c r="K86" s="320">
        <v>3384.7</v>
      </c>
      <c r="L86" s="320">
        <v>3312.15</v>
      </c>
      <c r="M86" s="320">
        <v>2.4876900000000002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825</v>
      </c>
      <c r="D87" s="321">
        <v>824.19999999999993</v>
      </c>
      <c r="E87" s="321">
        <v>816.79999999999984</v>
      </c>
      <c r="F87" s="321">
        <v>808.59999999999991</v>
      </c>
      <c r="G87" s="321">
        <v>801.19999999999982</v>
      </c>
      <c r="H87" s="321">
        <v>832.39999999999986</v>
      </c>
      <c r="I87" s="321">
        <v>839.8</v>
      </c>
      <c r="J87" s="321">
        <v>847.99999999999989</v>
      </c>
      <c r="K87" s="320">
        <v>831.6</v>
      </c>
      <c r="L87" s="320">
        <v>816</v>
      </c>
      <c r="M87" s="320">
        <v>4.6715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417.8</v>
      </c>
      <c r="D88" s="321">
        <v>417.34999999999997</v>
      </c>
      <c r="E88" s="321">
        <v>413.19999999999993</v>
      </c>
      <c r="F88" s="321">
        <v>408.59999999999997</v>
      </c>
      <c r="G88" s="321">
        <v>404.44999999999993</v>
      </c>
      <c r="H88" s="321">
        <v>421.94999999999993</v>
      </c>
      <c r="I88" s="321">
        <v>426.09999999999991</v>
      </c>
      <c r="J88" s="321">
        <v>430.69999999999993</v>
      </c>
      <c r="K88" s="320">
        <v>421.5</v>
      </c>
      <c r="L88" s="320">
        <v>412.75</v>
      </c>
      <c r="M88" s="320">
        <v>17.303239999999999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817.6</v>
      </c>
      <c r="D89" s="321">
        <v>809.5333333333333</v>
      </c>
      <c r="E89" s="321">
        <v>796.06666666666661</v>
      </c>
      <c r="F89" s="321">
        <v>774.5333333333333</v>
      </c>
      <c r="G89" s="321">
        <v>761.06666666666661</v>
      </c>
      <c r="H89" s="321">
        <v>831.06666666666661</v>
      </c>
      <c r="I89" s="321">
        <v>844.5333333333333</v>
      </c>
      <c r="J89" s="321">
        <v>866.06666666666661</v>
      </c>
      <c r="K89" s="320">
        <v>823</v>
      </c>
      <c r="L89" s="320">
        <v>788</v>
      </c>
      <c r="M89" s="320">
        <v>4.5303300000000002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2528.9499999999998</v>
      </c>
      <c r="D90" s="321">
        <v>2536</v>
      </c>
      <c r="E90" s="321">
        <v>2504</v>
      </c>
      <c r="F90" s="321">
        <v>2479.0500000000002</v>
      </c>
      <c r="G90" s="321">
        <v>2447.0500000000002</v>
      </c>
      <c r="H90" s="321">
        <v>2560.9499999999998</v>
      </c>
      <c r="I90" s="321">
        <v>2592.9499999999998</v>
      </c>
      <c r="J90" s="321">
        <v>2617.8999999999996</v>
      </c>
      <c r="K90" s="320">
        <v>2568</v>
      </c>
      <c r="L90" s="320">
        <v>2511.0500000000002</v>
      </c>
      <c r="M90" s="320">
        <v>0.77449999999999997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231.7</v>
      </c>
      <c r="D91" s="321">
        <v>231.66666666666666</v>
      </c>
      <c r="E91" s="321">
        <v>228.18333333333331</v>
      </c>
      <c r="F91" s="321">
        <v>224.66666666666666</v>
      </c>
      <c r="G91" s="321">
        <v>221.18333333333331</v>
      </c>
      <c r="H91" s="321">
        <v>235.18333333333331</v>
      </c>
      <c r="I91" s="321">
        <v>238.66666666666666</v>
      </c>
      <c r="J91" s="321">
        <v>242.18333333333331</v>
      </c>
      <c r="K91" s="320">
        <v>235.15</v>
      </c>
      <c r="L91" s="320">
        <v>228.15</v>
      </c>
      <c r="M91" s="320">
        <v>54.651919999999997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640.1</v>
      </c>
      <c r="D92" s="321">
        <v>637.55000000000007</v>
      </c>
      <c r="E92" s="321">
        <v>630.55000000000018</v>
      </c>
      <c r="F92" s="321">
        <v>621.00000000000011</v>
      </c>
      <c r="G92" s="321">
        <v>614.00000000000023</v>
      </c>
      <c r="H92" s="321">
        <v>647.10000000000014</v>
      </c>
      <c r="I92" s="321">
        <v>654.09999999999991</v>
      </c>
      <c r="J92" s="321">
        <v>663.65000000000009</v>
      </c>
      <c r="K92" s="320">
        <v>644.54999999999995</v>
      </c>
      <c r="L92" s="320">
        <v>628</v>
      </c>
      <c r="M92" s="320">
        <v>5.6139999999999999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721.25</v>
      </c>
      <c r="D93" s="321">
        <v>730.81666666666661</v>
      </c>
      <c r="E93" s="321">
        <v>708.58333333333326</v>
      </c>
      <c r="F93" s="321">
        <v>695.91666666666663</v>
      </c>
      <c r="G93" s="321">
        <v>673.68333333333328</v>
      </c>
      <c r="H93" s="321">
        <v>743.48333333333323</v>
      </c>
      <c r="I93" s="321">
        <v>765.71666666666658</v>
      </c>
      <c r="J93" s="321">
        <v>778.38333333333321</v>
      </c>
      <c r="K93" s="320">
        <v>753.05</v>
      </c>
      <c r="L93" s="320">
        <v>718.15</v>
      </c>
      <c r="M93" s="320">
        <v>1.31446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751.55</v>
      </c>
      <c r="D94" s="321">
        <v>745.65</v>
      </c>
      <c r="E94" s="321">
        <v>732.65</v>
      </c>
      <c r="F94" s="321">
        <v>713.75</v>
      </c>
      <c r="G94" s="321">
        <v>700.75</v>
      </c>
      <c r="H94" s="321">
        <v>764.55</v>
      </c>
      <c r="I94" s="321">
        <v>777.55</v>
      </c>
      <c r="J94" s="321">
        <v>796.44999999999993</v>
      </c>
      <c r="K94" s="320">
        <v>758.65</v>
      </c>
      <c r="L94" s="320">
        <v>726.75</v>
      </c>
      <c r="M94" s="320">
        <v>1.6760299999999999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105.4</v>
      </c>
      <c r="D95" s="321">
        <v>105.66666666666667</v>
      </c>
      <c r="E95" s="321">
        <v>104.53333333333335</v>
      </c>
      <c r="F95" s="321">
        <v>103.66666666666667</v>
      </c>
      <c r="G95" s="321">
        <v>102.53333333333335</v>
      </c>
      <c r="H95" s="321">
        <v>106.53333333333335</v>
      </c>
      <c r="I95" s="321">
        <v>107.66666666666667</v>
      </c>
      <c r="J95" s="321">
        <v>108.53333333333335</v>
      </c>
      <c r="K95" s="320">
        <v>106.8</v>
      </c>
      <c r="L95" s="320">
        <v>104.8</v>
      </c>
      <c r="M95" s="320">
        <v>10.06457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396.05</v>
      </c>
      <c r="D96" s="321">
        <v>396.34999999999997</v>
      </c>
      <c r="E96" s="321">
        <v>388.69999999999993</v>
      </c>
      <c r="F96" s="321">
        <v>381.34999999999997</v>
      </c>
      <c r="G96" s="321">
        <v>373.69999999999993</v>
      </c>
      <c r="H96" s="321">
        <v>403.69999999999993</v>
      </c>
      <c r="I96" s="321">
        <v>411.34999999999991</v>
      </c>
      <c r="J96" s="321">
        <v>418.69999999999993</v>
      </c>
      <c r="K96" s="320">
        <v>404</v>
      </c>
      <c r="L96" s="320">
        <v>389</v>
      </c>
      <c r="M96" s="320">
        <v>4.8730700000000002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1393</v>
      </c>
      <c r="D97" s="321">
        <v>1393.8500000000001</v>
      </c>
      <c r="E97" s="321">
        <v>1381.8000000000002</v>
      </c>
      <c r="F97" s="321">
        <v>1370.6000000000001</v>
      </c>
      <c r="G97" s="321">
        <v>1358.5500000000002</v>
      </c>
      <c r="H97" s="321">
        <v>1405.0500000000002</v>
      </c>
      <c r="I97" s="321">
        <v>1417.1</v>
      </c>
      <c r="J97" s="321">
        <v>1428.3000000000002</v>
      </c>
      <c r="K97" s="320">
        <v>1405.9</v>
      </c>
      <c r="L97" s="320">
        <v>1382.65</v>
      </c>
      <c r="M97" s="320">
        <v>2.5911400000000002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1184.55</v>
      </c>
      <c r="D98" s="321">
        <v>1182.8666666666668</v>
      </c>
      <c r="E98" s="321">
        <v>1158.7333333333336</v>
      </c>
      <c r="F98" s="321">
        <v>1132.9166666666667</v>
      </c>
      <c r="G98" s="321">
        <v>1108.7833333333335</v>
      </c>
      <c r="H98" s="321">
        <v>1208.6833333333336</v>
      </c>
      <c r="I98" s="321">
        <v>1232.8166666666668</v>
      </c>
      <c r="J98" s="321">
        <v>1258.6333333333337</v>
      </c>
      <c r="K98" s="320">
        <v>1207</v>
      </c>
      <c r="L98" s="320">
        <v>1157.05</v>
      </c>
      <c r="M98" s="320">
        <v>1.01292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18.850000000000001</v>
      </c>
      <c r="D99" s="321">
        <v>18.866666666666671</v>
      </c>
      <c r="E99" s="321">
        <v>18.683333333333341</v>
      </c>
      <c r="F99" s="321">
        <v>18.516666666666669</v>
      </c>
      <c r="G99" s="321">
        <v>18.333333333333339</v>
      </c>
      <c r="H99" s="321">
        <v>19.033333333333342</v>
      </c>
      <c r="I99" s="321">
        <v>19.216666666666672</v>
      </c>
      <c r="J99" s="321">
        <v>19.383333333333344</v>
      </c>
      <c r="K99" s="320">
        <v>19.05</v>
      </c>
      <c r="L99" s="320">
        <v>18.7</v>
      </c>
      <c r="M99" s="320">
        <v>15.06488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625.1</v>
      </c>
      <c r="D100" s="321">
        <v>625.51666666666677</v>
      </c>
      <c r="E100" s="321">
        <v>619.73333333333358</v>
      </c>
      <c r="F100" s="321">
        <v>614.36666666666679</v>
      </c>
      <c r="G100" s="321">
        <v>608.5833333333336</v>
      </c>
      <c r="H100" s="321">
        <v>630.88333333333355</v>
      </c>
      <c r="I100" s="321">
        <v>636.66666666666663</v>
      </c>
      <c r="J100" s="321">
        <v>642.03333333333353</v>
      </c>
      <c r="K100" s="320">
        <v>631.29999999999995</v>
      </c>
      <c r="L100" s="320">
        <v>620.15</v>
      </c>
      <c r="M100" s="320">
        <v>0.58801000000000003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875.7</v>
      </c>
      <c r="D101" s="321">
        <v>877.56666666666661</v>
      </c>
      <c r="E101" s="321">
        <v>864.18333333333317</v>
      </c>
      <c r="F101" s="321">
        <v>852.66666666666652</v>
      </c>
      <c r="G101" s="321">
        <v>839.28333333333308</v>
      </c>
      <c r="H101" s="321">
        <v>889.08333333333326</v>
      </c>
      <c r="I101" s="321">
        <v>902.4666666666667</v>
      </c>
      <c r="J101" s="321">
        <v>913.98333333333335</v>
      </c>
      <c r="K101" s="320">
        <v>890.95</v>
      </c>
      <c r="L101" s="320">
        <v>866.05</v>
      </c>
      <c r="M101" s="320">
        <v>2.5040499999999999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4225.05</v>
      </c>
      <c r="D102" s="321">
        <v>4184.8666666666677</v>
      </c>
      <c r="E102" s="321">
        <v>4110.883333333335</v>
      </c>
      <c r="F102" s="321">
        <v>3996.7166666666672</v>
      </c>
      <c r="G102" s="321">
        <v>3922.7333333333345</v>
      </c>
      <c r="H102" s="321">
        <v>4299.0333333333356</v>
      </c>
      <c r="I102" s="321">
        <v>4373.0166666666673</v>
      </c>
      <c r="J102" s="321">
        <v>4487.1833333333361</v>
      </c>
      <c r="K102" s="320">
        <v>4258.8500000000004</v>
      </c>
      <c r="L102" s="320">
        <v>4070.7</v>
      </c>
      <c r="M102" s="320">
        <v>0.47164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84.05</v>
      </c>
      <c r="D103" s="321">
        <v>83.916666666666657</v>
      </c>
      <c r="E103" s="321">
        <v>82.98333333333332</v>
      </c>
      <c r="F103" s="321">
        <v>81.916666666666657</v>
      </c>
      <c r="G103" s="321">
        <v>80.98333333333332</v>
      </c>
      <c r="H103" s="321">
        <v>84.98333333333332</v>
      </c>
      <c r="I103" s="321">
        <v>85.916666666666657</v>
      </c>
      <c r="J103" s="321">
        <v>86.98333333333332</v>
      </c>
      <c r="K103" s="320">
        <v>84.85</v>
      </c>
      <c r="L103" s="320">
        <v>82.85</v>
      </c>
      <c r="M103" s="320">
        <v>20.675560000000001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746.95</v>
      </c>
      <c r="D104" s="321">
        <v>748.81666666666661</v>
      </c>
      <c r="E104" s="321">
        <v>735.18333333333317</v>
      </c>
      <c r="F104" s="321">
        <v>723.41666666666652</v>
      </c>
      <c r="G104" s="321">
        <v>709.78333333333308</v>
      </c>
      <c r="H104" s="321">
        <v>760.58333333333326</v>
      </c>
      <c r="I104" s="321">
        <v>774.2166666666667</v>
      </c>
      <c r="J104" s="321">
        <v>785.98333333333335</v>
      </c>
      <c r="K104" s="320">
        <v>762.45</v>
      </c>
      <c r="L104" s="320">
        <v>737.05</v>
      </c>
      <c r="M104" s="320">
        <v>1.07908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196.9</v>
      </c>
      <c r="D105" s="321">
        <v>199.20000000000002</v>
      </c>
      <c r="E105" s="321">
        <v>193.50000000000003</v>
      </c>
      <c r="F105" s="321">
        <v>190.10000000000002</v>
      </c>
      <c r="G105" s="321">
        <v>184.40000000000003</v>
      </c>
      <c r="H105" s="321">
        <v>202.60000000000002</v>
      </c>
      <c r="I105" s="321">
        <v>208.3</v>
      </c>
      <c r="J105" s="321">
        <v>211.70000000000002</v>
      </c>
      <c r="K105" s="320">
        <v>204.9</v>
      </c>
      <c r="L105" s="320">
        <v>195.8</v>
      </c>
      <c r="M105" s="320">
        <v>23.486070000000002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287.55</v>
      </c>
      <c r="D106" s="321">
        <v>285.58333333333331</v>
      </c>
      <c r="E106" s="321">
        <v>277.16666666666663</v>
      </c>
      <c r="F106" s="321">
        <v>266.7833333333333</v>
      </c>
      <c r="G106" s="321">
        <v>258.36666666666662</v>
      </c>
      <c r="H106" s="321">
        <v>295.96666666666664</v>
      </c>
      <c r="I106" s="321">
        <v>304.38333333333327</v>
      </c>
      <c r="J106" s="321">
        <v>314.76666666666665</v>
      </c>
      <c r="K106" s="320">
        <v>294</v>
      </c>
      <c r="L106" s="320">
        <v>275.2</v>
      </c>
      <c r="M106" s="320">
        <v>1.3549199999999999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463.2</v>
      </c>
      <c r="D107" s="321">
        <v>460.26666666666665</v>
      </c>
      <c r="E107" s="321">
        <v>450.73333333333329</v>
      </c>
      <c r="F107" s="321">
        <v>438.26666666666665</v>
      </c>
      <c r="G107" s="321">
        <v>428.73333333333329</v>
      </c>
      <c r="H107" s="321">
        <v>472.73333333333329</v>
      </c>
      <c r="I107" s="321">
        <v>482.26666666666659</v>
      </c>
      <c r="J107" s="321">
        <v>494.73333333333329</v>
      </c>
      <c r="K107" s="320">
        <v>469.8</v>
      </c>
      <c r="L107" s="320">
        <v>447.8</v>
      </c>
      <c r="M107" s="320">
        <v>28.980820000000001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744.55</v>
      </c>
      <c r="D108" s="321">
        <v>749.7833333333333</v>
      </c>
      <c r="E108" s="321">
        <v>736.76666666666665</v>
      </c>
      <c r="F108" s="321">
        <v>728.98333333333335</v>
      </c>
      <c r="G108" s="321">
        <v>715.9666666666667</v>
      </c>
      <c r="H108" s="321">
        <v>757.56666666666661</v>
      </c>
      <c r="I108" s="321">
        <v>770.58333333333326</v>
      </c>
      <c r="J108" s="321">
        <v>778.36666666666656</v>
      </c>
      <c r="K108" s="320">
        <v>762.8</v>
      </c>
      <c r="L108" s="320">
        <v>742</v>
      </c>
      <c r="M108" s="320">
        <v>17.164909999999999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634.95000000000005</v>
      </c>
      <c r="D109" s="321">
        <v>637.7166666666667</v>
      </c>
      <c r="E109" s="321">
        <v>625.43333333333339</v>
      </c>
      <c r="F109" s="321">
        <v>615.91666666666674</v>
      </c>
      <c r="G109" s="321">
        <v>603.63333333333344</v>
      </c>
      <c r="H109" s="321">
        <v>647.23333333333335</v>
      </c>
      <c r="I109" s="321">
        <v>659.51666666666665</v>
      </c>
      <c r="J109" s="321">
        <v>669.0333333333333</v>
      </c>
      <c r="K109" s="320">
        <v>650</v>
      </c>
      <c r="L109" s="320">
        <v>628.20000000000005</v>
      </c>
      <c r="M109" s="320">
        <v>0.45379999999999998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977.75</v>
      </c>
      <c r="D110" s="321">
        <v>974</v>
      </c>
      <c r="E110" s="321">
        <v>967.75</v>
      </c>
      <c r="F110" s="321">
        <v>957.75</v>
      </c>
      <c r="G110" s="321">
        <v>951.5</v>
      </c>
      <c r="H110" s="321">
        <v>984</v>
      </c>
      <c r="I110" s="321">
        <v>990.25</v>
      </c>
      <c r="J110" s="321">
        <v>1000.25</v>
      </c>
      <c r="K110" s="320">
        <v>980.25</v>
      </c>
      <c r="L110" s="320">
        <v>964</v>
      </c>
      <c r="M110" s="320">
        <v>10.33333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187.5</v>
      </c>
      <c r="D111" s="321">
        <v>188.63333333333333</v>
      </c>
      <c r="E111" s="321">
        <v>185.46666666666664</v>
      </c>
      <c r="F111" s="321">
        <v>183.43333333333331</v>
      </c>
      <c r="G111" s="321">
        <v>180.26666666666662</v>
      </c>
      <c r="H111" s="321">
        <v>190.66666666666666</v>
      </c>
      <c r="I111" s="321">
        <v>193.83333333333334</v>
      </c>
      <c r="J111" s="321">
        <v>195.86666666666667</v>
      </c>
      <c r="K111" s="320">
        <v>191.8</v>
      </c>
      <c r="L111" s="320">
        <v>186.6</v>
      </c>
      <c r="M111" s="320">
        <v>122.14126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339.45</v>
      </c>
      <c r="D112" s="321">
        <v>338.83333333333331</v>
      </c>
      <c r="E112" s="321">
        <v>335.76666666666665</v>
      </c>
      <c r="F112" s="321">
        <v>332.08333333333331</v>
      </c>
      <c r="G112" s="321">
        <v>329.01666666666665</v>
      </c>
      <c r="H112" s="321">
        <v>342.51666666666665</v>
      </c>
      <c r="I112" s="321">
        <v>345.58333333333337</v>
      </c>
      <c r="J112" s="321">
        <v>349.26666666666665</v>
      </c>
      <c r="K112" s="320">
        <v>341.9</v>
      </c>
      <c r="L112" s="320">
        <v>335.15</v>
      </c>
      <c r="M112" s="320">
        <v>1.20187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4032.95</v>
      </c>
      <c r="D113" s="321">
        <v>4014.7000000000003</v>
      </c>
      <c r="E113" s="321">
        <v>3979.4000000000005</v>
      </c>
      <c r="F113" s="321">
        <v>3925.8500000000004</v>
      </c>
      <c r="G113" s="321">
        <v>3890.5500000000006</v>
      </c>
      <c r="H113" s="321">
        <v>4068.2500000000005</v>
      </c>
      <c r="I113" s="321">
        <v>4103.5500000000011</v>
      </c>
      <c r="J113" s="321">
        <v>4157.1000000000004</v>
      </c>
      <c r="K113" s="320">
        <v>4050</v>
      </c>
      <c r="L113" s="320">
        <v>3961.15</v>
      </c>
      <c r="M113" s="320">
        <v>1.5642499999999999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1636</v>
      </c>
      <c r="D114" s="321">
        <v>1627.9166666666667</v>
      </c>
      <c r="E114" s="321">
        <v>1616.3333333333335</v>
      </c>
      <c r="F114" s="321">
        <v>1596.6666666666667</v>
      </c>
      <c r="G114" s="321">
        <v>1585.0833333333335</v>
      </c>
      <c r="H114" s="321">
        <v>1647.5833333333335</v>
      </c>
      <c r="I114" s="321">
        <v>1659.166666666667</v>
      </c>
      <c r="J114" s="321">
        <v>1678.8333333333335</v>
      </c>
      <c r="K114" s="320">
        <v>1639.5</v>
      </c>
      <c r="L114" s="320">
        <v>1608.25</v>
      </c>
      <c r="M114" s="320">
        <v>5.1609400000000001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647.85</v>
      </c>
      <c r="D115" s="321">
        <v>644.73333333333335</v>
      </c>
      <c r="E115" s="321">
        <v>638.11666666666667</v>
      </c>
      <c r="F115" s="321">
        <v>628.38333333333333</v>
      </c>
      <c r="G115" s="321">
        <v>621.76666666666665</v>
      </c>
      <c r="H115" s="321">
        <v>654.4666666666667</v>
      </c>
      <c r="I115" s="321">
        <v>661.08333333333348</v>
      </c>
      <c r="J115" s="321">
        <v>670.81666666666672</v>
      </c>
      <c r="K115" s="320">
        <v>651.35</v>
      </c>
      <c r="L115" s="320">
        <v>635</v>
      </c>
      <c r="M115" s="320">
        <v>7.1391499999999999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847.65</v>
      </c>
      <c r="D116" s="321">
        <v>844.11666666666667</v>
      </c>
      <c r="E116" s="321">
        <v>830.38333333333333</v>
      </c>
      <c r="F116" s="321">
        <v>813.11666666666667</v>
      </c>
      <c r="G116" s="321">
        <v>799.38333333333333</v>
      </c>
      <c r="H116" s="321">
        <v>861.38333333333333</v>
      </c>
      <c r="I116" s="321">
        <v>875.11666666666667</v>
      </c>
      <c r="J116" s="321">
        <v>892.38333333333333</v>
      </c>
      <c r="K116" s="320">
        <v>857.85</v>
      </c>
      <c r="L116" s="320">
        <v>826.85</v>
      </c>
      <c r="M116" s="320">
        <v>2.5528400000000002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967.85</v>
      </c>
      <c r="D117" s="321">
        <v>974.18333333333339</v>
      </c>
      <c r="E117" s="321">
        <v>953.46666666666681</v>
      </c>
      <c r="F117" s="321">
        <v>939.08333333333337</v>
      </c>
      <c r="G117" s="321">
        <v>918.36666666666679</v>
      </c>
      <c r="H117" s="321">
        <v>988.56666666666683</v>
      </c>
      <c r="I117" s="321">
        <v>1009.2833333333335</v>
      </c>
      <c r="J117" s="321">
        <v>1023.6666666666669</v>
      </c>
      <c r="K117" s="320">
        <v>994.9</v>
      </c>
      <c r="L117" s="320">
        <v>959.8</v>
      </c>
      <c r="M117" s="320">
        <v>0.60021000000000002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3343.9</v>
      </c>
      <c r="D118" s="321">
        <v>3340.4666666666667</v>
      </c>
      <c r="E118" s="321">
        <v>3313.9333333333334</v>
      </c>
      <c r="F118" s="321">
        <v>3283.9666666666667</v>
      </c>
      <c r="G118" s="321">
        <v>3257.4333333333334</v>
      </c>
      <c r="H118" s="321">
        <v>3370.4333333333334</v>
      </c>
      <c r="I118" s="321">
        <v>3396.9666666666672</v>
      </c>
      <c r="J118" s="321">
        <v>3426.9333333333334</v>
      </c>
      <c r="K118" s="320">
        <v>3367</v>
      </c>
      <c r="L118" s="320">
        <v>3310.5</v>
      </c>
      <c r="M118" s="320">
        <v>0.29213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374.15</v>
      </c>
      <c r="D119" s="321">
        <v>372.59999999999997</v>
      </c>
      <c r="E119" s="321">
        <v>369.74999999999994</v>
      </c>
      <c r="F119" s="321">
        <v>365.34999999999997</v>
      </c>
      <c r="G119" s="321">
        <v>362.49999999999994</v>
      </c>
      <c r="H119" s="321">
        <v>376.99999999999994</v>
      </c>
      <c r="I119" s="321">
        <v>379.84999999999997</v>
      </c>
      <c r="J119" s="321">
        <v>384.24999999999994</v>
      </c>
      <c r="K119" s="320">
        <v>375.45</v>
      </c>
      <c r="L119" s="320">
        <v>368.2</v>
      </c>
      <c r="M119" s="320">
        <v>6.3225899999999999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218.85</v>
      </c>
      <c r="D120" s="321">
        <v>218.51666666666665</v>
      </c>
      <c r="E120" s="321">
        <v>216.1333333333333</v>
      </c>
      <c r="F120" s="321">
        <v>213.41666666666666</v>
      </c>
      <c r="G120" s="321">
        <v>211.0333333333333</v>
      </c>
      <c r="H120" s="321">
        <v>221.23333333333329</v>
      </c>
      <c r="I120" s="321">
        <v>223.61666666666662</v>
      </c>
      <c r="J120" s="321">
        <v>226.33333333333329</v>
      </c>
      <c r="K120" s="320">
        <v>220.9</v>
      </c>
      <c r="L120" s="320">
        <v>215.8</v>
      </c>
      <c r="M120" s="320">
        <v>1.09205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138.80000000000001</v>
      </c>
      <c r="D121" s="321">
        <v>139.29999999999998</v>
      </c>
      <c r="E121" s="321">
        <v>136.89999999999998</v>
      </c>
      <c r="F121" s="321">
        <v>135</v>
      </c>
      <c r="G121" s="321">
        <v>132.6</v>
      </c>
      <c r="H121" s="321">
        <v>141.19999999999996</v>
      </c>
      <c r="I121" s="321">
        <v>143.6</v>
      </c>
      <c r="J121" s="321">
        <v>145.49999999999994</v>
      </c>
      <c r="K121" s="320">
        <v>141.69999999999999</v>
      </c>
      <c r="L121" s="320">
        <v>137.4</v>
      </c>
      <c r="M121" s="320">
        <v>25.583950000000002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1028.5999999999999</v>
      </c>
      <c r="D122" s="321">
        <v>1024.05</v>
      </c>
      <c r="E122" s="321">
        <v>1012.6999999999998</v>
      </c>
      <c r="F122" s="321">
        <v>996.79999999999984</v>
      </c>
      <c r="G122" s="321">
        <v>985.4499999999997</v>
      </c>
      <c r="H122" s="321">
        <v>1039.9499999999998</v>
      </c>
      <c r="I122" s="321">
        <v>1051.2999999999997</v>
      </c>
      <c r="J122" s="321">
        <v>1067.2</v>
      </c>
      <c r="K122" s="320">
        <v>1035.4000000000001</v>
      </c>
      <c r="L122" s="320">
        <v>1008.15</v>
      </c>
      <c r="M122" s="320">
        <v>3.6543199999999998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897.4</v>
      </c>
      <c r="D123" s="321">
        <v>893.11666666666667</v>
      </c>
      <c r="E123" s="321">
        <v>881.2833333333333</v>
      </c>
      <c r="F123" s="321">
        <v>865.16666666666663</v>
      </c>
      <c r="G123" s="321">
        <v>853.33333333333326</v>
      </c>
      <c r="H123" s="321">
        <v>909.23333333333335</v>
      </c>
      <c r="I123" s="321">
        <v>921.06666666666661</v>
      </c>
      <c r="J123" s="321">
        <v>937.18333333333339</v>
      </c>
      <c r="K123" s="320">
        <v>904.95</v>
      </c>
      <c r="L123" s="320">
        <v>877</v>
      </c>
      <c r="M123" s="320">
        <v>4.9141000000000004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559.85</v>
      </c>
      <c r="D124" s="321">
        <v>556.93333333333328</v>
      </c>
      <c r="E124" s="321">
        <v>552.61666666666656</v>
      </c>
      <c r="F124" s="321">
        <v>545.38333333333333</v>
      </c>
      <c r="G124" s="321">
        <v>541.06666666666661</v>
      </c>
      <c r="H124" s="321">
        <v>564.16666666666652</v>
      </c>
      <c r="I124" s="321">
        <v>568.48333333333335</v>
      </c>
      <c r="J124" s="321">
        <v>575.71666666666647</v>
      </c>
      <c r="K124" s="320">
        <v>561.25</v>
      </c>
      <c r="L124" s="320">
        <v>549.70000000000005</v>
      </c>
      <c r="M124" s="320">
        <v>17.04589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1549.6</v>
      </c>
      <c r="D125" s="321">
        <v>1554.0833333333333</v>
      </c>
      <c r="E125" s="321">
        <v>1518.1666666666665</v>
      </c>
      <c r="F125" s="321">
        <v>1486.7333333333333</v>
      </c>
      <c r="G125" s="321">
        <v>1450.8166666666666</v>
      </c>
      <c r="H125" s="321">
        <v>1585.5166666666664</v>
      </c>
      <c r="I125" s="321">
        <v>1621.4333333333329</v>
      </c>
      <c r="J125" s="321">
        <v>1652.8666666666663</v>
      </c>
      <c r="K125" s="320">
        <v>1590</v>
      </c>
      <c r="L125" s="320">
        <v>1522.65</v>
      </c>
      <c r="M125" s="320">
        <v>1.1841600000000001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272.60000000000002</v>
      </c>
      <c r="D126" s="321">
        <v>274.61666666666662</v>
      </c>
      <c r="E126" s="321">
        <v>262.78333333333325</v>
      </c>
      <c r="F126" s="321">
        <v>252.96666666666664</v>
      </c>
      <c r="G126" s="321">
        <v>241.13333333333327</v>
      </c>
      <c r="H126" s="321">
        <v>284.43333333333322</v>
      </c>
      <c r="I126" s="321">
        <v>296.26666666666659</v>
      </c>
      <c r="J126" s="321">
        <v>306.0833333333332</v>
      </c>
      <c r="K126" s="320">
        <v>286.45</v>
      </c>
      <c r="L126" s="320">
        <v>264.8</v>
      </c>
      <c r="M126" s="320">
        <v>23.17605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80.099999999999994</v>
      </c>
      <c r="D127" s="321">
        <v>80.100000000000009</v>
      </c>
      <c r="E127" s="321">
        <v>78.700000000000017</v>
      </c>
      <c r="F127" s="321">
        <v>77.300000000000011</v>
      </c>
      <c r="G127" s="321">
        <v>75.90000000000002</v>
      </c>
      <c r="H127" s="321">
        <v>81.500000000000014</v>
      </c>
      <c r="I127" s="321">
        <v>82.90000000000002</v>
      </c>
      <c r="J127" s="321">
        <v>84.300000000000011</v>
      </c>
      <c r="K127" s="320">
        <v>81.5</v>
      </c>
      <c r="L127" s="320">
        <v>78.7</v>
      </c>
      <c r="M127" s="320">
        <v>4.0896600000000003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1141.8499999999999</v>
      </c>
      <c r="D128" s="321">
        <v>1146.0833333333333</v>
      </c>
      <c r="E128" s="321">
        <v>1122.2166666666665</v>
      </c>
      <c r="F128" s="321">
        <v>1102.5833333333333</v>
      </c>
      <c r="G128" s="321">
        <v>1078.7166666666665</v>
      </c>
      <c r="H128" s="321">
        <v>1165.7166666666665</v>
      </c>
      <c r="I128" s="321">
        <v>1189.5833333333333</v>
      </c>
      <c r="J128" s="321">
        <v>1209.2166666666665</v>
      </c>
      <c r="K128" s="320">
        <v>1169.95</v>
      </c>
      <c r="L128" s="320">
        <v>1126.45</v>
      </c>
      <c r="M128" s="320">
        <v>0.56425999999999998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2256.1999999999998</v>
      </c>
      <c r="D129" s="321">
        <v>2248.6666666666665</v>
      </c>
      <c r="E129" s="321">
        <v>2220.083333333333</v>
      </c>
      <c r="F129" s="321">
        <v>2183.9666666666667</v>
      </c>
      <c r="G129" s="321">
        <v>2155.3833333333332</v>
      </c>
      <c r="H129" s="321">
        <v>2284.7833333333328</v>
      </c>
      <c r="I129" s="321">
        <v>2313.3666666666659</v>
      </c>
      <c r="J129" s="321">
        <v>2349.4833333333327</v>
      </c>
      <c r="K129" s="320">
        <v>2277.25</v>
      </c>
      <c r="L129" s="320">
        <v>2212.5500000000002</v>
      </c>
      <c r="M129" s="320">
        <v>5.3570500000000001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270.55</v>
      </c>
      <c r="D130" s="321">
        <v>270.05</v>
      </c>
      <c r="E130" s="321">
        <v>265.65000000000003</v>
      </c>
      <c r="F130" s="321">
        <v>260.75</v>
      </c>
      <c r="G130" s="321">
        <v>256.35000000000002</v>
      </c>
      <c r="H130" s="321">
        <v>274.95000000000005</v>
      </c>
      <c r="I130" s="321">
        <v>279.35000000000002</v>
      </c>
      <c r="J130" s="321">
        <v>284.25000000000006</v>
      </c>
      <c r="K130" s="320">
        <v>274.45</v>
      </c>
      <c r="L130" s="320">
        <v>265.14999999999998</v>
      </c>
      <c r="M130" s="320">
        <v>33.908529999999999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57.65</v>
      </c>
      <c r="D131" s="321">
        <v>58.333333333333336</v>
      </c>
      <c r="E131" s="321">
        <v>55.916666666666671</v>
      </c>
      <c r="F131" s="321">
        <v>54.183333333333337</v>
      </c>
      <c r="G131" s="321">
        <v>51.766666666666673</v>
      </c>
      <c r="H131" s="321">
        <v>60.06666666666667</v>
      </c>
      <c r="I131" s="321">
        <v>62.483333333333341</v>
      </c>
      <c r="J131" s="321">
        <v>64.216666666666669</v>
      </c>
      <c r="K131" s="320">
        <v>60.75</v>
      </c>
      <c r="L131" s="320">
        <v>56.6</v>
      </c>
      <c r="M131" s="320">
        <v>31.783619999999999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718.2</v>
      </c>
      <c r="D132" s="321">
        <v>719.94999999999993</v>
      </c>
      <c r="E132" s="321">
        <v>711.99999999999989</v>
      </c>
      <c r="F132" s="321">
        <v>705.8</v>
      </c>
      <c r="G132" s="321">
        <v>697.84999999999991</v>
      </c>
      <c r="H132" s="321">
        <v>726.14999999999986</v>
      </c>
      <c r="I132" s="321">
        <v>734.09999999999991</v>
      </c>
      <c r="J132" s="321">
        <v>740.29999999999984</v>
      </c>
      <c r="K132" s="320">
        <v>727.9</v>
      </c>
      <c r="L132" s="320">
        <v>713.75</v>
      </c>
      <c r="M132" s="320">
        <v>0.13544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4530.6000000000004</v>
      </c>
      <c r="D133" s="321">
        <v>4501.5333333333338</v>
      </c>
      <c r="E133" s="321">
        <v>4433.0666666666675</v>
      </c>
      <c r="F133" s="321">
        <v>4335.5333333333338</v>
      </c>
      <c r="G133" s="321">
        <v>4267.0666666666675</v>
      </c>
      <c r="H133" s="321">
        <v>4599.0666666666675</v>
      </c>
      <c r="I133" s="321">
        <v>4667.5333333333328</v>
      </c>
      <c r="J133" s="321">
        <v>4765.0666666666675</v>
      </c>
      <c r="K133" s="320">
        <v>4570</v>
      </c>
      <c r="L133" s="320">
        <v>4404</v>
      </c>
      <c r="M133" s="320">
        <v>5.8380700000000001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4314.95</v>
      </c>
      <c r="D134" s="321">
        <v>4306.833333333333</v>
      </c>
      <c r="E134" s="321">
        <v>4263.6666666666661</v>
      </c>
      <c r="F134" s="321">
        <v>4212.3833333333332</v>
      </c>
      <c r="G134" s="321">
        <v>4169.2166666666662</v>
      </c>
      <c r="H134" s="321">
        <v>4358.1166666666659</v>
      </c>
      <c r="I134" s="321">
        <v>4401.2833333333319</v>
      </c>
      <c r="J134" s="321">
        <v>4452.5666666666657</v>
      </c>
      <c r="K134" s="320">
        <v>4350</v>
      </c>
      <c r="L134" s="320">
        <v>4255.55</v>
      </c>
      <c r="M134" s="320">
        <v>1.4241200000000001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375.75</v>
      </c>
      <c r="D135" s="321">
        <v>374</v>
      </c>
      <c r="E135" s="321">
        <v>370.1</v>
      </c>
      <c r="F135" s="321">
        <v>364.45000000000005</v>
      </c>
      <c r="G135" s="321">
        <v>360.55000000000007</v>
      </c>
      <c r="H135" s="321">
        <v>379.65</v>
      </c>
      <c r="I135" s="321">
        <v>383.54999999999995</v>
      </c>
      <c r="J135" s="321">
        <v>389.19999999999993</v>
      </c>
      <c r="K135" s="320">
        <v>377.9</v>
      </c>
      <c r="L135" s="320">
        <v>368.35</v>
      </c>
      <c r="M135" s="320">
        <v>37.874479999999998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3977.7</v>
      </c>
      <c r="D136" s="321">
        <v>3987.35</v>
      </c>
      <c r="E136" s="321">
        <v>3950.35</v>
      </c>
      <c r="F136" s="321">
        <v>3923</v>
      </c>
      <c r="G136" s="321">
        <v>3886</v>
      </c>
      <c r="H136" s="321">
        <v>4014.7</v>
      </c>
      <c r="I136" s="321">
        <v>4051.7</v>
      </c>
      <c r="J136" s="321">
        <v>4079.0499999999997</v>
      </c>
      <c r="K136" s="320">
        <v>4024.35</v>
      </c>
      <c r="L136" s="320">
        <v>3960</v>
      </c>
      <c r="M136" s="320">
        <v>1.69916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4077.05</v>
      </c>
      <c r="D137" s="321">
        <v>4104.4333333333334</v>
      </c>
      <c r="E137" s="321">
        <v>4045.166666666667</v>
      </c>
      <c r="F137" s="321">
        <v>4013.2833333333338</v>
      </c>
      <c r="G137" s="321">
        <v>3954.0166666666673</v>
      </c>
      <c r="H137" s="321">
        <v>4136.3166666666666</v>
      </c>
      <c r="I137" s="321">
        <v>4195.583333333333</v>
      </c>
      <c r="J137" s="321">
        <v>4227.4666666666662</v>
      </c>
      <c r="K137" s="320">
        <v>4163.7</v>
      </c>
      <c r="L137" s="320">
        <v>4072.55</v>
      </c>
      <c r="M137" s="320">
        <v>1.9870000000000001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2370.5500000000002</v>
      </c>
      <c r="D138" s="321">
        <v>2346.8333333333335</v>
      </c>
      <c r="E138" s="321">
        <v>2313.666666666667</v>
      </c>
      <c r="F138" s="321">
        <v>2256.7833333333333</v>
      </c>
      <c r="G138" s="321">
        <v>2223.6166666666668</v>
      </c>
      <c r="H138" s="321">
        <v>2403.7166666666672</v>
      </c>
      <c r="I138" s="321">
        <v>2436.8833333333341</v>
      </c>
      <c r="J138" s="321">
        <v>2493.7666666666673</v>
      </c>
      <c r="K138" s="320">
        <v>2380</v>
      </c>
      <c r="L138" s="320">
        <v>2289.9499999999998</v>
      </c>
      <c r="M138" s="320">
        <v>0.17888000000000001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61.3</v>
      </c>
      <c r="D139" s="321">
        <v>62</v>
      </c>
      <c r="E139" s="321">
        <v>60.1</v>
      </c>
      <c r="F139" s="321">
        <v>58.9</v>
      </c>
      <c r="G139" s="321">
        <v>57</v>
      </c>
      <c r="H139" s="321">
        <v>63.2</v>
      </c>
      <c r="I139" s="321">
        <v>65.100000000000009</v>
      </c>
      <c r="J139" s="321">
        <v>66.300000000000011</v>
      </c>
      <c r="K139" s="320">
        <v>63.9</v>
      </c>
      <c r="L139" s="320">
        <v>60.8</v>
      </c>
      <c r="M139" s="320">
        <v>10.76281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2655.45</v>
      </c>
      <c r="D140" s="321">
        <v>2644.4666666666667</v>
      </c>
      <c r="E140" s="321">
        <v>2615.9833333333336</v>
      </c>
      <c r="F140" s="321">
        <v>2576.5166666666669</v>
      </c>
      <c r="G140" s="321">
        <v>2548.0333333333338</v>
      </c>
      <c r="H140" s="321">
        <v>2683.9333333333334</v>
      </c>
      <c r="I140" s="321">
        <v>2712.4166666666661</v>
      </c>
      <c r="J140" s="321">
        <v>2751.8833333333332</v>
      </c>
      <c r="K140" s="320">
        <v>2672.95</v>
      </c>
      <c r="L140" s="320">
        <v>2605</v>
      </c>
      <c r="M140" s="320">
        <v>4.9933800000000002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522.45000000000005</v>
      </c>
      <c r="D141" s="321">
        <v>528.90000000000009</v>
      </c>
      <c r="E141" s="321">
        <v>507.95000000000016</v>
      </c>
      <c r="F141" s="321">
        <v>493.45000000000005</v>
      </c>
      <c r="G141" s="321">
        <v>472.50000000000011</v>
      </c>
      <c r="H141" s="321">
        <v>543.4000000000002</v>
      </c>
      <c r="I141" s="321">
        <v>564.35</v>
      </c>
      <c r="J141" s="321">
        <v>578.85000000000025</v>
      </c>
      <c r="K141" s="320">
        <v>549.85</v>
      </c>
      <c r="L141" s="320">
        <v>514.4</v>
      </c>
      <c r="M141" s="320">
        <v>7.87087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155.94999999999999</v>
      </c>
      <c r="D142" s="321">
        <v>156.5</v>
      </c>
      <c r="E142" s="321">
        <v>154.30000000000001</v>
      </c>
      <c r="F142" s="321">
        <v>152.65</v>
      </c>
      <c r="G142" s="321">
        <v>150.45000000000002</v>
      </c>
      <c r="H142" s="321">
        <v>158.15</v>
      </c>
      <c r="I142" s="321">
        <v>160.35</v>
      </c>
      <c r="J142" s="321">
        <v>162</v>
      </c>
      <c r="K142" s="320">
        <v>158.69999999999999</v>
      </c>
      <c r="L142" s="320">
        <v>154.85</v>
      </c>
      <c r="M142" s="320">
        <v>3.0573899999999998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346.4</v>
      </c>
      <c r="D143" s="321">
        <v>342.66666666666669</v>
      </c>
      <c r="E143" s="321">
        <v>332.83333333333337</v>
      </c>
      <c r="F143" s="321">
        <v>319.26666666666671</v>
      </c>
      <c r="G143" s="321">
        <v>309.43333333333339</v>
      </c>
      <c r="H143" s="321">
        <v>356.23333333333335</v>
      </c>
      <c r="I143" s="321">
        <v>366.06666666666672</v>
      </c>
      <c r="J143" s="321">
        <v>379.63333333333333</v>
      </c>
      <c r="K143" s="320">
        <v>352.5</v>
      </c>
      <c r="L143" s="320">
        <v>329.1</v>
      </c>
      <c r="M143" s="320">
        <v>8.3204899999999995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485.2</v>
      </c>
      <c r="D144" s="321">
        <v>485.76666666666665</v>
      </c>
      <c r="E144" s="321">
        <v>480.93333333333328</v>
      </c>
      <c r="F144" s="321">
        <v>476.66666666666663</v>
      </c>
      <c r="G144" s="321">
        <v>471.83333333333326</v>
      </c>
      <c r="H144" s="321">
        <v>490.0333333333333</v>
      </c>
      <c r="I144" s="321">
        <v>494.86666666666667</v>
      </c>
      <c r="J144" s="321">
        <v>499.13333333333333</v>
      </c>
      <c r="K144" s="320">
        <v>490.6</v>
      </c>
      <c r="L144" s="320">
        <v>481.5</v>
      </c>
      <c r="M144" s="320">
        <v>4.8025000000000002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1239.05</v>
      </c>
      <c r="D145" s="321">
        <v>1227.0166666666667</v>
      </c>
      <c r="E145" s="321">
        <v>1188.0333333333333</v>
      </c>
      <c r="F145" s="321">
        <v>1137.0166666666667</v>
      </c>
      <c r="G145" s="321">
        <v>1098.0333333333333</v>
      </c>
      <c r="H145" s="321">
        <v>1278.0333333333333</v>
      </c>
      <c r="I145" s="321">
        <v>1317.0166666666664</v>
      </c>
      <c r="J145" s="321">
        <v>1368.0333333333333</v>
      </c>
      <c r="K145" s="320">
        <v>1266</v>
      </c>
      <c r="L145" s="320">
        <v>1176</v>
      </c>
      <c r="M145" s="320">
        <v>11.75962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65.25</v>
      </c>
      <c r="D146" s="321">
        <v>65.3</v>
      </c>
      <c r="E146" s="321">
        <v>64.75</v>
      </c>
      <c r="F146" s="321">
        <v>64.25</v>
      </c>
      <c r="G146" s="321">
        <v>63.7</v>
      </c>
      <c r="H146" s="321">
        <v>65.8</v>
      </c>
      <c r="I146" s="321">
        <v>66.34999999999998</v>
      </c>
      <c r="J146" s="321">
        <v>66.849999999999994</v>
      </c>
      <c r="K146" s="320">
        <v>65.849999999999994</v>
      </c>
      <c r="L146" s="320">
        <v>64.8</v>
      </c>
      <c r="M146" s="320">
        <v>6.3906000000000001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174.3</v>
      </c>
      <c r="D147" s="321">
        <v>172.78333333333333</v>
      </c>
      <c r="E147" s="321">
        <v>169.31666666666666</v>
      </c>
      <c r="F147" s="321">
        <v>164.33333333333334</v>
      </c>
      <c r="G147" s="321">
        <v>160.86666666666667</v>
      </c>
      <c r="H147" s="321">
        <v>177.76666666666665</v>
      </c>
      <c r="I147" s="321">
        <v>181.23333333333329</v>
      </c>
      <c r="J147" s="321">
        <v>186.21666666666664</v>
      </c>
      <c r="K147" s="320">
        <v>176.25</v>
      </c>
      <c r="L147" s="320">
        <v>167.8</v>
      </c>
      <c r="M147" s="320">
        <v>5.7675900000000002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113.6</v>
      </c>
      <c r="D148" s="321">
        <v>113.05</v>
      </c>
      <c r="E148" s="321">
        <v>111.8</v>
      </c>
      <c r="F148" s="321">
        <v>110</v>
      </c>
      <c r="G148" s="321">
        <v>108.75</v>
      </c>
      <c r="H148" s="321">
        <v>114.85</v>
      </c>
      <c r="I148" s="321">
        <v>116.1</v>
      </c>
      <c r="J148" s="321">
        <v>117.89999999999999</v>
      </c>
      <c r="K148" s="320">
        <v>114.3</v>
      </c>
      <c r="L148" s="320">
        <v>111.25</v>
      </c>
      <c r="M148" s="320">
        <v>6.6069199999999997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55.4</v>
      </c>
      <c r="D149" s="321">
        <v>55.5</v>
      </c>
      <c r="E149" s="321">
        <v>54.6</v>
      </c>
      <c r="F149" s="321">
        <v>53.800000000000004</v>
      </c>
      <c r="G149" s="321">
        <v>52.900000000000006</v>
      </c>
      <c r="H149" s="321">
        <v>56.3</v>
      </c>
      <c r="I149" s="321">
        <v>57.2</v>
      </c>
      <c r="J149" s="321">
        <v>57.999999999999993</v>
      </c>
      <c r="K149" s="320">
        <v>56.4</v>
      </c>
      <c r="L149" s="320">
        <v>54.7</v>
      </c>
      <c r="M149" s="320">
        <v>15.44007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673.85</v>
      </c>
      <c r="D150" s="321">
        <v>676.46666666666658</v>
      </c>
      <c r="E150" s="321">
        <v>668.93333333333317</v>
      </c>
      <c r="F150" s="321">
        <v>664.01666666666654</v>
      </c>
      <c r="G150" s="321">
        <v>656.48333333333312</v>
      </c>
      <c r="H150" s="321">
        <v>681.38333333333321</v>
      </c>
      <c r="I150" s="321">
        <v>688.91666666666674</v>
      </c>
      <c r="J150" s="321">
        <v>693.83333333333326</v>
      </c>
      <c r="K150" s="320">
        <v>684</v>
      </c>
      <c r="L150" s="320">
        <v>671.55</v>
      </c>
      <c r="M150" s="320">
        <v>0.42870999999999998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1606.75</v>
      </c>
      <c r="D151" s="321">
        <v>1597.25</v>
      </c>
      <c r="E151" s="321">
        <v>1584.5</v>
      </c>
      <c r="F151" s="321">
        <v>1562.25</v>
      </c>
      <c r="G151" s="321">
        <v>1549.5</v>
      </c>
      <c r="H151" s="321">
        <v>1619.5</v>
      </c>
      <c r="I151" s="321">
        <v>1632.25</v>
      </c>
      <c r="J151" s="321">
        <v>1654.5</v>
      </c>
      <c r="K151" s="320">
        <v>1610</v>
      </c>
      <c r="L151" s="320">
        <v>1575</v>
      </c>
      <c r="M151" s="320">
        <v>6.2843499999999999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152.85</v>
      </c>
      <c r="D152" s="321">
        <v>153.24999999999997</v>
      </c>
      <c r="E152" s="321">
        <v>151.29999999999995</v>
      </c>
      <c r="F152" s="321">
        <v>149.74999999999997</v>
      </c>
      <c r="G152" s="321">
        <v>147.79999999999995</v>
      </c>
      <c r="H152" s="321">
        <v>154.79999999999995</v>
      </c>
      <c r="I152" s="321">
        <v>156.74999999999994</v>
      </c>
      <c r="J152" s="321">
        <v>158.29999999999995</v>
      </c>
      <c r="K152" s="320">
        <v>155.19999999999999</v>
      </c>
      <c r="L152" s="320">
        <v>151.69999999999999</v>
      </c>
      <c r="M152" s="320">
        <v>16.133610000000001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130.65</v>
      </c>
      <c r="D153" s="321">
        <v>130.11666666666667</v>
      </c>
      <c r="E153" s="321">
        <v>127.88333333333335</v>
      </c>
      <c r="F153" s="321">
        <v>125.11666666666667</v>
      </c>
      <c r="G153" s="321">
        <v>122.88333333333335</v>
      </c>
      <c r="H153" s="321">
        <v>132.88333333333335</v>
      </c>
      <c r="I153" s="321">
        <v>135.1166666666667</v>
      </c>
      <c r="J153" s="321">
        <v>137.88333333333335</v>
      </c>
      <c r="K153" s="320">
        <v>132.35</v>
      </c>
      <c r="L153" s="320">
        <v>127.35</v>
      </c>
      <c r="M153" s="320">
        <v>4.3459899999999996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272.75</v>
      </c>
      <c r="D154" s="321">
        <v>273.7</v>
      </c>
      <c r="E154" s="321">
        <v>270.04999999999995</v>
      </c>
      <c r="F154" s="321">
        <v>267.34999999999997</v>
      </c>
      <c r="G154" s="321">
        <v>263.69999999999993</v>
      </c>
      <c r="H154" s="321">
        <v>276.39999999999998</v>
      </c>
      <c r="I154" s="321">
        <v>280.04999999999995</v>
      </c>
      <c r="J154" s="321">
        <v>282.75</v>
      </c>
      <c r="K154" s="320">
        <v>277.35000000000002</v>
      </c>
      <c r="L154" s="320">
        <v>271</v>
      </c>
      <c r="M154" s="320">
        <v>0.63627999999999996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97.05</v>
      </c>
      <c r="D155" s="321">
        <v>96.883333333333326</v>
      </c>
      <c r="E155" s="321">
        <v>96.066666666666649</v>
      </c>
      <c r="F155" s="321">
        <v>95.083333333333329</v>
      </c>
      <c r="G155" s="321">
        <v>94.266666666666652</v>
      </c>
      <c r="H155" s="321">
        <v>97.866666666666646</v>
      </c>
      <c r="I155" s="321">
        <v>98.683333333333309</v>
      </c>
      <c r="J155" s="321">
        <v>99.666666666666643</v>
      </c>
      <c r="K155" s="320">
        <v>97.7</v>
      </c>
      <c r="L155" s="320">
        <v>95.9</v>
      </c>
      <c r="M155" s="320">
        <v>74.10436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407.15</v>
      </c>
      <c r="D156" s="321">
        <v>406.10000000000008</v>
      </c>
      <c r="E156" s="321">
        <v>403.40000000000015</v>
      </c>
      <c r="F156" s="321">
        <v>399.65000000000009</v>
      </c>
      <c r="G156" s="321">
        <v>396.95000000000016</v>
      </c>
      <c r="H156" s="321">
        <v>409.85000000000014</v>
      </c>
      <c r="I156" s="321">
        <v>412.55000000000007</v>
      </c>
      <c r="J156" s="321">
        <v>416.30000000000013</v>
      </c>
      <c r="K156" s="320">
        <v>408.8</v>
      </c>
      <c r="L156" s="320">
        <v>402.35</v>
      </c>
      <c r="M156" s="320">
        <v>1.2437199999999999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4484.8</v>
      </c>
      <c r="D157" s="321">
        <v>4423.5999999999995</v>
      </c>
      <c r="E157" s="321">
        <v>4336.1999999999989</v>
      </c>
      <c r="F157" s="321">
        <v>4187.5999999999995</v>
      </c>
      <c r="G157" s="321">
        <v>4100.1999999999989</v>
      </c>
      <c r="H157" s="321">
        <v>4572.1999999999989</v>
      </c>
      <c r="I157" s="321">
        <v>4659.5999999999985</v>
      </c>
      <c r="J157" s="321">
        <v>4808.1999999999989</v>
      </c>
      <c r="K157" s="320">
        <v>4511</v>
      </c>
      <c r="L157" s="320">
        <v>4275</v>
      </c>
      <c r="M157" s="320">
        <v>0.21448999999999999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156.1</v>
      </c>
      <c r="D158" s="321">
        <v>155.78333333333333</v>
      </c>
      <c r="E158" s="321">
        <v>153.61666666666667</v>
      </c>
      <c r="F158" s="321">
        <v>151.13333333333335</v>
      </c>
      <c r="G158" s="321">
        <v>148.9666666666667</v>
      </c>
      <c r="H158" s="321">
        <v>158.26666666666665</v>
      </c>
      <c r="I158" s="321">
        <v>160.43333333333334</v>
      </c>
      <c r="J158" s="321">
        <v>162.91666666666663</v>
      </c>
      <c r="K158" s="320">
        <v>157.94999999999999</v>
      </c>
      <c r="L158" s="320">
        <v>153.30000000000001</v>
      </c>
      <c r="M158" s="320">
        <v>2.7569300000000001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2882.6</v>
      </c>
      <c r="D159" s="321">
        <v>2864.2000000000003</v>
      </c>
      <c r="E159" s="321">
        <v>2828.4000000000005</v>
      </c>
      <c r="F159" s="321">
        <v>2774.2000000000003</v>
      </c>
      <c r="G159" s="321">
        <v>2738.4000000000005</v>
      </c>
      <c r="H159" s="321">
        <v>2918.4000000000005</v>
      </c>
      <c r="I159" s="321">
        <v>2954.2000000000007</v>
      </c>
      <c r="J159" s="321">
        <v>3008.4000000000005</v>
      </c>
      <c r="K159" s="320">
        <v>2900</v>
      </c>
      <c r="L159" s="320">
        <v>2810</v>
      </c>
      <c r="M159" s="320">
        <v>0.12548000000000001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272.75</v>
      </c>
      <c r="D160" s="321">
        <v>272.7833333333333</v>
      </c>
      <c r="E160" s="321">
        <v>270.76666666666659</v>
      </c>
      <c r="F160" s="321">
        <v>268.7833333333333</v>
      </c>
      <c r="G160" s="321">
        <v>266.76666666666659</v>
      </c>
      <c r="H160" s="321">
        <v>274.76666666666659</v>
      </c>
      <c r="I160" s="321">
        <v>276.78333333333325</v>
      </c>
      <c r="J160" s="321">
        <v>278.76666666666659</v>
      </c>
      <c r="K160" s="320">
        <v>274.8</v>
      </c>
      <c r="L160" s="320">
        <v>270.8</v>
      </c>
      <c r="M160" s="320">
        <v>18.519300000000001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25.2</v>
      </c>
      <c r="D161" s="321">
        <v>25.2</v>
      </c>
      <c r="E161" s="321">
        <v>25.2</v>
      </c>
      <c r="F161" s="321">
        <v>25.2</v>
      </c>
      <c r="G161" s="321">
        <v>25.2</v>
      </c>
      <c r="H161" s="321">
        <v>25.2</v>
      </c>
      <c r="I161" s="321">
        <v>25.2</v>
      </c>
      <c r="J161" s="321">
        <v>25.2</v>
      </c>
      <c r="K161" s="320">
        <v>25.2</v>
      </c>
      <c r="L161" s="320">
        <v>25.2</v>
      </c>
      <c r="M161" s="320">
        <v>4.6313599999999999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121.75</v>
      </c>
      <c r="D162" s="321">
        <v>121.26666666666667</v>
      </c>
      <c r="E162" s="321">
        <v>118.23333333333333</v>
      </c>
      <c r="F162" s="321">
        <v>114.71666666666667</v>
      </c>
      <c r="G162" s="321">
        <v>111.68333333333334</v>
      </c>
      <c r="H162" s="321">
        <v>124.78333333333333</v>
      </c>
      <c r="I162" s="321">
        <v>127.81666666666666</v>
      </c>
      <c r="J162" s="321">
        <v>131.33333333333331</v>
      </c>
      <c r="K162" s="320">
        <v>124.3</v>
      </c>
      <c r="L162" s="320">
        <v>117.75</v>
      </c>
      <c r="M162" s="320">
        <v>52.887039999999999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331.6</v>
      </c>
      <c r="D163" s="321">
        <v>337.76666666666665</v>
      </c>
      <c r="E163" s="321">
        <v>323.83333333333331</v>
      </c>
      <c r="F163" s="321">
        <v>316.06666666666666</v>
      </c>
      <c r="G163" s="321">
        <v>302.13333333333333</v>
      </c>
      <c r="H163" s="321">
        <v>345.5333333333333</v>
      </c>
      <c r="I163" s="321">
        <v>359.4666666666667</v>
      </c>
      <c r="J163" s="321">
        <v>367.23333333333329</v>
      </c>
      <c r="K163" s="320">
        <v>351.7</v>
      </c>
      <c r="L163" s="320">
        <v>330</v>
      </c>
      <c r="M163" s="320">
        <v>8.5033499999999993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155.65</v>
      </c>
      <c r="D164" s="321">
        <v>155.83333333333334</v>
      </c>
      <c r="E164" s="321">
        <v>154.31666666666669</v>
      </c>
      <c r="F164" s="321">
        <v>152.98333333333335</v>
      </c>
      <c r="G164" s="321">
        <v>151.4666666666667</v>
      </c>
      <c r="H164" s="321">
        <v>157.16666666666669</v>
      </c>
      <c r="I164" s="321">
        <v>158.68333333333334</v>
      </c>
      <c r="J164" s="321">
        <v>160.01666666666668</v>
      </c>
      <c r="K164" s="320">
        <v>157.35</v>
      </c>
      <c r="L164" s="320">
        <v>154.5</v>
      </c>
      <c r="M164" s="320">
        <v>142.92964000000001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2979.4</v>
      </c>
      <c r="D165" s="321">
        <v>2989.2166666666667</v>
      </c>
      <c r="E165" s="321">
        <v>2938.4333333333334</v>
      </c>
      <c r="F165" s="321">
        <v>2897.4666666666667</v>
      </c>
      <c r="G165" s="321">
        <v>2846.6833333333334</v>
      </c>
      <c r="H165" s="321">
        <v>3030.1833333333334</v>
      </c>
      <c r="I165" s="321">
        <v>3080.9666666666672</v>
      </c>
      <c r="J165" s="321">
        <v>3121.9333333333334</v>
      </c>
      <c r="K165" s="320">
        <v>3040</v>
      </c>
      <c r="L165" s="320">
        <v>2948.25</v>
      </c>
      <c r="M165" s="320">
        <v>0.27315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3025.45</v>
      </c>
      <c r="D166" s="321">
        <v>3028.1999999999994</v>
      </c>
      <c r="E166" s="321">
        <v>2983.4499999999989</v>
      </c>
      <c r="F166" s="321">
        <v>2941.4499999999994</v>
      </c>
      <c r="G166" s="321">
        <v>2896.6999999999989</v>
      </c>
      <c r="H166" s="321">
        <v>3070.1999999999989</v>
      </c>
      <c r="I166" s="321">
        <v>3114.95</v>
      </c>
      <c r="J166" s="321">
        <v>3156.9499999999989</v>
      </c>
      <c r="K166" s="320">
        <v>3072.95</v>
      </c>
      <c r="L166" s="320">
        <v>2986.2</v>
      </c>
      <c r="M166" s="320">
        <v>0.30077999999999999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387.8</v>
      </c>
      <c r="D167" s="321">
        <v>386.0333333333333</v>
      </c>
      <c r="E167" s="321">
        <v>377.36666666666662</v>
      </c>
      <c r="F167" s="321">
        <v>366.93333333333334</v>
      </c>
      <c r="G167" s="321">
        <v>358.26666666666665</v>
      </c>
      <c r="H167" s="321">
        <v>396.46666666666658</v>
      </c>
      <c r="I167" s="321">
        <v>405.13333333333333</v>
      </c>
      <c r="J167" s="321">
        <v>415.56666666666655</v>
      </c>
      <c r="K167" s="320">
        <v>394.7</v>
      </c>
      <c r="L167" s="320">
        <v>375.6</v>
      </c>
      <c r="M167" s="320">
        <v>4.0215199999999998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119.6</v>
      </c>
      <c r="D168" s="321">
        <v>119.39999999999999</v>
      </c>
      <c r="E168" s="321">
        <v>118.24999999999999</v>
      </c>
      <c r="F168" s="321">
        <v>116.89999999999999</v>
      </c>
      <c r="G168" s="321">
        <v>115.74999999999999</v>
      </c>
      <c r="H168" s="321">
        <v>120.74999999999999</v>
      </c>
      <c r="I168" s="321">
        <v>121.89999999999999</v>
      </c>
      <c r="J168" s="321">
        <v>123.24999999999999</v>
      </c>
      <c r="K168" s="320">
        <v>120.55</v>
      </c>
      <c r="L168" s="320">
        <v>118.05</v>
      </c>
      <c r="M168" s="320">
        <v>1.81995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5113.8999999999996</v>
      </c>
      <c r="D169" s="321">
        <v>5099.8666666666659</v>
      </c>
      <c r="E169" s="321">
        <v>5064.0333333333319</v>
      </c>
      <c r="F169" s="321">
        <v>5014.1666666666661</v>
      </c>
      <c r="G169" s="321">
        <v>4978.3333333333321</v>
      </c>
      <c r="H169" s="321">
        <v>5149.7333333333318</v>
      </c>
      <c r="I169" s="321">
        <v>5185.5666666666657</v>
      </c>
      <c r="J169" s="321">
        <v>5235.4333333333316</v>
      </c>
      <c r="K169" s="320">
        <v>5135.7</v>
      </c>
      <c r="L169" s="320">
        <v>5050</v>
      </c>
      <c r="M169" s="320">
        <v>4.947E-2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3146.05</v>
      </c>
      <c r="D170" s="321">
        <v>3122.7333333333336</v>
      </c>
      <c r="E170" s="321">
        <v>3062.3166666666671</v>
      </c>
      <c r="F170" s="321">
        <v>2978.5833333333335</v>
      </c>
      <c r="G170" s="321">
        <v>2918.166666666667</v>
      </c>
      <c r="H170" s="321">
        <v>3206.4666666666672</v>
      </c>
      <c r="I170" s="321">
        <v>3266.8833333333332</v>
      </c>
      <c r="J170" s="321">
        <v>3350.6166666666672</v>
      </c>
      <c r="K170" s="320">
        <v>3183.15</v>
      </c>
      <c r="L170" s="320">
        <v>3039</v>
      </c>
      <c r="M170" s="320">
        <v>3.5350000000000001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1591.05</v>
      </c>
      <c r="D171" s="321">
        <v>1590.3833333333332</v>
      </c>
      <c r="E171" s="321">
        <v>1576.7666666666664</v>
      </c>
      <c r="F171" s="321">
        <v>1562.4833333333331</v>
      </c>
      <c r="G171" s="321">
        <v>1548.8666666666663</v>
      </c>
      <c r="H171" s="321">
        <v>1604.6666666666665</v>
      </c>
      <c r="I171" s="321">
        <v>1618.2833333333333</v>
      </c>
      <c r="J171" s="321">
        <v>1632.5666666666666</v>
      </c>
      <c r="K171" s="320">
        <v>1604</v>
      </c>
      <c r="L171" s="320">
        <v>1576.1</v>
      </c>
      <c r="M171" s="320">
        <v>0.10911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436.15</v>
      </c>
      <c r="D172" s="321">
        <v>433.7833333333333</v>
      </c>
      <c r="E172" s="321">
        <v>429.36666666666662</v>
      </c>
      <c r="F172" s="321">
        <v>422.58333333333331</v>
      </c>
      <c r="G172" s="321">
        <v>418.16666666666663</v>
      </c>
      <c r="H172" s="321">
        <v>440.56666666666661</v>
      </c>
      <c r="I172" s="321">
        <v>444.98333333333335</v>
      </c>
      <c r="J172" s="321">
        <v>451.76666666666659</v>
      </c>
      <c r="K172" s="320">
        <v>438.2</v>
      </c>
      <c r="L172" s="320">
        <v>427</v>
      </c>
      <c r="M172" s="320">
        <v>5.1476100000000002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4586.2</v>
      </c>
      <c r="D173" s="321">
        <v>4610.4000000000005</v>
      </c>
      <c r="E173" s="321">
        <v>4515.8000000000011</v>
      </c>
      <c r="F173" s="321">
        <v>4445.4000000000005</v>
      </c>
      <c r="G173" s="321">
        <v>4350.8000000000011</v>
      </c>
      <c r="H173" s="321">
        <v>4680.8000000000011</v>
      </c>
      <c r="I173" s="321">
        <v>4775.4000000000015</v>
      </c>
      <c r="J173" s="321">
        <v>4845.8000000000011</v>
      </c>
      <c r="K173" s="320">
        <v>4705</v>
      </c>
      <c r="L173" s="320">
        <v>4540</v>
      </c>
      <c r="M173" s="320">
        <v>0.24856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848.25</v>
      </c>
      <c r="D174" s="321">
        <v>846.94999999999993</v>
      </c>
      <c r="E174" s="321">
        <v>837.94999999999982</v>
      </c>
      <c r="F174" s="321">
        <v>827.64999999999986</v>
      </c>
      <c r="G174" s="321">
        <v>818.64999999999975</v>
      </c>
      <c r="H174" s="321">
        <v>857.24999999999989</v>
      </c>
      <c r="I174" s="321">
        <v>866.25000000000011</v>
      </c>
      <c r="J174" s="321">
        <v>876.55</v>
      </c>
      <c r="K174" s="320">
        <v>855.95</v>
      </c>
      <c r="L174" s="320">
        <v>836.65</v>
      </c>
      <c r="M174" s="320">
        <v>14.23908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1225.45</v>
      </c>
      <c r="D175" s="321">
        <v>1226.7</v>
      </c>
      <c r="E175" s="321">
        <v>1213.75</v>
      </c>
      <c r="F175" s="321">
        <v>1202.05</v>
      </c>
      <c r="G175" s="321">
        <v>1189.0999999999999</v>
      </c>
      <c r="H175" s="321">
        <v>1238.4000000000001</v>
      </c>
      <c r="I175" s="321">
        <v>1251.3500000000004</v>
      </c>
      <c r="J175" s="321">
        <v>1263.0500000000002</v>
      </c>
      <c r="K175" s="320">
        <v>1239.6500000000001</v>
      </c>
      <c r="L175" s="320">
        <v>1215</v>
      </c>
      <c r="M175" s="320">
        <v>0.30625999999999998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513.4</v>
      </c>
      <c r="D176" s="321">
        <v>512.30000000000007</v>
      </c>
      <c r="E176" s="321">
        <v>506.10000000000014</v>
      </c>
      <c r="F176" s="321">
        <v>498.80000000000007</v>
      </c>
      <c r="G176" s="321">
        <v>492.60000000000014</v>
      </c>
      <c r="H176" s="321">
        <v>519.60000000000014</v>
      </c>
      <c r="I176" s="321">
        <v>525.80000000000018</v>
      </c>
      <c r="J176" s="321">
        <v>533.10000000000014</v>
      </c>
      <c r="K176" s="320">
        <v>518.5</v>
      </c>
      <c r="L176" s="320">
        <v>505</v>
      </c>
      <c r="M176" s="320">
        <v>2.6587700000000001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792</v>
      </c>
      <c r="D177" s="321">
        <v>789.98333333333323</v>
      </c>
      <c r="E177" s="321">
        <v>779.96666666666647</v>
      </c>
      <c r="F177" s="321">
        <v>767.93333333333328</v>
      </c>
      <c r="G177" s="321">
        <v>757.91666666666652</v>
      </c>
      <c r="H177" s="321">
        <v>802.01666666666642</v>
      </c>
      <c r="I177" s="321">
        <v>812.03333333333308</v>
      </c>
      <c r="J177" s="321">
        <v>824.06666666666638</v>
      </c>
      <c r="K177" s="320">
        <v>800</v>
      </c>
      <c r="L177" s="320">
        <v>777.95</v>
      </c>
      <c r="M177" s="320">
        <v>7.1865500000000004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487.3</v>
      </c>
      <c r="D178" s="321">
        <v>486.48333333333335</v>
      </c>
      <c r="E178" s="321">
        <v>483.06666666666672</v>
      </c>
      <c r="F178" s="321">
        <v>478.83333333333337</v>
      </c>
      <c r="G178" s="321">
        <v>475.41666666666674</v>
      </c>
      <c r="H178" s="321">
        <v>490.7166666666667</v>
      </c>
      <c r="I178" s="321">
        <v>494.13333333333333</v>
      </c>
      <c r="J178" s="321">
        <v>498.36666666666667</v>
      </c>
      <c r="K178" s="320">
        <v>489.9</v>
      </c>
      <c r="L178" s="320">
        <v>482.25</v>
      </c>
      <c r="M178" s="320">
        <v>0.62178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1570.4</v>
      </c>
      <c r="D179" s="321">
        <v>1566.1666666666667</v>
      </c>
      <c r="E179" s="321">
        <v>1550.5333333333335</v>
      </c>
      <c r="F179" s="321">
        <v>1530.6666666666667</v>
      </c>
      <c r="G179" s="321">
        <v>1515.0333333333335</v>
      </c>
      <c r="H179" s="321">
        <v>1586.0333333333335</v>
      </c>
      <c r="I179" s="321">
        <v>1601.6666666666667</v>
      </c>
      <c r="J179" s="321">
        <v>1621.5333333333335</v>
      </c>
      <c r="K179" s="320">
        <v>1581.8</v>
      </c>
      <c r="L179" s="320">
        <v>1546.3</v>
      </c>
      <c r="M179" s="320">
        <v>3.2707199999999998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87.6</v>
      </c>
      <c r="D180" s="321">
        <v>88.183333333333323</v>
      </c>
      <c r="E180" s="321">
        <v>86.516666666666652</v>
      </c>
      <c r="F180" s="321">
        <v>85.433333333333323</v>
      </c>
      <c r="G180" s="321">
        <v>83.766666666666652</v>
      </c>
      <c r="H180" s="321">
        <v>89.266666666666652</v>
      </c>
      <c r="I180" s="321">
        <v>90.933333333333309</v>
      </c>
      <c r="J180" s="321">
        <v>92.016666666666652</v>
      </c>
      <c r="K180" s="320">
        <v>89.85</v>
      </c>
      <c r="L180" s="320">
        <v>87.1</v>
      </c>
      <c r="M180" s="320">
        <v>11.61477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283.35000000000002</v>
      </c>
      <c r="D181" s="321">
        <v>285.05</v>
      </c>
      <c r="E181" s="321">
        <v>280.25</v>
      </c>
      <c r="F181" s="321">
        <v>277.14999999999998</v>
      </c>
      <c r="G181" s="321">
        <v>272.34999999999997</v>
      </c>
      <c r="H181" s="321">
        <v>288.15000000000003</v>
      </c>
      <c r="I181" s="321">
        <v>292.9500000000001</v>
      </c>
      <c r="J181" s="321">
        <v>296.05000000000007</v>
      </c>
      <c r="K181" s="320">
        <v>289.85000000000002</v>
      </c>
      <c r="L181" s="320">
        <v>281.95</v>
      </c>
      <c r="M181" s="320">
        <v>6.9703900000000001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524.54999999999995</v>
      </c>
      <c r="D182" s="321">
        <v>524.48333333333323</v>
      </c>
      <c r="E182" s="321">
        <v>517.06666666666649</v>
      </c>
      <c r="F182" s="321">
        <v>509.58333333333326</v>
      </c>
      <c r="G182" s="321">
        <v>502.16666666666652</v>
      </c>
      <c r="H182" s="321">
        <v>531.96666666666647</v>
      </c>
      <c r="I182" s="321">
        <v>539.38333333333321</v>
      </c>
      <c r="J182" s="321">
        <v>546.86666666666645</v>
      </c>
      <c r="K182" s="320">
        <v>531.9</v>
      </c>
      <c r="L182" s="320">
        <v>517</v>
      </c>
      <c r="M182" s="320">
        <v>4.9507500000000002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1700.2</v>
      </c>
      <c r="D183" s="321">
        <v>1695.5666666666666</v>
      </c>
      <c r="E183" s="321">
        <v>1681.6333333333332</v>
      </c>
      <c r="F183" s="321">
        <v>1663.0666666666666</v>
      </c>
      <c r="G183" s="321">
        <v>1649.1333333333332</v>
      </c>
      <c r="H183" s="321">
        <v>1714.1333333333332</v>
      </c>
      <c r="I183" s="321">
        <v>1728.0666666666666</v>
      </c>
      <c r="J183" s="321">
        <v>1746.6333333333332</v>
      </c>
      <c r="K183" s="320">
        <v>1709.5</v>
      </c>
      <c r="L183" s="320">
        <v>1677</v>
      </c>
      <c r="M183" s="320">
        <v>4.2438900000000004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177.25</v>
      </c>
      <c r="D184" s="321">
        <v>178.53333333333333</v>
      </c>
      <c r="E184" s="321">
        <v>174.26666666666665</v>
      </c>
      <c r="F184" s="321">
        <v>171.28333333333333</v>
      </c>
      <c r="G184" s="321">
        <v>167.01666666666665</v>
      </c>
      <c r="H184" s="321">
        <v>181.51666666666665</v>
      </c>
      <c r="I184" s="321">
        <v>185.78333333333336</v>
      </c>
      <c r="J184" s="321">
        <v>188.76666666666665</v>
      </c>
      <c r="K184" s="320">
        <v>182.8</v>
      </c>
      <c r="L184" s="320">
        <v>175.55</v>
      </c>
      <c r="M184" s="320">
        <v>11.439719999999999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1760.9</v>
      </c>
      <c r="D185" s="321">
        <v>1752.1000000000001</v>
      </c>
      <c r="E185" s="321">
        <v>1732.7000000000003</v>
      </c>
      <c r="F185" s="321">
        <v>1704.5000000000002</v>
      </c>
      <c r="G185" s="321">
        <v>1685.1000000000004</v>
      </c>
      <c r="H185" s="321">
        <v>1780.3000000000002</v>
      </c>
      <c r="I185" s="321">
        <v>1799.7000000000003</v>
      </c>
      <c r="J185" s="321">
        <v>1827.9</v>
      </c>
      <c r="K185" s="320">
        <v>1771.5</v>
      </c>
      <c r="L185" s="320">
        <v>1723.9</v>
      </c>
      <c r="M185" s="320">
        <v>0.39182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174.2</v>
      </c>
      <c r="D186" s="321">
        <v>173.85</v>
      </c>
      <c r="E186" s="321">
        <v>171.89999999999998</v>
      </c>
      <c r="F186" s="321">
        <v>169.6</v>
      </c>
      <c r="G186" s="321">
        <v>167.64999999999998</v>
      </c>
      <c r="H186" s="321">
        <v>176.14999999999998</v>
      </c>
      <c r="I186" s="321">
        <v>178.09999999999997</v>
      </c>
      <c r="J186" s="321">
        <v>180.39999999999998</v>
      </c>
      <c r="K186" s="320">
        <v>175.8</v>
      </c>
      <c r="L186" s="320">
        <v>171.55</v>
      </c>
      <c r="M186" s="320">
        <v>18.032489999999999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262.3</v>
      </c>
      <c r="D187" s="321">
        <v>262.20000000000005</v>
      </c>
      <c r="E187" s="321">
        <v>259.80000000000007</v>
      </c>
      <c r="F187" s="321">
        <v>257.3</v>
      </c>
      <c r="G187" s="321">
        <v>254.90000000000003</v>
      </c>
      <c r="H187" s="321">
        <v>264.7000000000001</v>
      </c>
      <c r="I187" s="321">
        <v>267.10000000000008</v>
      </c>
      <c r="J187" s="321">
        <v>269.60000000000014</v>
      </c>
      <c r="K187" s="320">
        <v>264.60000000000002</v>
      </c>
      <c r="L187" s="320">
        <v>259.7</v>
      </c>
      <c r="M187" s="320">
        <v>5.9592400000000003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1013.95</v>
      </c>
      <c r="D188" s="321">
        <v>1012.6166666666667</v>
      </c>
      <c r="E188" s="321">
        <v>987.23333333333335</v>
      </c>
      <c r="F188" s="321">
        <v>960.51666666666665</v>
      </c>
      <c r="G188" s="321">
        <v>935.13333333333333</v>
      </c>
      <c r="H188" s="321">
        <v>1039.3333333333335</v>
      </c>
      <c r="I188" s="321">
        <v>1064.7166666666667</v>
      </c>
      <c r="J188" s="321">
        <v>1091.4333333333334</v>
      </c>
      <c r="K188" s="320">
        <v>1038</v>
      </c>
      <c r="L188" s="320">
        <v>985.9</v>
      </c>
      <c r="M188" s="320">
        <v>18.457889999999999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519.35</v>
      </c>
      <c r="D189" s="321">
        <v>522.29999999999995</v>
      </c>
      <c r="E189" s="321">
        <v>512.59999999999991</v>
      </c>
      <c r="F189" s="321">
        <v>505.84999999999991</v>
      </c>
      <c r="G189" s="321">
        <v>496.14999999999986</v>
      </c>
      <c r="H189" s="321">
        <v>529.04999999999995</v>
      </c>
      <c r="I189" s="321">
        <v>538.75</v>
      </c>
      <c r="J189" s="321">
        <v>545.5</v>
      </c>
      <c r="K189" s="320">
        <v>532</v>
      </c>
      <c r="L189" s="320">
        <v>515.54999999999995</v>
      </c>
      <c r="M189" s="320">
        <v>8.4232899999999997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1641.85</v>
      </c>
      <c r="D190" s="321">
        <v>1645.0333333333335</v>
      </c>
      <c r="E190" s="321">
        <v>1628.866666666667</v>
      </c>
      <c r="F190" s="321">
        <v>1615.8833333333334</v>
      </c>
      <c r="G190" s="321">
        <v>1599.7166666666669</v>
      </c>
      <c r="H190" s="321">
        <v>1658.0166666666671</v>
      </c>
      <c r="I190" s="321">
        <v>1674.1833333333336</v>
      </c>
      <c r="J190" s="321">
        <v>1687.1666666666672</v>
      </c>
      <c r="K190" s="320">
        <v>1661.2</v>
      </c>
      <c r="L190" s="320">
        <v>1632.05</v>
      </c>
      <c r="M190" s="320">
        <v>5.2235100000000001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1001.5</v>
      </c>
      <c r="D191" s="321">
        <v>1002.3833333333333</v>
      </c>
      <c r="E191" s="321">
        <v>989.76666666666665</v>
      </c>
      <c r="F191" s="321">
        <v>978.0333333333333</v>
      </c>
      <c r="G191" s="321">
        <v>965.41666666666663</v>
      </c>
      <c r="H191" s="321">
        <v>1014.1166666666667</v>
      </c>
      <c r="I191" s="321">
        <v>1026.7333333333331</v>
      </c>
      <c r="J191" s="321">
        <v>1038.4666666666667</v>
      </c>
      <c r="K191" s="320">
        <v>1015</v>
      </c>
      <c r="L191" s="320">
        <v>990.65</v>
      </c>
      <c r="M191" s="320">
        <v>2.4197500000000001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21.1</v>
      </c>
      <c r="D192" s="321">
        <v>20.666666666666668</v>
      </c>
      <c r="E192" s="321">
        <v>19.833333333333336</v>
      </c>
      <c r="F192" s="321">
        <v>18.566666666666666</v>
      </c>
      <c r="G192" s="321">
        <v>17.733333333333334</v>
      </c>
      <c r="H192" s="321">
        <v>21.933333333333337</v>
      </c>
      <c r="I192" s="321">
        <v>22.766666666666673</v>
      </c>
      <c r="J192" s="321">
        <v>24.033333333333339</v>
      </c>
      <c r="K192" s="320">
        <v>21.5</v>
      </c>
      <c r="L192" s="320">
        <v>19.399999999999999</v>
      </c>
      <c r="M192" s="320">
        <v>156.31613999999999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1092.55</v>
      </c>
      <c r="D193" s="321">
        <v>1101.8500000000001</v>
      </c>
      <c r="E193" s="321">
        <v>1078.7000000000003</v>
      </c>
      <c r="F193" s="321">
        <v>1064.8500000000001</v>
      </c>
      <c r="G193" s="321">
        <v>1041.7000000000003</v>
      </c>
      <c r="H193" s="321">
        <v>1115.7000000000003</v>
      </c>
      <c r="I193" s="321">
        <v>1138.8500000000004</v>
      </c>
      <c r="J193" s="321">
        <v>1152.7000000000003</v>
      </c>
      <c r="K193" s="320">
        <v>1125</v>
      </c>
      <c r="L193" s="320">
        <v>1088</v>
      </c>
      <c r="M193" s="320">
        <v>0.45218999999999998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1316</v>
      </c>
      <c r="D194" s="321">
        <v>1324.5666666666666</v>
      </c>
      <c r="E194" s="321">
        <v>1304.4333333333332</v>
      </c>
      <c r="F194" s="321">
        <v>1292.8666666666666</v>
      </c>
      <c r="G194" s="321">
        <v>1272.7333333333331</v>
      </c>
      <c r="H194" s="321">
        <v>1336.1333333333332</v>
      </c>
      <c r="I194" s="321">
        <v>1356.2666666666664</v>
      </c>
      <c r="J194" s="321">
        <v>1367.8333333333333</v>
      </c>
      <c r="K194" s="320">
        <v>1344.7</v>
      </c>
      <c r="L194" s="320">
        <v>1313</v>
      </c>
      <c r="M194" s="320">
        <v>14.44594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1095.5999999999999</v>
      </c>
      <c r="D195" s="321">
        <v>1090.0333333333333</v>
      </c>
      <c r="E195" s="321">
        <v>1080.1666666666665</v>
      </c>
      <c r="F195" s="321">
        <v>1064.7333333333331</v>
      </c>
      <c r="G195" s="321">
        <v>1054.8666666666663</v>
      </c>
      <c r="H195" s="321">
        <v>1105.4666666666667</v>
      </c>
      <c r="I195" s="321">
        <v>1115.3333333333335</v>
      </c>
      <c r="J195" s="321">
        <v>1130.7666666666669</v>
      </c>
      <c r="K195" s="320">
        <v>1099.9000000000001</v>
      </c>
      <c r="L195" s="320">
        <v>1074.5999999999999</v>
      </c>
      <c r="M195" s="320">
        <v>32.887920000000001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2218.6999999999998</v>
      </c>
      <c r="D196" s="321">
        <v>2221.2000000000003</v>
      </c>
      <c r="E196" s="321">
        <v>2203.5000000000005</v>
      </c>
      <c r="F196" s="321">
        <v>2188.3000000000002</v>
      </c>
      <c r="G196" s="321">
        <v>2170.6000000000004</v>
      </c>
      <c r="H196" s="321">
        <v>2236.4000000000005</v>
      </c>
      <c r="I196" s="321">
        <v>2254.1000000000004</v>
      </c>
      <c r="J196" s="321">
        <v>2269.3000000000006</v>
      </c>
      <c r="K196" s="320">
        <v>2238.9</v>
      </c>
      <c r="L196" s="320">
        <v>2206</v>
      </c>
      <c r="M196" s="320">
        <v>25.604569999999999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2071.9499999999998</v>
      </c>
      <c r="D197" s="321">
        <v>2082.4833333333331</v>
      </c>
      <c r="E197" s="321">
        <v>2035.9666666666662</v>
      </c>
      <c r="F197" s="321">
        <v>1999.9833333333331</v>
      </c>
      <c r="G197" s="321">
        <v>1953.4666666666662</v>
      </c>
      <c r="H197" s="321">
        <v>2118.4666666666662</v>
      </c>
      <c r="I197" s="321">
        <v>2164.9833333333336</v>
      </c>
      <c r="J197" s="321">
        <v>2200.9666666666662</v>
      </c>
      <c r="K197" s="320">
        <v>2129</v>
      </c>
      <c r="L197" s="320">
        <v>2046.5</v>
      </c>
      <c r="M197" s="320">
        <v>4.3908800000000001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1372.55</v>
      </c>
      <c r="D198" s="321">
        <v>1369.2166666666665</v>
      </c>
      <c r="E198" s="321">
        <v>1359.4333333333329</v>
      </c>
      <c r="F198" s="321">
        <v>1346.3166666666664</v>
      </c>
      <c r="G198" s="321">
        <v>1336.5333333333328</v>
      </c>
      <c r="H198" s="321">
        <v>1382.333333333333</v>
      </c>
      <c r="I198" s="321">
        <v>1392.1166666666663</v>
      </c>
      <c r="J198" s="321">
        <v>1405.2333333333331</v>
      </c>
      <c r="K198" s="320">
        <v>1379</v>
      </c>
      <c r="L198" s="320">
        <v>1356.1</v>
      </c>
      <c r="M198" s="320">
        <v>90.27167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547.65</v>
      </c>
      <c r="D199" s="321">
        <v>547.7833333333333</v>
      </c>
      <c r="E199" s="321">
        <v>537.11666666666656</v>
      </c>
      <c r="F199" s="321">
        <v>526.58333333333326</v>
      </c>
      <c r="G199" s="321">
        <v>515.91666666666652</v>
      </c>
      <c r="H199" s="321">
        <v>558.31666666666661</v>
      </c>
      <c r="I199" s="321">
        <v>568.98333333333335</v>
      </c>
      <c r="J199" s="321">
        <v>579.51666666666665</v>
      </c>
      <c r="K199" s="320">
        <v>558.45000000000005</v>
      </c>
      <c r="L199" s="320">
        <v>537.25</v>
      </c>
      <c r="M199" s="320">
        <v>47.440550000000002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1237.3</v>
      </c>
      <c r="D200" s="321">
        <v>1242.9000000000001</v>
      </c>
      <c r="E200" s="321">
        <v>1220.0500000000002</v>
      </c>
      <c r="F200" s="321">
        <v>1202.8000000000002</v>
      </c>
      <c r="G200" s="321">
        <v>1179.9500000000003</v>
      </c>
      <c r="H200" s="321">
        <v>1260.1500000000001</v>
      </c>
      <c r="I200" s="321">
        <v>1283</v>
      </c>
      <c r="J200" s="321">
        <v>1300.25</v>
      </c>
      <c r="K200" s="320">
        <v>1265.75</v>
      </c>
      <c r="L200" s="320">
        <v>1225.6500000000001</v>
      </c>
      <c r="M200" s="320">
        <v>1.6422300000000001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202.05</v>
      </c>
      <c r="D201" s="321">
        <v>202.23333333333335</v>
      </c>
      <c r="E201" s="321">
        <v>199.81666666666669</v>
      </c>
      <c r="F201" s="321">
        <v>197.58333333333334</v>
      </c>
      <c r="G201" s="321">
        <v>195.16666666666669</v>
      </c>
      <c r="H201" s="321">
        <v>204.4666666666667</v>
      </c>
      <c r="I201" s="321">
        <v>206.88333333333333</v>
      </c>
      <c r="J201" s="321">
        <v>209.1166666666667</v>
      </c>
      <c r="K201" s="320">
        <v>204.65</v>
      </c>
      <c r="L201" s="320">
        <v>200</v>
      </c>
      <c r="M201" s="320">
        <v>0.83621000000000001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118.05</v>
      </c>
      <c r="D202" s="321">
        <v>118.35000000000001</v>
      </c>
      <c r="E202" s="321">
        <v>114.70000000000002</v>
      </c>
      <c r="F202" s="321">
        <v>111.35000000000001</v>
      </c>
      <c r="G202" s="321">
        <v>107.70000000000002</v>
      </c>
      <c r="H202" s="321">
        <v>121.70000000000002</v>
      </c>
      <c r="I202" s="321">
        <v>125.35000000000002</v>
      </c>
      <c r="J202" s="321">
        <v>128.70000000000002</v>
      </c>
      <c r="K202" s="320">
        <v>122</v>
      </c>
      <c r="L202" s="320">
        <v>115</v>
      </c>
      <c r="M202" s="320">
        <v>8.6156699999999997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2500</v>
      </c>
      <c r="D203" s="321">
        <v>2466.2000000000003</v>
      </c>
      <c r="E203" s="321">
        <v>2403.8000000000006</v>
      </c>
      <c r="F203" s="321">
        <v>2307.6000000000004</v>
      </c>
      <c r="G203" s="321">
        <v>2245.2000000000007</v>
      </c>
      <c r="H203" s="321">
        <v>2562.4000000000005</v>
      </c>
      <c r="I203" s="321">
        <v>2624.8</v>
      </c>
      <c r="J203" s="321">
        <v>2721.0000000000005</v>
      </c>
      <c r="K203" s="320">
        <v>2528.6</v>
      </c>
      <c r="L203" s="320">
        <v>2370</v>
      </c>
      <c r="M203" s="320">
        <v>20.82863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77.900000000000006</v>
      </c>
      <c r="D204" s="321">
        <v>77.433333333333337</v>
      </c>
      <c r="E204" s="321">
        <v>75.966666666666669</v>
      </c>
      <c r="F204" s="321">
        <v>74.033333333333331</v>
      </c>
      <c r="G204" s="321">
        <v>72.566666666666663</v>
      </c>
      <c r="H204" s="321">
        <v>79.366666666666674</v>
      </c>
      <c r="I204" s="321">
        <v>80.833333333333343</v>
      </c>
      <c r="J204" s="321">
        <v>82.76666666666668</v>
      </c>
      <c r="K204" s="320">
        <v>78.900000000000006</v>
      </c>
      <c r="L204" s="320">
        <v>75.5</v>
      </c>
      <c r="M204" s="320">
        <v>91.291120000000006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1039.0999999999999</v>
      </c>
      <c r="D205" s="321">
        <v>1046.4999999999998</v>
      </c>
      <c r="E205" s="321">
        <v>1024.1999999999996</v>
      </c>
      <c r="F205" s="321">
        <v>1009.2999999999997</v>
      </c>
      <c r="G205" s="321">
        <v>986.99999999999955</v>
      </c>
      <c r="H205" s="321">
        <v>1061.3999999999996</v>
      </c>
      <c r="I205" s="321">
        <v>1083.6999999999998</v>
      </c>
      <c r="J205" s="321">
        <v>1098.5999999999997</v>
      </c>
      <c r="K205" s="320">
        <v>1068.8</v>
      </c>
      <c r="L205" s="320">
        <v>1031.5999999999999</v>
      </c>
      <c r="M205" s="320">
        <v>0.41804999999999998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400.2</v>
      </c>
      <c r="D206" s="321">
        <v>400.34999999999997</v>
      </c>
      <c r="E206" s="321">
        <v>392.89999999999992</v>
      </c>
      <c r="F206" s="321">
        <v>385.59999999999997</v>
      </c>
      <c r="G206" s="321">
        <v>378.14999999999992</v>
      </c>
      <c r="H206" s="321">
        <v>407.64999999999992</v>
      </c>
      <c r="I206" s="321">
        <v>415.09999999999997</v>
      </c>
      <c r="J206" s="321">
        <v>422.39999999999992</v>
      </c>
      <c r="K206" s="320">
        <v>407.8</v>
      </c>
      <c r="L206" s="320">
        <v>393.05</v>
      </c>
      <c r="M206" s="320">
        <v>1.0478799999999999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492.3</v>
      </c>
      <c r="D207" s="321">
        <v>488.78333333333336</v>
      </c>
      <c r="E207" s="321">
        <v>479.9666666666667</v>
      </c>
      <c r="F207" s="321">
        <v>467.63333333333333</v>
      </c>
      <c r="G207" s="321">
        <v>458.81666666666666</v>
      </c>
      <c r="H207" s="321">
        <v>501.11666666666673</v>
      </c>
      <c r="I207" s="321">
        <v>509.93333333333345</v>
      </c>
      <c r="J207" s="321">
        <v>522.26666666666677</v>
      </c>
      <c r="K207" s="320">
        <v>497.6</v>
      </c>
      <c r="L207" s="320">
        <v>476.45</v>
      </c>
      <c r="M207" s="320">
        <v>176.23544000000001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114.15</v>
      </c>
      <c r="D208" s="321">
        <v>113.8</v>
      </c>
      <c r="E208" s="321">
        <v>112.6</v>
      </c>
      <c r="F208" s="321">
        <v>111.05</v>
      </c>
      <c r="G208" s="321">
        <v>109.85</v>
      </c>
      <c r="H208" s="321">
        <v>115.35</v>
      </c>
      <c r="I208" s="321">
        <v>116.55000000000001</v>
      </c>
      <c r="J208" s="321">
        <v>118.1</v>
      </c>
      <c r="K208" s="320">
        <v>115</v>
      </c>
      <c r="L208" s="320">
        <v>112.25</v>
      </c>
      <c r="M208" s="320">
        <v>27.627849999999999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281.85000000000002</v>
      </c>
      <c r="D209" s="321">
        <v>285.25000000000006</v>
      </c>
      <c r="E209" s="321">
        <v>277.7000000000001</v>
      </c>
      <c r="F209" s="321">
        <v>273.55000000000007</v>
      </c>
      <c r="G209" s="321">
        <v>266.00000000000011</v>
      </c>
      <c r="H209" s="321">
        <v>289.40000000000009</v>
      </c>
      <c r="I209" s="321">
        <v>296.95000000000005</v>
      </c>
      <c r="J209" s="321">
        <v>301.10000000000008</v>
      </c>
      <c r="K209" s="320">
        <v>292.8</v>
      </c>
      <c r="L209" s="320">
        <v>281.10000000000002</v>
      </c>
      <c r="M209" s="320">
        <v>28.788119999999999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2145.1</v>
      </c>
      <c r="D210" s="321">
        <v>2133.6666666666665</v>
      </c>
      <c r="E210" s="321">
        <v>2114.9333333333329</v>
      </c>
      <c r="F210" s="321">
        <v>2084.7666666666664</v>
      </c>
      <c r="G210" s="321">
        <v>2066.0333333333328</v>
      </c>
      <c r="H210" s="321">
        <v>2163.833333333333</v>
      </c>
      <c r="I210" s="321">
        <v>2182.5666666666666</v>
      </c>
      <c r="J210" s="321">
        <v>2212.7333333333331</v>
      </c>
      <c r="K210" s="320">
        <v>2152.4</v>
      </c>
      <c r="L210" s="320">
        <v>2103.5</v>
      </c>
      <c r="M210" s="320">
        <v>22.14481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318.14999999999998</v>
      </c>
      <c r="D211" s="321">
        <v>318.5</v>
      </c>
      <c r="E211" s="321">
        <v>314.2</v>
      </c>
      <c r="F211" s="321">
        <v>310.25</v>
      </c>
      <c r="G211" s="321">
        <v>305.95</v>
      </c>
      <c r="H211" s="321">
        <v>322.45</v>
      </c>
      <c r="I211" s="321">
        <v>326.74999999999994</v>
      </c>
      <c r="J211" s="321">
        <v>330.7</v>
      </c>
      <c r="K211" s="320">
        <v>322.8</v>
      </c>
      <c r="L211" s="320">
        <v>314.55</v>
      </c>
      <c r="M211" s="320">
        <v>13.64198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734.9</v>
      </c>
      <c r="D212" s="321">
        <v>733.21666666666658</v>
      </c>
      <c r="E212" s="321">
        <v>725.48333333333312</v>
      </c>
      <c r="F212" s="321">
        <v>716.06666666666649</v>
      </c>
      <c r="G212" s="321">
        <v>708.33333333333303</v>
      </c>
      <c r="H212" s="321">
        <v>742.63333333333321</v>
      </c>
      <c r="I212" s="321">
        <v>750.36666666666656</v>
      </c>
      <c r="J212" s="321">
        <v>759.7833333333333</v>
      </c>
      <c r="K212" s="320">
        <v>740.95</v>
      </c>
      <c r="L212" s="320">
        <v>723.8</v>
      </c>
      <c r="M212" s="320">
        <v>0.66249000000000002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40856.15</v>
      </c>
      <c r="D213" s="321">
        <v>40957.35</v>
      </c>
      <c r="E213" s="321">
        <v>40613.699999999997</v>
      </c>
      <c r="F213" s="321">
        <v>40371.25</v>
      </c>
      <c r="G213" s="321">
        <v>40027.599999999999</v>
      </c>
      <c r="H213" s="321">
        <v>41199.799999999996</v>
      </c>
      <c r="I213" s="321">
        <v>41543.450000000004</v>
      </c>
      <c r="J213" s="321">
        <v>41785.899999999994</v>
      </c>
      <c r="K213" s="320">
        <v>41301</v>
      </c>
      <c r="L213" s="320">
        <v>40714.9</v>
      </c>
      <c r="M213" s="320">
        <v>6.5379999999999994E-2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35.65</v>
      </c>
      <c r="D214" s="321">
        <v>35.683333333333337</v>
      </c>
      <c r="E214" s="321">
        <v>35.366666666666674</v>
      </c>
      <c r="F214" s="321">
        <v>35.083333333333336</v>
      </c>
      <c r="G214" s="321">
        <v>34.766666666666673</v>
      </c>
      <c r="H214" s="321">
        <v>35.966666666666676</v>
      </c>
      <c r="I214" s="321">
        <v>36.283333333333339</v>
      </c>
      <c r="J214" s="321">
        <v>36.566666666666677</v>
      </c>
      <c r="K214" s="320">
        <v>36</v>
      </c>
      <c r="L214" s="320">
        <v>35.4</v>
      </c>
      <c r="M214" s="320">
        <v>10.64546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92.45</v>
      </c>
      <c r="D215" s="321">
        <v>92.866666666666674</v>
      </c>
      <c r="E215" s="321">
        <v>91.333333333333343</v>
      </c>
      <c r="F215" s="321">
        <v>90.216666666666669</v>
      </c>
      <c r="G215" s="321">
        <v>88.683333333333337</v>
      </c>
      <c r="H215" s="321">
        <v>93.983333333333348</v>
      </c>
      <c r="I215" s="321">
        <v>95.51666666666668</v>
      </c>
      <c r="J215" s="321">
        <v>96.633333333333354</v>
      </c>
      <c r="K215" s="320">
        <v>94.4</v>
      </c>
      <c r="L215" s="320">
        <v>91.75</v>
      </c>
      <c r="M215" s="320">
        <v>68.955160000000006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156.25</v>
      </c>
      <c r="D216" s="321">
        <v>157.20000000000002</v>
      </c>
      <c r="E216" s="321">
        <v>153.10000000000002</v>
      </c>
      <c r="F216" s="321">
        <v>149.95000000000002</v>
      </c>
      <c r="G216" s="321">
        <v>145.85000000000002</v>
      </c>
      <c r="H216" s="321">
        <v>160.35000000000002</v>
      </c>
      <c r="I216" s="321">
        <v>164.45</v>
      </c>
      <c r="J216" s="321">
        <v>167.60000000000002</v>
      </c>
      <c r="K216" s="320">
        <v>161.30000000000001</v>
      </c>
      <c r="L216" s="320">
        <v>154.05000000000001</v>
      </c>
      <c r="M216" s="320">
        <v>85.334850000000003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736.7</v>
      </c>
      <c r="D217" s="321">
        <v>739.75</v>
      </c>
      <c r="E217" s="321">
        <v>729.5</v>
      </c>
      <c r="F217" s="321">
        <v>722.3</v>
      </c>
      <c r="G217" s="321">
        <v>712.05</v>
      </c>
      <c r="H217" s="321">
        <v>746.95</v>
      </c>
      <c r="I217" s="321">
        <v>757.2</v>
      </c>
      <c r="J217" s="321">
        <v>764.40000000000009</v>
      </c>
      <c r="K217" s="320">
        <v>750</v>
      </c>
      <c r="L217" s="320">
        <v>732.55</v>
      </c>
      <c r="M217" s="320">
        <v>214.41480000000001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1318.4</v>
      </c>
      <c r="D218" s="321">
        <v>1321.5500000000002</v>
      </c>
      <c r="E218" s="321">
        <v>1304.1500000000003</v>
      </c>
      <c r="F218" s="321">
        <v>1289.9000000000001</v>
      </c>
      <c r="G218" s="321">
        <v>1272.5000000000002</v>
      </c>
      <c r="H218" s="321">
        <v>1335.8000000000004</v>
      </c>
      <c r="I218" s="321">
        <v>1353.2</v>
      </c>
      <c r="J218" s="321">
        <v>1367.4500000000005</v>
      </c>
      <c r="K218" s="320">
        <v>1338.95</v>
      </c>
      <c r="L218" s="320">
        <v>1307.3</v>
      </c>
      <c r="M218" s="320">
        <v>3.4620199999999999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518.6</v>
      </c>
      <c r="D219" s="321">
        <v>517.2833333333333</v>
      </c>
      <c r="E219" s="321">
        <v>512.41666666666663</v>
      </c>
      <c r="F219" s="321">
        <v>506.23333333333335</v>
      </c>
      <c r="G219" s="321">
        <v>501.36666666666667</v>
      </c>
      <c r="H219" s="321">
        <v>523.46666666666658</v>
      </c>
      <c r="I219" s="321">
        <v>528.33333333333337</v>
      </c>
      <c r="J219" s="321">
        <v>534.51666666666654</v>
      </c>
      <c r="K219" s="320">
        <v>522.15</v>
      </c>
      <c r="L219" s="320">
        <v>511.1</v>
      </c>
      <c r="M219" s="320">
        <v>9.8657699999999995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165.4</v>
      </c>
      <c r="D220" s="321">
        <v>164.03333333333333</v>
      </c>
      <c r="E220" s="321">
        <v>160.21666666666667</v>
      </c>
      <c r="F220" s="321">
        <v>155.03333333333333</v>
      </c>
      <c r="G220" s="321">
        <v>151.21666666666667</v>
      </c>
      <c r="H220" s="321">
        <v>169.21666666666667</v>
      </c>
      <c r="I220" s="321">
        <v>173.03333333333333</v>
      </c>
      <c r="J220" s="321">
        <v>178.21666666666667</v>
      </c>
      <c r="K220" s="320">
        <v>167.85</v>
      </c>
      <c r="L220" s="320">
        <v>158.85</v>
      </c>
      <c r="M220" s="320">
        <v>2.8288199999999999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47.3</v>
      </c>
      <c r="D221" s="321">
        <v>46.733333333333327</v>
      </c>
      <c r="E221" s="321">
        <v>45.366666666666653</v>
      </c>
      <c r="F221" s="321">
        <v>43.433333333333323</v>
      </c>
      <c r="G221" s="321">
        <v>42.066666666666649</v>
      </c>
      <c r="H221" s="321">
        <v>48.666666666666657</v>
      </c>
      <c r="I221" s="321">
        <v>50.033333333333331</v>
      </c>
      <c r="J221" s="321">
        <v>51.966666666666661</v>
      </c>
      <c r="K221" s="320">
        <v>48.1</v>
      </c>
      <c r="L221" s="320">
        <v>44.8</v>
      </c>
      <c r="M221" s="320">
        <v>173.80118999999999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9.6</v>
      </c>
      <c r="D222" s="321">
        <v>9.6833333333333318</v>
      </c>
      <c r="E222" s="321">
        <v>9.4166666666666643</v>
      </c>
      <c r="F222" s="321">
        <v>9.2333333333333325</v>
      </c>
      <c r="G222" s="321">
        <v>8.966666666666665</v>
      </c>
      <c r="H222" s="321">
        <v>9.8666666666666636</v>
      </c>
      <c r="I222" s="321">
        <v>10.133333333333333</v>
      </c>
      <c r="J222" s="321">
        <v>10.316666666666663</v>
      </c>
      <c r="K222" s="320">
        <v>9.9499999999999993</v>
      </c>
      <c r="L222" s="320">
        <v>9.5</v>
      </c>
      <c r="M222" s="320">
        <v>1814.26424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57.95</v>
      </c>
      <c r="D223" s="321">
        <v>57.70000000000001</v>
      </c>
      <c r="E223" s="321">
        <v>57.200000000000017</v>
      </c>
      <c r="F223" s="321">
        <v>56.45000000000001</v>
      </c>
      <c r="G223" s="321">
        <v>55.950000000000017</v>
      </c>
      <c r="H223" s="321">
        <v>58.450000000000017</v>
      </c>
      <c r="I223" s="321">
        <v>58.95</v>
      </c>
      <c r="J223" s="321">
        <v>59.700000000000017</v>
      </c>
      <c r="K223" s="320">
        <v>58.2</v>
      </c>
      <c r="L223" s="320">
        <v>56.95</v>
      </c>
      <c r="M223" s="320">
        <v>48.941369999999999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39.700000000000003</v>
      </c>
      <c r="D224" s="321">
        <v>39.700000000000003</v>
      </c>
      <c r="E224" s="321">
        <v>39.300000000000004</v>
      </c>
      <c r="F224" s="321">
        <v>38.9</v>
      </c>
      <c r="G224" s="321">
        <v>38.5</v>
      </c>
      <c r="H224" s="321">
        <v>40.100000000000009</v>
      </c>
      <c r="I224" s="321">
        <v>40.500000000000014</v>
      </c>
      <c r="J224" s="321">
        <v>40.900000000000013</v>
      </c>
      <c r="K224" s="320">
        <v>40.1</v>
      </c>
      <c r="L224" s="320">
        <v>39.299999999999997</v>
      </c>
      <c r="M224" s="320">
        <v>143.73185000000001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218.8</v>
      </c>
      <c r="D225" s="321">
        <v>222.31666666666669</v>
      </c>
      <c r="E225" s="321">
        <v>214.63333333333338</v>
      </c>
      <c r="F225" s="321">
        <v>210.4666666666667</v>
      </c>
      <c r="G225" s="321">
        <v>202.78333333333339</v>
      </c>
      <c r="H225" s="321">
        <v>226.48333333333338</v>
      </c>
      <c r="I225" s="321">
        <v>234.16666666666671</v>
      </c>
      <c r="J225" s="321">
        <v>238.33333333333337</v>
      </c>
      <c r="K225" s="320">
        <v>230</v>
      </c>
      <c r="L225" s="320">
        <v>218.15</v>
      </c>
      <c r="M225" s="320">
        <v>163.59596999999999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924</v>
      </c>
      <c r="D226" s="321">
        <v>923.44999999999993</v>
      </c>
      <c r="E226" s="321">
        <v>910.94999999999982</v>
      </c>
      <c r="F226" s="321">
        <v>897.89999999999986</v>
      </c>
      <c r="G226" s="321">
        <v>885.39999999999975</v>
      </c>
      <c r="H226" s="321">
        <v>936.49999999999989</v>
      </c>
      <c r="I226" s="321">
        <v>949.00000000000011</v>
      </c>
      <c r="J226" s="321">
        <v>962.05</v>
      </c>
      <c r="K226" s="320">
        <v>935.95</v>
      </c>
      <c r="L226" s="320">
        <v>910.4</v>
      </c>
      <c r="M226" s="320">
        <v>0.40117999999999998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373.95</v>
      </c>
      <c r="D227" s="321">
        <v>376.55</v>
      </c>
      <c r="E227" s="321">
        <v>369.55</v>
      </c>
      <c r="F227" s="321">
        <v>365.15</v>
      </c>
      <c r="G227" s="321">
        <v>358.15</v>
      </c>
      <c r="H227" s="321">
        <v>380.95000000000005</v>
      </c>
      <c r="I227" s="321">
        <v>387.95000000000005</v>
      </c>
      <c r="J227" s="321">
        <v>392.35000000000008</v>
      </c>
      <c r="K227" s="320">
        <v>383.55</v>
      </c>
      <c r="L227" s="320">
        <v>372.15</v>
      </c>
      <c r="M227" s="320">
        <v>14.53599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388.25</v>
      </c>
      <c r="D228" s="321">
        <v>376.7166666666667</v>
      </c>
      <c r="E228" s="321">
        <v>361.08333333333337</v>
      </c>
      <c r="F228" s="321">
        <v>333.91666666666669</v>
      </c>
      <c r="G228" s="321">
        <v>318.28333333333336</v>
      </c>
      <c r="H228" s="321">
        <v>403.88333333333338</v>
      </c>
      <c r="I228" s="321">
        <v>419.51666666666671</v>
      </c>
      <c r="J228" s="321">
        <v>446.68333333333339</v>
      </c>
      <c r="K228" s="320">
        <v>392.35</v>
      </c>
      <c r="L228" s="320">
        <v>349.55</v>
      </c>
      <c r="M228" s="320">
        <v>43.466410000000003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1689.15</v>
      </c>
      <c r="D229" s="321">
        <v>1698.7166666666665</v>
      </c>
      <c r="E229" s="321">
        <v>1668.4333333333329</v>
      </c>
      <c r="F229" s="321">
        <v>1647.7166666666665</v>
      </c>
      <c r="G229" s="321">
        <v>1617.4333333333329</v>
      </c>
      <c r="H229" s="321">
        <v>1719.4333333333329</v>
      </c>
      <c r="I229" s="321">
        <v>1749.7166666666662</v>
      </c>
      <c r="J229" s="321">
        <v>1770.4333333333329</v>
      </c>
      <c r="K229" s="320">
        <v>1729</v>
      </c>
      <c r="L229" s="320">
        <v>1678</v>
      </c>
      <c r="M229" s="320">
        <v>0.25629000000000002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235.75</v>
      </c>
      <c r="D230" s="321">
        <v>235.03333333333333</v>
      </c>
      <c r="E230" s="321">
        <v>231.76666666666665</v>
      </c>
      <c r="F230" s="321">
        <v>227.78333333333333</v>
      </c>
      <c r="G230" s="321">
        <v>224.51666666666665</v>
      </c>
      <c r="H230" s="321">
        <v>239.01666666666665</v>
      </c>
      <c r="I230" s="321">
        <v>242.28333333333336</v>
      </c>
      <c r="J230" s="321">
        <v>246.26666666666665</v>
      </c>
      <c r="K230" s="320">
        <v>238.3</v>
      </c>
      <c r="L230" s="320">
        <v>231.05</v>
      </c>
      <c r="M230" s="320">
        <v>100.35198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209.3</v>
      </c>
      <c r="D231" s="321">
        <v>207.06666666666669</v>
      </c>
      <c r="E231" s="321">
        <v>203.73333333333338</v>
      </c>
      <c r="F231" s="321">
        <v>198.16666666666669</v>
      </c>
      <c r="G231" s="321">
        <v>194.83333333333337</v>
      </c>
      <c r="H231" s="321">
        <v>212.63333333333338</v>
      </c>
      <c r="I231" s="321">
        <v>215.9666666666667</v>
      </c>
      <c r="J231" s="321">
        <v>221.53333333333339</v>
      </c>
      <c r="K231" s="320">
        <v>210.4</v>
      </c>
      <c r="L231" s="320">
        <v>201.5</v>
      </c>
      <c r="M231" s="320">
        <v>22.324529999999999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4839.3999999999996</v>
      </c>
      <c r="D232" s="321">
        <v>4896.8166666666666</v>
      </c>
      <c r="E232" s="321">
        <v>4753.6333333333332</v>
      </c>
      <c r="F232" s="321">
        <v>4667.8666666666668</v>
      </c>
      <c r="G232" s="321">
        <v>4524.6833333333334</v>
      </c>
      <c r="H232" s="321">
        <v>4982.583333333333</v>
      </c>
      <c r="I232" s="321">
        <v>5125.7666666666655</v>
      </c>
      <c r="J232" s="321">
        <v>5211.5333333333328</v>
      </c>
      <c r="K232" s="320">
        <v>5040</v>
      </c>
      <c r="L232" s="320">
        <v>4811.05</v>
      </c>
      <c r="M232" s="320">
        <v>1.5848500000000001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163.19999999999999</v>
      </c>
      <c r="D233" s="321">
        <v>162.04999999999998</v>
      </c>
      <c r="E233" s="321">
        <v>160.34999999999997</v>
      </c>
      <c r="F233" s="321">
        <v>157.49999999999997</v>
      </c>
      <c r="G233" s="321">
        <v>155.79999999999995</v>
      </c>
      <c r="H233" s="321">
        <v>164.89999999999998</v>
      </c>
      <c r="I233" s="321">
        <v>166.59999999999997</v>
      </c>
      <c r="J233" s="321">
        <v>169.45</v>
      </c>
      <c r="K233" s="320">
        <v>163.75</v>
      </c>
      <c r="L233" s="320">
        <v>159.19999999999999</v>
      </c>
      <c r="M233" s="320">
        <v>8.8048999999999999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1791.3</v>
      </c>
      <c r="D234" s="321">
        <v>1809.3500000000001</v>
      </c>
      <c r="E234" s="321">
        <v>1763.9500000000003</v>
      </c>
      <c r="F234" s="321">
        <v>1736.6000000000001</v>
      </c>
      <c r="G234" s="321">
        <v>1691.2000000000003</v>
      </c>
      <c r="H234" s="321">
        <v>1836.7000000000003</v>
      </c>
      <c r="I234" s="321">
        <v>1882.1000000000004</v>
      </c>
      <c r="J234" s="321">
        <v>1909.4500000000003</v>
      </c>
      <c r="K234" s="320">
        <v>1854.75</v>
      </c>
      <c r="L234" s="320">
        <v>1782</v>
      </c>
      <c r="M234" s="320">
        <v>7.0183600000000004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1576.5</v>
      </c>
      <c r="D235" s="321">
        <v>1572.6333333333332</v>
      </c>
      <c r="E235" s="321">
        <v>1558.8666666666663</v>
      </c>
      <c r="F235" s="321">
        <v>1541.2333333333331</v>
      </c>
      <c r="G235" s="321">
        <v>1527.4666666666662</v>
      </c>
      <c r="H235" s="321">
        <v>1590.2666666666664</v>
      </c>
      <c r="I235" s="321">
        <v>1604.0333333333333</v>
      </c>
      <c r="J235" s="321">
        <v>1621.6666666666665</v>
      </c>
      <c r="K235" s="320">
        <v>1586.4</v>
      </c>
      <c r="L235" s="320">
        <v>1555</v>
      </c>
      <c r="M235" s="320">
        <v>0.11119999999999999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379.3</v>
      </c>
      <c r="D236" s="321">
        <v>379.85000000000008</v>
      </c>
      <c r="E236" s="321">
        <v>376.30000000000018</v>
      </c>
      <c r="F236" s="321">
        <v>373.30000000000013</v>
      </c>
      <c r="G236" s="321">
        <v>369.75000000000023</v>
      </c>
      <c r="H236" s="321">
        <v>382.85000000000014</v>
      </c>
      <c r="I236" s="321">
        <v>386.4</v>
      </c>
      <c r="J236" s="321">
        <v>389.40000000000009</v>
      </c>
      <c r="K236" s="320">
        <v>383.4</v>
      </c>
      <c r="L236" s="320">
        <v>376.85</v>
      </c>
      <c r="M236" s="320">
        <v>0.23647000000000001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974.5</v>
      </c>
      <c r="D237" s="321">
        <v>973.81666666666661</v>
      </c>
      <c r="E237" s="321">
        <v>967.83333333333326</v>
      </c>
      <c r="F237" s="321">
        <v>961.16666666666663</v>
      </c>
      <c r="G237" s="321">
        <v>955.18333333333328</v>
      </c>
      <c r="H237" s="321">
        <v>980.48333333333323</v>
      </c>
      <c r="I237" s="321">
        <v>986.46666666666658</v>
      </c>
      <c r="J237" s="321">
        <v>993.13333333333321</v>
      </c>
      <c r="K237" s="320">
        <v>979.8</v>
      </c>
      <c r="L237" s="320">
        <v>967.15</v>
      </c>
      <c r="M237" s="320">
        <v>14.76543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207.45</v>
      </c>
      <c r="D238" s="321">
        <v>209.11666666666667</v>
      </c>
      <c r="E238" s="321">
        <v>204.23333333333335</v>
      </c>
      <c r="F238" s="321">
        <v>201.01666666666668</v>
      </c>
      <c r="G238" s="321">
        <v>196.13333333333335</v>
      </c>
      <c r="H238" s="321">
        <v>212.33333333333334</v>
      </c>
      <c r="I238" s="321">
        <v>217.21666666666667</v>
      </c>
      <c r="J238" s="321">
        <v>220.43333333333334</v>
      </c>
      <c r="K238" s="320">
        <v>214</v>
      </c>
      <c r="L238" s="320">
        <v>205.9</v>
      </c>
      <c r="M238" s="320">
        <v>30.61918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17.5</v>
      </c>
      <c r="D239" s="321">
        <v>17.733333333333331</v>
      </c>
      <c r="E239" s="321">
        <v>17.166666666666661</v>
      </c>
      <c r="F239" s="321">
        <v>16.833333333333329</v>
      </c>
      <c r="G239" s="321">
        <v>16.266666666666659</v>
      </c>
      <c r="H239" s="321">
        <v>18.066666666666663</v>
      </c>
      <c r="I239" s="321">
        <v>18.633333333333333</v>
      </c>
      <c r="J239" s="321">
        <v>18.966666666666665</v>
      </c>
      <c r="K239" s="320">
        <v>18.3</v>
      </c>
      <c r="L239" s="320">
        <v>17.399999999999999</v>
      </c>
      <c r="M239" s="320">
        <v>58.669370000000001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1552.8</v>
      </c>
      <c r="D240" s="321">
        <v>1558.6333333333332</v>
      </c>
      <c r="E240" s="321">
        <v>1544.5166666666664</v>
      </c>
      <c r="F240" s="321">
        <v>1536.2333333333331</v>
      </c>
      <c r="G240" s="321">
        <v>1522.1166666666663</v>
      </c>
      <c r="H240" s="321">
        <v>1566.9166666666665</v>
      </c>
      <c r="I240" s="321">
        <v>1581.0333333333333</v>
      </c>
      <c r="J240" s="321">
        <v>1589.3166666666666</v>
      </c>
      <c r="K240" s="320">
        <v>1572.75</v>
      </c>
      <c r="L240" s="320">
        <v>1550.35</v>
      </c>
      <c r="M240" s="320">
        <v>88.193560000000005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1689.55</v>
      </c>
      <c r="D241" s="321">
        <v>1704.8500000000001</v>
      </c>
      <c r="E241" s="321">
        <v>1654.7000000000003</v>
      </c>
      <c r="F241" s="321">
        <v>1619.8500000000001</v>
      </c>
      <c r="G241" s="321">
        <v>1569.7000000000003</v>
      </c>
      <c r="H241" s="321">
        <v>1739.7000000000003</v>
      </c>
      <c r="I241" s="321">
        <v>1789.8500000000004</v>
      </c>
      <c r="J241" s="321">
        <v>1824.7000000000003</v>
      </c>
      <c r="K241" s="320">
        <v>1755</v>
      </c>
      <c r="L241" s="320">
        <v>1670</v>
      </c>
      <c r="M241" s="320">
        <v>0.30147000000000002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498.55</v>
      </c>
      <c r="D242" s="321">
        <v>498.26666666666665</v>
      </c>
      <c r="E242" s="321">
        <v>489.2833333333333</v>
      </c>
      <c r="F242" s="321">
        <v>480.01666666666665</v>
      </c>
      <c r="G242" s="321">
        <v>471.0333333333333</v>
      </c>
      <c r="H242" s="321">
        <v>507.5333333333333</v>
      </c>
      <c r="I242" s="321">
        <v>516.51666666666665</v>
      </c>
      <c r="J242" s="321">
        <v>525.7833333333333</v>
      </c>
      <c r="K242" s="320">
        <v>507.25</v>
      </c>
      <c r="L242" s="320">
        <v>489</v>
      </c>
      <c r="M242" s="320">
        <v>5.6350800000000003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817.6</v>
      </c>
      <c r="D243" s="321">
        <v>809.5333333333333</v>
      </c>
      <c r="E243" s="321">
        <v>796.06666666666661</v>
      </c>
      <c r="F243" s="321">
        <v>774.5333333333333</v>
      </c>
      <c r="G243" s="321">
        <v>761.06666666666661</v>
      </c>
      <c r="H243" s="321">
        <v>831.06666666666661</v>
      </c>
      <c r="I243" s="321">
        <v>844.5333333333333</v>
      </c>
      <c r="J243" s="321">
        <v>866.06666666666661</v>
      </c>
      <c r="K243" s="320">
        <v>823</v>
      </c>
      <c r="L243" s="320">
        <v>788</v>
      </c>
      <c r="M243" s="320">
        <v>4.5303300000000002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18.3</v>
      </c>
      <c r="D244" s="321">
        <v>18.349999999999998</v>
      </c>
      <c r="E244" s="321">
        <v>18.199999999999996</v>
      </c>
      <c r="F244" s="321">
        <v>18.099999999999998</v>
      </c>
      <c r="G244" s="321">
        <v>17.949999999999996</v>
      </c>
      <c r="H244" s="321">
        <v>18.449999999999996</v>
      </c>
      <c r="I244" s="321">
        <v>18.599999999999994</v>
      </c>
      <c r="J244" s="321">
        <v>18.699999999999996</v>
      </c>
      <c r="K244" s="320">
        <v>18.5</v>
      </c>
      <c r="L244" s="320">
        <v>18.25</v>
      </c>
      <c r="M244" s="320">
        <v>12.18253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127.35</v>
      </c>
      <c r="D245" s="321">
        <v>127.15000000000002</v>
      </c>
      <c r="E245" s="321">
        <v>125.30000000000004</v>
      </c>
      <c r="F245" s="321">
        <v>123.25000000000001</v>
      </c>
      <c r="G245" s="321">
        <v>121.40000000000003</v>
      </c>
      <c r="H245" s="321">
        <v>129.20000000000005</v>
      </c>
      <c r="I245" s="321">
        <v>131.05000000000004</v>
      </c>
      <c r="J245" s="321">
        <v>133.10000000000005</v>
      </c>
      <c r="K245" s="320">
        <v>129</v>
      </c>
      <c r="L245" s="320">
        <v>125.1</v>
      </c>
      <c r="M245" s="320">
        <v>99.78492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466.2</v>
      </c>
      <c r="D246" s="321">
        <v>471.5</v>
      </c>
      <c r="E246" s="321">
        <v>455.25</v>
      </c>
      <c r="F246" s="321">
        <v>444.3</v>
      </c>
      <c r="G246" s="321">
        <v>428.05</v>
      </c>
      <c r="H246" s="321">
        <v>482.45</v>
      </c>
      <c r="I246" s="321">
        <v>498.7</v>
      </c>
      <c r="J246" s="321">
        <v>509.65</v>
      </c>
      <c r="K246" s="320">
        <v>487.75</v>
      </c>
      <c r="L246" s="320">
        <v>460.55</v>
      </c>
      <c r="M246" s="320">
        <v>4.25068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1005.1</v>
      </c>
      <c r="D247" s="321">
        <v>998.35</v>
      </c>
      <c r="E247" s="321">
        <v>987.75</v>
      </c>
      <c r="F247" s="321">
        <v>970.4</v>
      </c>
      <c r="G247" s="321">
        <v>959.8</v>
      </c>
      <c r="H247" s="321">
        <v>1015.7</v>
      </c>
      <c r="I247" s="321">
        <v>1026.3000000000002</v>
      </c>
      <c r="J247" s="321">
        <v>1043.6500000000001</v>
      </c>
      <c r="K247" s="320">
        <v>1008.95</v>
      </c>
      <c r="L247" s="320">
        <v>981</v>
      </c>
      <c r="M247" s="320">
        <v>2.7867099999999998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236.15</v>
      </c>
      <c r="D248" s="321">
        <v>235.29999999999998</v>
      </c>
      <c r="E248" s="321">
        <v>232.09999999999997</v>
      </c>
      <c r="F248" s="321">
        <v>228.04999999999998</v>
      </c>
      <c r="G248" s="321">
        <v>224.84999999999997</v>
      </c>
      <c r="H248" s="321">
        <v>239.34999999999997</v>
      </c>
      <c r="I248" s="321">
        <v>242.54999999999995</v>
      </c>
      <c r="J248" s="321">
        <v>246.59999999999997</v>
      </c>
      <c r="K248" s="320">
        <v>238.5</v>
      </c>
      <c r="L248" s="320">
        <v>231.25</v>
      </c>
      <c r="M248" s="320">
        <v>9.45031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41.85</v>
      </c>
      <c r="D249" s="321">
        <v>41.916666666666664</v>
      </c>
      <c r="E249" s="321">
        <v>41.533333333333331</v>
      </c>
      <c r="F249" s="321">
        <v>41.216666666666669</v>
      </c>
      <c r="G249" s="321">
        <v>40.833333333333336</v>
      </c>
      <c r="H249" s="321">
        <v>42.233333333333327</v>
      </c>
      <c r="I249" s="321">
        <v>42.616666666666667</v>
      </c>
      <c r="J249" s="321">
        <v>42.933333333333323</v>
      </c>
      <c r="K249" s="320">
        <v>42.3</v>
      </c>
      <c r="L249" s="320">
        <v>41.6</v>
      </c>
      <c r="M249" s="320">
        <v>4.4160399999999997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748.5</v>
      </c>
      <c r="D250" s="321">
        <v>749.7166666666667</v>
      </c>
      <c r="E250" s="321">
        <v>740.88333333333344</v>
      </c>
      <c r="F250" s="321">
        <v>733.26666666666677</v>
      </c>
      <c r="G250" s="321">
        <v>724.43333333333351</v>
      </c>
      <c r="H250" s="321">
        <v>757.33333333333337</v>
      </c>
      <c r="I250" s="321">
        <v>766.16666666666663</v>
      </c>
      <c r="J250" s="321">
        <v>773.7833333333333</v>
      </c>
      <c r="K250" s="320">
        <v>758.55</v>
      </c>
      <c r="L250" s="320">
        <v>742.1</v>
      </c>
      <c r="M250" s="320">
        <v>16.661860000000001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22.35</v>
      </c>
      <c r="D251" s="321">
        <v>22.3</v>
      </c>
      <c r="E251" s="321">
        <v>22.200000000000003</v>
      </c>
      <c r="F251" s="321">
        <v>22.05</v>
      </c>
      <c r="G251" s="321">
        <v>21.950000000000003</v>
      </c>
      <c r="H251" s="321">
        <v>22.450000000000003</v>
      </c>
      <c r="I251" s="321">
        <v>22.550000000000004</v>
      </c>
      <c r="J251" s="321">
        <v>22.700000000000003</v>
      </c>
      <c r="K251" s="320">
        <v>22.4</v>
      </c>
      <c r="L251" s="320">
        <v>22.15</v>
      </c>
      <c r="M251" s="320">
        <v>64.403700000000001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584.35</v>
      </c>
      <c r="D252" s="321">
        <v>579.91666666666663</v>
      </c>
      <c r="E252" s="321">
        <v>569.83333333333326</v>
      </c>
      <c r="F252" s="321">
        <v>555.31666666666661</v>
      </c>
      <c r="G252" s="321">
        <v>545.23333333333323</v>
      </c>
      <c r="H252" s="321">
        <v>594.43333333333328</v>
      </c>
      <c r="I252" s="321">
        <v>604.51666666666654</v>
      </c>
      <c r="J252" s="321">
        <v>619.0333333333333</v>
      </c>
      <c r="K252" s="320">
        <v>590</v>
      </c>
      <c r="L252" s="320">
        <v>565.4</v>
      </c>
      <c r="M252" s="320">
        <v>3.4649100000000002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257.5</v>
      </c>
      <c r="D253" s="321">
        <v>257.25</v>
      </c>
      <c r="E253" s="321">
        <v>256</v>
      </c>
      <c r="F253" s="321">
        <v>254.5</v>
      </c>
      <c r="G253" s="321">
        <v>253.25</v>
      </c>
      <c r="H253" s="321">
        <v>258.75</v>
      </c>
      <c r="I253" s="321">
        <v>260</v>
      </c>
      <c r="J253" s="321">
        <v>261.5</v>
      </c>
      <c r="K253" s="320">
        <v>258.5</v>
      </c>
      <c r="L253" s="320">
        <v>255.75</v>
      </c>
      <c r="M253" s="320">
        <v>165.80824000000001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101.25</v>
      </c>
      <c r="D254" s="321">
        <v>101.13333333333333</v>
      </c>
      <c r="E254" s="321">
        <v>99.616666666666646</v>
      </c>
      <c r="F254" s="321">
        <v>97.98333333333332</v>
      </c>
      <c r="G254" s="321">
        <v>96.46666666666664</v>
      </c>
      <c r="H254" s="321">
        <v>102.76666666666665</v>
      </c>
      <c r="I254" s="321">
        <v>104.28333333333333</v>
      </c>
      <c r="J254" s="321">
        <v>105.91666666666666</v>
      </c>
      <c r="K254" s="320">
        <v>102.65</v>
      </c>
      <c r="L254" s="320">
        <v>99.5</v>
      </c>
      <c r="M254" s="320">
        <v>1.3746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115.8</v>
      </c>
      <c r="D255" s="321">
        <v>116.41666666666667</v>
      </c>
      <c r="E255" s="321">
        <v>113.53333333333335</v>
      </c>
      <c r="F255" s="321">
        <v>111.26666666666668</v>
      </c>
      <c r="G255" s="321">
        <v>108.38333333333335</v>
      </c>
      <c r="H255" s="321">
        <v>118.68333333333334</v>
      </c>
      <c r="I255" s="321">
        <v>121.56666666666666</v>
      </c>
      <c r="J255" s="321">
        <v>123.83333333333333</v>
      </c>
      <c r="K255" s="320">
        <v>119.3</v>
      </c>
      <c r="L255" s="320">
        <v>114.15</v>
      </c>
      <c r="M255" s="320">
        <v>22.285679999999999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1736.5</v>
      </c>
      <c r="D256" s="321">
        <v>1743.6666666666667</v>
      </c>
      <c r="E256" s="321">
        <v>1701.3333333333335</v>
      </c>
      <c r="F256" s="321">
        <v>1666.1666666666667</v>
      </c>
      <c r="G256" s="321">
        <v>1623.8333333333335</v>
      </c>
      <c r="H256" s="321">
        <v>1778.8333333333335</v>
      </c>
      <c r="I256" s="321">
        <v>1821.166666666667</v>
      </c>
      <c r="J256" s="321">
        <v>1856.3333333333335</v>
      </c>
      <c r="K256" s="320">
        <v>1786</v>
      </c>
      <c r="L256" s="320">
        <v>1708.5</v>
      </c>
      <c r="M256" s="320">
        <v>0.81899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1956</v>
      </c>
      <c r="D257" s="321">
        <v>1969.6666666666667</v>
      </c>
      <c r="E257" s="321">
        <v>1934.3333333333335</v>
      </c>
      <c r="F257" s="321">
        <v>1912.6666666666667</v>
      </c>
      <c r="G257" s="321">
        <v>1877.3333333333335</v>
      </c>
      <c r="H257" s="321">
        <v>1991.3333333333335</v>
      </c>
      <c r="I257" s="321">
        <v>2026.666666666667</v>
      </c>
      <c r="J257" s="321">
        <v>2048.3333333333335</v>
      </c>
      <c r="K257" s="320">
        <v>2005</v>
      </c>
      <c r="L257" s="320">
        <v>1948</v>
      </c>
      <c r="M257" s="320">
        <v>6.3649999999999998E-2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92.05</v>
      </c>
      <c r="D258" s="321">
        <v>92.149999999999991</v>
      </c>
      <c r="E258" s="321">
        <v>90.449999999999989</v>
      </c>
      <c r="F258" s="321">
        <v>88.85</v>
      </c>
      <c r="G258" s="321">
        <v>87.149999999999991</v>
      </c>
      <c r="H258" s="321">
        <v>93.749999999999986</v>
      </c>
      <c r="I258" s="321">
        <v>95.45</v>
      </c>
      <c r="J258" s="321">
        <v>97.049999999999983</v>
      </c>
      <c r="K258" s="320">
        <v>93.85</v>
      </c>
      <c r="L258" s="320">
        <v>90.55</v>
      </c>
      <c r="M258" s="320">
        <v>7.6499199999999998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539.85</v>
      </c>
      <c r="D259" s="321">
        <v>533.44999999999993</v>
      </c>
      <c r="E259" s="321">
        <v>524.89999999999986</v>
      </c>
      <c r="F259" s="321">
        <v>509.94999999999993</v>
      </c>
      <c r="G259" s="321">
        <v>501.39999999999986</v>
      </c>
      <c r="H259" s="321">
        <v>548.39999999999986</v>
      </c>
      <c r="I259" s="321">
        <v>556.94999999999982</v>
      </c>
      <c r="J259" s="321">
        <v>571.89999999999986</v>
      </c>
      <c r="K259" s="320">
        <v>542</v>
      </c>
      <c r="L259" s="320">
        <v>518.5</v>
      </c>
      <c r="M259" s="320">
        <v>69.863810000000001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2569.8000000000002</v>
      </c>
      <c r="D260" s="321">
        <v>2575.2833333333333</v>
      </c>
      <c r="E260" s="321">
        <v>2545.5166666666664</v>
      </c>
      <c r="F260" s="321">
        <v>2521.2333333333331</v>
      </c>
      <c r="G260" s="321">
        <v>2491.4666666666662</v>
      </c>
      <c r="H260" s="321">
        <v>2599.5666666666666</v>
      </c>
      <c r="I260" s="321">
        <v>2629.3333333333339</v>
      </c>
      <c r="J260" s="321">
        <v>2653.6166666666668</v>
      </c>
      <c r="K260" s="320">
        <v>2605.0500000000002</v>
      </c>
      <c r="L260" s="320">
        <v>2551</v>
      </c>
      <c r="M260" s="320">
        <v>0.79386999999999996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436.75</v>
      </c>
      <c r="D261" s="321">
        <v>435.56666666666666</v>
      </c>
      <c r="E261" s="321">
        <v>432.18333333333334</v>
      </c>
      <c r="F261" s="321">
        <v>427.61666666666667</v>
      </c>
      <c r="G261" s="321">
        <v>424.23333333333335</v>
      </c>
      <c r="H261" s="321">
        <v>440.13333333333333</v>
      </c>
      <c r="I261" s="321">
        <v>443.51666666666665</v>
      </c>
      <c r="J261" s="321">
        <v>448.08333333333331</v>
      </c>
      <c r="K261" s="320">
        <v>438.95</v>
      </c>
      <c r="L261" s="320">
        <v>431</v>
      </c>
      <c r="M261" s="320">
        <v>0.81169999999999998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358.7</v>
      </c>
      <c r="D262" s="321">
        <v>360.86666666666662</v>
      </c>
      <c r="E262" s="321">
        <v>354.68333333333322</v>
      </c>
      <c r="F262" s="321">
        <v>350.66666666666663</v>
      </c>
      <c r="G262" s="321">
        <v>344.48333333333323</v>
      </c>
      <c r="H262" s="321">
        <v>364.88333333333321</v>
      </c>
      <c r="I262" s="321">
        <v>371.06666666666661</v>
      </c>
      <c r="J262" s="321">
        <v>375.0833333333332</v>
      </c>
      <c r="K262" s="320">
        <v>367.05</v>
      </c>
      <c r="L262" s="320">
        <v>356.85</v>
      </c>
      <c r="M262" s="320">
        <v>9.7932900000000007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130.65</v>
      </c>
      <c r="D263" s="321">
        <v>130.45000000000002</v>
      </c>
      <c r="E263" s="321">
        <v>128.10000000000002</v>
      </c>
      <c r="F263" s="321">
        <v>125.55000000000001</v>
      </c>
      <c r="G263" s="321">
        <v>123.20000000000002</v>
      </c>
      <c r="H263" s="321">
        <v>133.00000000000003</v>
      </c>
      <c r="I263" s="321">
        <v>135.35</v>
      </c>
      <c r="J263" s="321">
        <v>137.90000000000003</v>
      </c>
      <c r="K263" s="320">
        <v>132.80000000000001</v>
      </c>
      <c r="L263" s="320">
        <v>127.9</v>
      </c>
      <c r="M263" s="320">
        <v>15.040850000000001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68.2</v>
      </c>
      <c r="D264" s="321">
        <v>68.433333333333337</v>
      </c>
      <c r="E264" s="321">
        <v>67.566666666666677</v>
      </c>
      <c r="F264" s="321">
        <v>66.933333333333337</v>
      </c>
      <c r="G264" s="321">
        <v>66.066666666666677</v>
      </c>
      <c r="H264" s="321">
        <v>69.066666666666677</v>
      </c>
      <c r="I264" s="321">
        <v>69.933333333333351</v>
      </c>
      <c r="J264" s="321">
        <v>70.566666666666677</v>
      </c>
      <c r="K264" s="320">
        <v>69.3</v>
      </c>
      <c r="L264" s="320">
        <v>67.8</v>
      </c>
      <c r="M264" s="320">
        <v>4.7938299999999998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187.85</v>
      </c>
      <c r="D265" s="321">
        <v>188.23333333333335</v>
      </c>
      <c r="E265" s="321">
        <v>183.06666666666669</v>
      </c>
      <c r="F265" s="321">
        <v>178.28333333333333</v>
      </c>
      <c r="G265" s="321">
        <v>173.11666666666667</v>
      </c>
      <c r="H265" s="321">
        <v>193.01666666666671</v>
      </c>
      <c r="I265" s="321">
        <v>198.18333333333334</v>
      </c>
      <c r="J265" s="321">
        <v>202.96666666666673</v>
      </c>
      <c r="K265" s="320">
        <v>193.4</v>
      </c>
      <c r="L265" s="320">
        <v>183.45</v>
      </c>
      <c r="M265" s="320">
        <v>6.8692200000000003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360.15</v>
      </c>
      <c r="D266" s="321">
        <v>362</v>
      </c>
      <c r="E266" s="321">
        <v>354.7</v>
      </c>
      <c r="F266" s="321">
        <v>349.25</v>
      </c>
      <c r="G266" s="321">
        <v>341.95</v>
      </c>
      <c r="H266" s="321">
        <v>367.45</v>
      </c>
      <c r="I266" s="321">
        <v>374.74999999999994</v>
      </c>
      <c r="J266" s="321">
        <v>380.2</v>
      </c>
      <c r="K266" s="320">
        <v>369.3</v>
      </c>
      <c r="L266" s="320">
        <v>356.55</v>
      </c>
      <c r="M266" s="320">
        <v>1.6046199999999999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342.3</v>
      </c>
      <c r="D267" s="321">
        <v>344</v>
      </c>
      <c r="E267" s="321">
        <v>334.3</v>
      </c>
      <c r="F267" s="321">
        <v>326.3</v>
      </c>
      <c r="G267" s="321">
        <v>316.60000000000002</v>
      </c>
      <c r="H267" s="321">
        <v>352</v>
      </c>
      <c r="I267" s="321">
        <v>361.70000000000005</v>
      </c>
      <c r="J267" s="321">
        <v>369.7</v>
      </c>
      <c r="K267" s="320">
        <v>353.7</v>
      </c>
      <c r="L267" s="320">
        <v>336</v>
      </c>
      <c r="M267" s="320">
        <v>10.12524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720.6</v>
      </c>
      <c r="D268" s="321">
        <v>721.93333333333339</v>
      </c>
      <c r="E268" s="321">
        <v>709.66666666666674</v>
      </c>
      <c r="F268" s="321">
        <v>698.73333333333335</v>
      </c>
      <c r="G268" s="321">
        <v>686.4666666666667</v>
      </c>
      <c r="H268" s="321">
        <v>732.86666666666679</v>
      </c>
      <c r="I268" s="321">
        <v>745.13333333333344</v>
      </c>
      <c r="J268" s="321">
        <v>756.06666666666683</v>
      </c>
      <c r="K268" s="320">
        <v>734.2</v>
      </c>
      <c r="L268" s="320">
        <v>711</v>
      </c>
      <c r="M268" s="320">
        <v>33.915219999999998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532.15</v>
      </c>
      <c r="D269" s="321">
        <v>538</v>
      </c>
      <c r="E269" s="321">
        <v>524.15</v>
      </c>
      <c r="F269" s="321">
        <v>516.15</v>
      </c>
      <c r="G269" s="321">
        <v>502.29999999999995</v>
      </c>
      <c r="H269" s="321">
        <v>546</v>
      </c>
      <c r="I269" s="321">
        <v>559.84999999999991</v>
      </c>
      <c r="J269" s="321">
        <v>567.85</v>
      </c>
      <c r="K269" s="320">
        <v>551.85</v>
      </c>
      <c r="L269" s="320">
        <v>530</v>
      </c>
      <c r="M269" s="320">
        <v>33.707360000000001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494.6</v>
      </c>
      <c r="D270" s="321">
        <v>494.25</v>
      </c>
      <c r="E270" s="321">
        <v>489.9</v>
      </c>
      <c r="F270" s="321">
        <v>485.2</v>
      </c>
      <c r="G270" s="321">
        <v>480.84999999999997</v>
      </c>
      <c r="H270" s="321">
        <v>498.95</v>
      </c>
      <c r="I270" s="321">
        <v>503.3</v>
      </c>
      <c r="J270" s="321">
        <v>508</v>
      </c>
      <c r="K270" s="320">
        <v>498.6</v>
      </c>
      <c r="L270" s="320">
        <v>489.55</v>
      </c>
      <c r="M270" s="320">
        <v>3.49472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462</v>
      </c>
      <c r="D271" s="321">
        <v>463.75</v>
      </c>
      <c r="E271" s="321">
        <v>458.25</v>
      </c>
      <c r="F271" s="321">
        <v>454.5</v>
      </c>
      <c r="G271" s="321">
        <v>449</v>
      </c>
      <c r="H271" s="321">
        <v>467.5</v>
      </c>
      <c r="I271" s="321">
        <v>473</v>
      </c>
      <c r="J271" s="321">
        <v>476.75</v>
      </c>
      <c r="K271" s="320">
        <v>469.25</v>
      </c>
      <c r="L271" s="320">
        <v>460</v>
      </c>
      <c r="M271" s="320">
        <v>0.60746999999999995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914.5</v>
      </c>
      <c r="D272" s="321">
        <v>895.18333333333339</v>
      </c>
      <c r="E272" s="321">
        <v>852.36666666666679</v>
      </c>
      <c r="F272" s="321">
        <v>790.23333333333335</v>
      </c>
      <c r="G272" s="321">
        <v>747.41666666666674</v>
      </c>
      <c r="H272" s="321">
        <v>957.31666666666683</v>
      </c>
      <c r="I272" s="321">
        <v>1000.1333333333334</v>
      </c>
      <c r="J272" s="321">
        <v>1062.2666666666669</v>
      </c>
      <c r="K272" s="320">
        <v>938</v>
      </c>
      <c r="L272" s="320">
        <v>833.05</v>
      </c>
      <c r="M272" s="320">
        <v>29.9513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155.44999999999999</v>
      </c>
      <c r="D273" s="321">
        <v>155.4</v>
      </c>
      <c r="E273" s="321">
        <v>153.4</v>
      </c>
      <c r="F273" s="321">
        <v>151.35</v>
      </c>
      <c r="G273" s="321">
        <v>149.35</v>
      </c>
      <c r="H273" s="321">
        <v>157.45000000000002</v>
      </c>
      <c r="I273" s="321">
        <v>159.45000000000002</v>
      </c>
      <c r="J273" s="321">
        <v>161.50000000000003</v>
      </c>
      <c r="K273" s="320">
        <v>157.4</v>
      </c>
      <c r="L273" s="320">
        <v>153.35</v>
      </c>
      <c r="M273" s="320">
        <v>2.3824299999999998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1042.6500000000001</v>
      </c>
      <c r="D274" s="321">
        <v>1045.1333333333334</v>
      </c>
      <c r="E274" s="321">
        <v>1035.2666666666669</v>
      </c>
      <c r="F274" s="321">
        <v>1027.8833333333334</v>
      </c>
      <c r="G274" s="321">
        <v>1018.0166666666669</v>
      </c>
      <c r="H274" s="321">
        <v>1052.5166666666669</v>
      </c>
      <c r="I274" s="321">
        <v>1062.3833333333332</v>
      </c>
      <c r="J274" s="321">
        <v>1069.7666666666669</v>
      </c>
      <c r="K274" s="320">
        <v>1055</v>
      </c>
      <c r="L274" s="320">
        <v>1037.75</v>
      </c>
      <c r="M274" s="320">
        <v>1.0097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366.95</v>
      </c>
      <c r="D275" s="321">
        <v>362.25</v>
      </c>
      <c r="E275" s="321">
        <v>354.85</v>
      </c>
      <c r="F275" s="321">
        <v>342.75</v>
      </c>
      <c r="G275" s="321">
        <v>335.35</v>
      </c>
      <c r="H275" s="321">
        <v>374.35</v>
      </c>
      <c r="I275" s="321">
        <v>381.75</v>
      </c>
      <c r="J275" s="321">
        <v>393.85</v>
      </c>
      <c r="K275" s="320">
        <v>369.65</v>
      </c>
      <c r="L275" s="320">
        <v>350.15</v>
      </c>
      <c r="M275" s="320">
        <v>7.9827199999999996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62.2</v>
      </c>
      <c r="D276" s="321">
        <v>62.483333333333327</v>
      </c>
      <c r="E276" s="321">
        <v>61.766666666666652</v>
      </c>
      <c r="F276" s="321">
        <v>61.333333333333321</v>
      </c>
      <c r="G276" s="321">
        <v>60.616666666666646</v>
      </c>
      <c r="H276" s="321">
        <v>62.916666666666657</v>
      </c>
      <c r="I276" s="321">
        <v>63.63333333333334</v>
      </c>
      <c r="J276" s="321">
        <v>64.066666666666663</v>
      </c>
      <c r="K276" s="320">
        <v>63.2</v>
      </c>
      <c r="L276" s="320">
        <v>62.05</v>
      </c>
      <c r="M276" s="320">
        <v>4.7931400000000002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471.5</v>
      </c>
      <c r="D277" s="321">
        <v>465.5</v>
      </c>
      <c r="E277" s="321">
        <v>457</v>
      </c>
      <c r="F277" s="321">
        <v>442.5</v>
      </c>
      <c r="G277" s="321">
        <v>434</v>
      </c>
      <c r="H277" s="321">
        <v>480</v>
      </c>
      <c r="I277" s="321">
        <v>488.5</v>
      </c>
      <c r="J277" s="321">
        <v>503</v>
      </c>
      <c r="K277" s="320">
        <v>474</v>
      </c>
      <c r="L277" s="320">
        <v>451</v>
      </c>
      <c r="M277" s="320">
        <v>0.84823000000000004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50.5</v>
      </c>
      <c r="D278" s="321">
        <v>50.050000000000004</v>
      </c>
      <c r="E278" s="321">
        <v>49.300000000000011</v>
      </c>
      <c r="F278" s="321">
        <v>48.100000000000009</v>
      </c>
      <c r="G278" s="321">
        <v>47.350000000000016</v>
      </c>
      <c r="H278" s="321">
        <v>51.250000000000007</v>
      </c>
      <c r="I278" s="321">
        <v>51.999999999999993</v>
      </c>
      <c r="J278" s="321">
        <v>53.2</v>
      </c>
      <c r="K278" s="320">
        <v>50.8</v>
      </c>
      <c r="L278" s="320">
        <v>48.85</v>
      </c>
      <c r="M278" s="320">
        <v>25.80893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396.5</v>
      </c>
      <c r="D279" s="321">
        <v>393.8</v>
      </c>
      <c r="E279" s="321">
        <v>387.20000000000005</v>
      </c>
      <c r="F279" s="321">
        <v>377.90000000000003</v>
      </c>
      <c r="G279" s="321">
        <v>371.30000000000007</v>
      </c>
      <c r="H279" s="321">
        <v>403.1</v>
      </c>
      <c r="I279" s="321">
        <v>409.70000000000005</v>
      </c>
      <c r="J279" s="321">
        <v>419</v>
      </c>
      <c r="K279" s="320">
        <v>400.4</v>
      </c>
      <c r="L279" s="320">
        <v>384.5</v>
      </c>
      <c r="M279" s="320">
        <v>3.4937900000000002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1194.8499999999999</v>
      </c>
      <c r="D280" s="321">
        <v>1202.5166666666667</v>
      </c>
      <c r="E280" s="321">
        <v>1176.0333333333333</v>
      </c>
      <c r="F280" s="321">
        <v>1157.2166666666667</v>
      </c>
      <c r="G280" s="321">
        <v>1130.7333333333333</v>
      </c>
      <c r="H280" s="321">
        <v>1221.3333333333333</v>
      </c>
      <c r="I280" s="321">
        <v>1247.8166666666664</v>
      </c>
      <c r="J280" s="321">
        <v>1266.6333333333332</v>
      </c>
      <c r="K280" s="320">
        <v>1229</v>
      </c>
      <c r="L280" s="320">
        <v>1183.7</v>
      </c>
      <c r="M280" s="320">
        <v>1.0764400000000001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279.85000000000002</v>
      </c>
      <c r="D281" s="321">
        <v>277.09999999999997</v>
      </c>
      <c r="E281" s="321">
        <v>272.29999999999995</v>
      </c>
      <c r="F281" s="321">
        <v>264.75</v>
      </c>
      <c r="G281" s="321">
        <v>259.95</v>
      </c>
      <c r="H281" s="321">
        <v>284.64999999999992</v>
      </c>
      <c r="I281" s="321">
        <v>289.45</v>
      </c>
      <c r="J281" s="321">
        <v>296.99999999999989</v>
      </c>
      <c r="K281" s="320">
        <v>281.89999999999998</v>
      </c>
      <c r="L281" s="320">
        <v>269.55</v>
      </c>
      <c r="M281" s="320">
        <v>2.8716499999999998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1741.5</v>
      </c>
      <c r="D282" s="321">
        <v>1739.1666666666667</v>
      </c>
      <c r="E282" s="321">
        <v>1726.3333333333335</v>
      </c>
      <c r="F282" s="321">
        <v>1711.1666666666667</v>
      </c>
      <c r="G282" s="321">
        <v>1698.3333333333335</v>
      </c>
      <c r="H282" s="321">
        <v>1754.3333333333335</v>
      </c>
      <c r="I282" s="321">
        <v>1767.166666666667</v>
      </c>
      <c r="J282" s="321">
        <v>1782.3333333333335</v>
      </c>
      <c r="K282" s="320">
        <v>1752</v>
      </c>
      <c r="L282" s="320">
        <v>1724</v>
      </c>
      <c r="M282" s="320">
        <v>28.225919999999999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586.54999999999995</v>
      </c>
      <c r="D283" s="321">
        <v>561.94999999999993</v>
      </c>
      <c r="E283" s="321">
        <v>529.89999999999986</v>
      </c>
      <c r="F283" s="321">
        <v>473.24999999999994</v>
      </c>
      <c r="G283" s="321">
        <v>441.19999999999987</v>
      </c>
      <c r="H283" s="321">
        <v>618.59999999999991</v>
      </c>
      <c r="I283" s="321">
        <v>650.64999999999986</v>
      </c>
      <c r="J283" s="321">
        <v>707.29999999999984</v>
      </c>
      <c r="K283" s="320">
        <v>594</v>
      </c>
      <c r="L283" s="320">
        <v>505.3</v>
      </c>
      <c r="M283" s="320">
        <v>103.69157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672.15</v>
      </c>
      <c r="D284" s="321">
        <v>667.63333333333333</v>
      </c>
      <c r="E284" s="321">
        <v>648.26666666666665</v>
      </c>
      <c r="F284" s="321">
        <v>624.38333333333333</v>
      </c>
      <c r="G284" s="321">
        <v>605.01666666666665</v>
      </c>
      <c r="H284" s="321">
        <v>691.51666666666665</v>
      </c>
      <c r="I284" s="321">
        <v>710.88333333333321</v>
      </c>
      <c r="J284" s="321">
        <v>734.76666666666665</v>
      </c>
      <c r="K284" s="320">
        <v>687</v>
      </c>
      <c r="L284" s="320">
        <v>643.75</v>
      </c>
      <c r="M284" s="320">
        <v>4.8861600000000003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250.1</v>
      </c>
      <c r="D285" s="321">
        <v>251.66666666666666</v>
      </c>
      <c r="E285" s="321">
        <v>246.5333333333333</v>
      </c>
      <c r="F285" s="321">
        <v>242.96666666666664</v>
      </c>
      <c r="G285" s="321">
        <v>237.83333333333329</v>
      </c>
      <c r="H285" s="321">
        <v>255.23333333333332</v>
      </c>
      <c r="I285" s="321">
        <v>260.36666666666667</v>
      </c>
      <c r="J285" s="321">
        <v>263.93333333333334</v>
      </c>
      <c r="K285" s="320">
        <v>256.8</v>
      </c>
      <c r="L285" s="320">
        <v>248.1</v>
      </c>
      <c r="M285" s="320">
        <v>5.4719300000000004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1327.15</v>
      </c>
      <c r="D286" s="321">
        <v>1329.3833333333334</v>
      </c>
      <c r="E286" s="321">
        <v>1310.7666666666669</v>
      </c>
      <c r="F286" s="321">
        <v>1294.3833333333334</v>
      </c>
      <c r="G286" s="321">
        <v>1275.7666666666669</v>
      </c>
      <c r="H286" s="321">
        <v>1345.7666666666669</v>
      </c>
      <c r="I286" s="321">
        <v>1364.3833333333332</v>
      </c>
      <c r="J286" s="321">
        <v>1380.7666666666669</v>
      </c>
      <c r="K286" s="320">
        <v>1348</v>
      </c>
      <c r="L286" s="320">
        <v>1313</v>
      </c>
      <c r="M286" s="320">
        <v>8.3419999999999994E-2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559.75</v>
      </c>
      <c r="D287" s="321">
        <v>563.91666666666663</v>
      </c>
      <c r="E287" s="321">
        <v>542.83333333333326</v>
      </c>
      <c r="F287" s="321">
        <v>525.91666666666663</v>
      </c>
      <c r="G287" s="321">
        <v>504.83333333333326</v>
      </c>
      <c r="H287" s="321">
        <v>580.83333333333326</v>
      </c>
      <c r="I287" s="321">
        <v>601.91666666666652</v>
      </c>
      <c r="J287" s="321">
        <v>618.83333333333326</v>
      </c>
      <c r="K287" s="320">
        <v>585</v>
      </c>
      <c r="L287" s="320">
        <v>547</v>
      </c>
      <c r="M287" s="320">
        <v>1.2778400000000001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88.9</v>
      </c>
      <c r="D288" s="321">
        <v>88.733333333333334</v>
      </c>
      <c r="E288" s="321">
        <v>87.466666666666669</v>
      </c>
      <c r="F288" s="321">
        <v>86.033333333333331</v>
      </c>
      <c r="G288" s="321">
        <v>84.766666666666666</v>
      </c>
      <c r="H288" s="321">
        <v>90.166666666666671</v>
      </c>
      <c r="I288" s="321">
        <v>91.433333333333351</v>
      </c>
      <c r="J288" s="321">
        <v>92.866666666666674</v>
      </c>
      <c r="K288" s="320">
        <v>90</v>
      </c>
      <c r="L288" s="320">
        <v>87.3</v>
      </c>
      <c r="M288" s="320">
        <v>176.20465999999999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2786.4</v>
      </c>
      <c r="D289" s="321">
        <v>2763.9666666666667</v>
      </c>
      <c r="E289" s="321">
        <v>2717.9333333333334</v>
      </c>
      <c r="F289" s="321">
        <v>2649.4666666666667</v>
      </c>
      <c r="G289" s="321">
        <v>2603.4333333333334</v>
      </c>
      <c r="H289" s="321">
        <v>2832.4333333333334</v>
      </c>
      <c r="I289" s="321">
        <v>2878.4666666666672</v>
      </c>
      <c r="J289" s="321">
        <v>2946.9333333333334</v>
      </c>
      <c r="K289" s="320">
        <v>2810</v>
      </c>
      <c r="L289" s="320">
        <v>2695.5</v>
      </c>
      <c r="M289" s="320">
        <v>4.3298699999999997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329.15</v>
      </c>
      <c r="D290" s="321">
        <v>331.7</v>
      </c>
      <c r="E290" s="321">
        <v>324.09999999999997</v>
      </c>
      <c r="F290" s="321">
        <v>319.04999999999995</v>
      </c>
      <c r="G290" s="321">
        <v>311.44999999999993</v>
      </c>
      <c r="H290" s="321">
        <v>336.75</v>
      </c>
      <c r="I290" s="321">
        <v>344.35</v>
      </c>
      <c r="J290" s="321">
        <v>349.40000000000003</v>
      </c>
      <c r="K290" s="320">
        <v>339.3</v>
      </c>
      <c r="L290" s="320">
        <v>326.64999999999998</v>
      </c>
      <c r="M290" s="320">
        <v>3.9757699999999998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579.29999999999995</v>
      </c>
      <c r="D291" s="321">
        <v>573.94999999999993</v>
      </c>
      <c r="E291" s="321">
        <v>562.89999999999986</v>
      </c>
      <c r="F291" s="321">
        <v>546.49999999999989</v>
      </c>
      <c r="G291" s="321">
        <v>535.44999999999982</v>
      </c>
      <c r="H291" s="321">
        <v>590.34999999999991</v>
      </c>
      <c r="I291" s="321">
        <v>601.39999999999986</v>
      </c>
      <c r="J291" s="321">
        <v>617.79999999999995</v>
      </c>
      <c r="K291" s="320">
        <v>585</v>
      </c>
      <c r="L291" s="320">
        <v>557.54999999999995</v>
      </c>
      <c r="M291" s="320">
        <v>18.619389999999999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9621.0499999999993</v>
      </c>
      <c r="D292" s="321">
        <v>9596.5833333333339</v>
      </c>
      <c r="E292" s="321">
        <v>9529.4166666666679</v>
      </c>
      <c r="F292" s="321">
        <v>9437.7833333333347</v>
      </c>
      <c r="G292" s="321">
        <v>9370.6166666666686</v>
      </c>
      <c r="H292" s="321">
        <v>9688.2166666666672</v>
      </c>
      <c r="I292" s="321">
        <v>9755.383333333335</v>
      </c>
      <c r="J292" s="321">
        <v>9847.0166666666664</v>
      </c>
      <c r="K292" s="320">
        <v>9663.75</v>
      </c>
      <c r="L292" s="320">
        <v>9504.9500000000007</v>
      </c>
      <c r="M292" s="320">
        <v>2.7140000000000001E-2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65.7</v>
      </c>
      <c r="D293" s="321">
        <v>65.733333333333334</v>
      </c>
      <c r="E293" s="321">
        <v>64.866666666666674</v>
      </c>
      <c r="F293" s="321">
        <v>64.033333333333346</v>
      </c>
      <c r="G293" s="321">
        <v>63.166666666666686</v>
      </c>
      <c r="H293" s="321">
        <v>66.566666666666663</v>
      </c>
      <c r="I293" s="321">
        <v>67.433333333333309</v>
      </c>
      <c r="J293" s="321">
        <v>68.266666666666652</v>
      </c>
      <c r="K293" s="320">
        <v>66.599999999999994</v>
      </c>
      <c r="L293" s="320">
        <v>64.900000000000006</v>
      </c>
      <c r="M293" s="320">
        <v>38.252279999999999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382.1</v>
      </c>
      <c r="D294" s="321">
        <v>380.88333333333338</v>
      </c>
      <c r="E294" s="321">
        <v>378.21666666666675</v>
      </c>
      <c r="F294" s="321">
        <v>374.33333333333337</v>
      </c>
      <c r="G294" s="321">
        <v>371.66666666666674</v>
      </c>
      <c r="H294" s="321">
        <v>384.76666666666677</v>
      </c>
      <c r="I294" s="321">
        <v>387.43333333333339</v>
      </c>
      <c r="J294" s="321">
        <v>391.31666666666678</v>
      </c>
      <c r="K294" s="320">
        <v>383.55</v>
      </c>
      <c r="L294" s="320">
        <v>377</v>
      </c>
      <c r="M294" s="320">
        <v>22.656939999999999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3511.1</v>
      </c>
      <c r="D295" s="321">
        <v>3496.7666666666664</v>
      </c>
      <c r="E295" s="321">
        <v>3448.5333333333328</v>
      </c>
      <c r="F295" s="321">
        <v>3385.9666666666662</v>
      </c>
      <c r="G295" s="321">
        <v>3337.7333333333327</v>
      </c>
      <c r="H295" s="321">
        <v>3559.333333333333</v>
      </c>
      <c r="I295" s="321">
        <v>3607.5666666666666</v>
      </c>
      <c r="J295" s="321">
        <v>3670.1333333333332</v>
      </c>
      <c r="K295" s="320">
        <v>3545</v>
      </c>
      <c r="L295" s="320">
        <v>3434.2</v>
      </c>
      <c r="M295" s="320">
        <v>0.62148000000000003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1012.75</v>
      </c>
      <c r="D296" s="321">
        <v>1016.35</v>
      </c>
      <c r="E296" s="321">
        <v>987.7</v>
      </c>
      <c r="F296" s="321">
        <v>962.65</v>
      </c>
      <c r="G296" s="321">
        <v>934</v>
      </c>
      <c r="H296" s="321">
        <v>1041.4000000000001</v>
      </c>
      <c r="I296" s="321">
        <v>1070.05</v>
      </c>
      <c r="J296" s="321">
        <v>1095.1000000000001</v>
      </c>
      <c r="K296" s="320">
        <v>1045</v>
      </c>
      <c r="L296" s="320">
        <v>991.3</v>
      </c>
      <c r="M296" s="320">
        <v>3.7647499999999998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1677.05</v>
      </c>
      <c r="D297" s="321">
        <v>1678.4499999999998</v>
      </c>
      <c r="E297" s="321">
        <v>1665.2999999999997</v>
      </c>
      <c r="F297" s="321">
        <v>1653.55</v>
      </c>
      <c r="G297" s="321">
        <v>1640.3999999999999</v>
      </c>
      <c r="H297" s="321">
        <v>1690.1999999999996</v>
      </c>
      <c r="I297" s="321">
        <v>1703.3499999999997</v>
      </c>
      <c r="J297" s="321">
        <v>1715.0999999999995</v>
      </c>
      <c r="K297" s="320">
        <v>1691.6</v>
      </c>
      <c r="L297" s="320">
        <v>1666.7</v>
      </c>
      <c r="M297" s="320">
        <v>13.46726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4816.95</v>
      </c>
      <c r="D298" s="321">
        <v>4795.0166666666673</v>
      </c>
      <c r="E298" s="321">
        <v>4735.0333333333347</v>
      </c>
      <c r="F298" s="321">
        <v>4653.1166666666677</v>
      </c>
      <c r="G298" s="321">
        <v>4593.133333333335</v>
      </c>
      <c r="H298" s="321">
        <v>4876.9333333333343</v>
      </c>
      <c r="I298" s="321">
        <v>4936.9166666666661</v>
      </c>
      <c r="J298" s="321">
        <v>5018.8333333333339</v>
      </c>
      <c r="K298" s="320">
        <v>4855</v>
      </c>
      <c r="L298" s="320">
        <v>4713.1000000000004</v>
      </c>
      <c r="M298" s="320">
        <v>5.64255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4024.9</v>
      </c>
      <c r="D299" s="321">
        <v>4017.6333333333332</v>
      </c>
      <c r="E299" s="321">
        <v>3965.2666666666664</v>
      </c>
      <c r="F299" s="321">
        <v>3905.6333333333332</v>
      </c>
      <c r="G299" s="321">
        <v>3853.2666666666664</v>
      </c>
      <c r="H299" s="321">
        <v>4077.2666666666664</v>
      </c>
      <c r="I299" s="321">
        <v>4129.6333333333332</v>
      </c>
      <c r="J299" s="321">
        <v>4189.2666666666664</v>
      </c>
      <c r="K299" s="320">
        <v>4070</v>
      </c>
      <c r="L299" s="320">
        <v>3958</v>
      </c>
      <c r="M299" s="320">
        <v>1.89391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742.6</v>
      </c>
      <c r="D300" s="321">
        <v>746.5333333333333</v>
      </c>
      <c r="E300" s="321">
        <v>736.56666666666661</v>
      </c>
      <c r="F300" s="321">
        <v>730.5333333333333</v>
      </c>
      <c r="G300" s="321">
        <v>720.56666666666661</v>
      </c>
      <c r="H300" s="321">
        <v>752.56666666666661</v>
      </c>
      <c r="I300" s="321">
        <v>762.5333333333333</v>
      </c>
      <c r="J300" s="321">
        <v>768.56666666666661</v>
      </c>
      <c r="K300" s="320">
        <v>756.5</v>
      </c>
      <c r="L300" s="320">
        <v>740.5</v>
      </c>
      <c r="M300" s="320">
        <v>5.5930799999999996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2327.5500000000002</v>
      </c>
      <c r="D301" s="321">
        <v>2327.5166666666669</v>
      </c>
      <c r="E301" s="321">
        <v>2297.0333333333338</v>
      </c>
      <c r="F301" s="321">
        <v>2266.5166666666669</v>
      </c>
      <c r="G301" s="321">
        <v>2236.0333333333338</v>
      </c>
      <c r="H301" s="321">
        <v>2358.0333333333338</v>
      </c>
      <c r="I301" s="321">
        <v>2388.5166666666664</v>
      </c>
      <c r="J301" s="321">
        <v>2419.0333333333338</v>
      </c>
      <c r="K301" s="320">
        <v>2358</v>
      </c>
      <c r="L301" s="320">
        <v>2297</v>
      </c>
      <c r="M301" s="320">
        <v>0.26446999999999998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414.65</v>
      </c>
      <c r="D302" s="321">
        <v>415.73333333333329</v>
      </c>
      <c r="E302" s="321">
        <v>411.76666666666659</v>
      </c>
      <c r="F302" s="321">
        <v>408.88333333333333</v>
      </c>
      <c r="G302" s="321">
        <v>404.91666666666663</v>
      </c>
      <c r="H302" s="321">
        <v>418.61666666666656</v>
      </c>
      <c r="I302" s="321">
        <v>422.58333333333326</v>
      </c>
      <c r="J302" s="321">
        <v>425.46666666666653</v>
      </c>
      <c r="K302" s="320">
        <v>419.7</v>
      </c>
      <c r="L302" s="320">
        <v>412.85</v>
      </c>
      <c r="M302" s="320">
        <v>5.45519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926.85</v>
      </c>
      <c r="D303" s="321">
        <v>930.16666666666663</v>
      </c>
      <c r="E303" s="321">
        <v>919.63333333333321</v>
      </c>
      <c r="F303" s="321">
        <v>912.41666666666663</v>
      </c>
      <c r="G303" s="321">
        <v>901.88333333333321</v>
      </c>
      <c r="H303" s="321">
        <v>937.38333333333321</v>
      </c>
      <c r="I303" s="321">
        <v>947.91666666666674</v>
      </c>
      <c r="J303" s="321">
        <v>955.13333333333321</v>
      </c>
      <c r="K303" s="320">
        <v>940.7</v>
      </c>
      <c r="L303" s="320">
        <v>922.95</v>
      </c>
      <c r="M303" s="320">
        <v>31.546050000000001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185.5</v>
      </c>
      <c r="D304" s="321">
        <v>183.63333333333333</v>
      </c>
      <c r="E304" s="321">
        <v>180.86666666666665</v>
      </c>
      <c r="F304" s="321">
        <v>176.23333333333332</v>
      </c>
      <c r="G304" s="321">
        <v>173.46666666666664</v>
      </c>
      <c r="H304" s="321">
        <v>188.26666666666665</v>
      </c>
      <c r="I304" s="321">
        <v>191.0333333333333</v>
      </c>
      <c r="J304" s="321">
        <v>195.66666666666666</v>
      </c>
      <c r="K304" s="320">
        <v>186.4</v>
      </c>
      <c r="L304" s="320">
        <v>179</v>
      </c>
      <c r="M304" s="320">
        <v>59.357669999999999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17.8</v>
      </c>
      <c r="D305" s="321">
        <v>17.900000000000002</v>
      </c>
      <c r="E305" s="321">
        <v>17.650000000000006</v>
      </c>
      <c r="F305" s="321">
        <v>17.500000000000004</v>
      </c>
      <c r="G305" s="321">
        <v>17.250000000000007</v>
      </c>
      <c r="H305" s="321">
        <v>18.050000000000004</v>
      </c>
      <c r="I305" s="321">
        <v>18.299999999999997</v>
      </c>
      <c r="J305" s="321">
        <v>18.450000000000003</v>
      </c>
      <c r="K305" s="320">
        <v>18.149999999999999</v>
      </c>
      <c r="L305" s="320">
        <v>17.75</v>
      </c>
      <c r="M305" s="320">
        <v>18.544170000000001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225.05</v>
      </c>
      <c r="D306" s="321">
        <v>223.75</v>
      </c>
      <c r="E306" s="321">
        <v>217.55</v>
      </c>
      <c r="F306" s="321">
        <v>210.05</v>
      </c>
      <c r="G306" s="321">
        <v>203.85000000000002</v>
      </c>
      <c r="H306" s="321">
        <v>231.25</v>
      </c>
      <c r="I306" s="321">
        <v>237.45</v>
      </c>
      <c r="J306" s="321">
        <v>244.95</v>
      </c>
      <c r="K306" s="320">
        <v>229.95</v>
      </c>
      <c r="L306" s="320">
        <v>216.25</v>
      </c>
      <c r="M306" s="320">
        <v>27.280100000000001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517.15</v>
      </c>
      <c r="D307" s="321">
        <v>513.23333333333335</v>
      </c>
      <c r="E307" s="321">
        <v>479.4666666666667</v>
      </c>
      <c r="F307" s="321">
        <v>441.78333333333336</v>
      </c>
      <c r="G307" s="321">
        <v>408.01666666666671</v>
      </c>
      <c r="H307" s="321">
        <v>550.91666666666674</v>
      </c>
      <c r="I307" s="321">
        <v>584.68333333333339</v>
      </c>
      <c r="J307" s="321">
        <v>622.36666666666667</v>
      </c>
      <c r="K307" s="320">
        <v>547</v>
      </c>
      <c r="L307" s="320">
        <v>475.55</v>
      </c>
      <c r="M307" s="320">
        <v>25.29935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116.15</v>
      </c>
      <c r="D308" s="321">
        <v>116</v>
      </c>
      <c r="E308" s="321">
        <v>114.7</v>
      </c>
      <c r="F308" s="321">
        <v>113.25</v>
      </c>
      <c r="G308" s="321">
        <v>111.95</v>
      </c>
      <c r="H308" s="321">
        <v>117.45</v>
      </c>
      <c r="I308" s="321">
        <v>118.75000000000001</v>
      </c>
      <c r="J308" s="321">
        <v>120.2</v>
      </c>
      <c r="K308" s="320">
        <v>117.3</v>
      </c>
      <c r="L308" s="320">
        <v>114.55</v>
      </c>
      <c r="M308" s="320">
        <v>38.786859999999997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529.9</v>
      </c>
      <c r="D309" s="321">
        <v>529.56666666666661</v>
      </c>
      <c r="E309" s="321">
        <v>523.58333333333326</v>
      </c>
      <c r="F309" s="321">
        <v>517.26666666666665</v>
      </c>
      <c r="G309" s="321">
        <v>511.2833333333333</v>
      </c>
      <c r="H309" s="321">
        <v>535.88333333333321</v>
      </c>
      <c r="I309" s="321">
        <v>541.86666666666656</v>
      </c>
      <c r="J309" s="321">
        <v>548.18333333333317</v>
      </c>
      <c r="K309" s="320">
        <v>535.54999999999995</v>
      </c>
      <c r="L309" s="320">
        <v>523.25</v>
      </c>
      <c r="M309" s="320">
        <v>19.013929999999998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7788.4</v>
      </c>
      <c r="D310" s="321">
        <v>7791.1333333333341</v>
      </c>
      <c r="E310" s="321">
        <v>7717.2666666666682</v>
      </c>
      <c r="F310" s="321">
        <v>7646.1333333333341</v>
      </c>
      <c r="G310" s="321">
        <v>7572.2666666666682</v>
      </c>
      <c r="H310" s="321">
        <v>7862.2666666666682</v>
      </c>
      <c r="I310" s="321">
        <v>7936.133333333335</v>
      </c>
      <c r="J310" s="321">
        <v>8007.2666666666682</v>
      </c>
      <c r="K310" s="320">
        <v>7865</v>
      </c>
      <c r="L310" s="320">
        <v>7720</v>
      </c>
      <c r="M310" s="320">
        <v>5.70519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2785.1</v>
      </c>
      <c r="D311" s="321">
        <v>2810.2666666666664</v>
      </c>
      <c r="E311" s="321">
        <v>2745.5333333333328</v>
      </c>
      <c r="F311" s="321">
        <v>2705.9666666666662</v>
      </c>
      <c r="G311" s="321">
        <v>2641.2333333333327</v>
      </c>
      <c r="H311" s="321">
        <v>2849.833333333333</v>
      </c>
      <c r="I311" s="321">
        <v>2914.5666666666666</v>
      </c>
      <c r="J311" s="321">
        <v>2954.1333333333332</v>
      </c>
      <c r="K311" s="320">
        <v>2875</v>
      </c>
      <c r="L311" s="320">
        <v>2770.7</v>
      </c>
      <c r="M311" s="320">
        <v>0.54108000000000001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411</v>
      </c>
      <c r="D312" s="321">
        <v>411.65000000000003</v>
      </c>
      <c r="E312" s="321">
        <v>404.35000000000008</v>
      </c>
      <c r="F312" s="321">
        <v>397.70000000000005</v>
      </c>
      <c r="G312" s="321">
        <v>390.40000000000009</v>
      </c>
      <c r="H312" s="321">
        <v>418.30000000000007</v>
      </c>
      <c r="I312" s="321">
        <v>425.6</v>
      </c>
      <c r="J312" s="321">
        <v>432.25000000000006</v>
      </c>
      <c r="K312" s="320">
        <v>418.95</v>
      </c>
      <c r="L312" s="320">
        <v>405</v>
      </c>
      <c r="M312" s="320">
        <v>9.2713800000000006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309.89999999999998</v>
      </c>
      <c r="D313" s="321">
        <v>310.83333333333331</v>
      </c>
      <c r="E313" s="321">
        <v>305.66666666666663</v>
      </c>
      <c r="F313" s="321">
        <v>301.43333333333334</v>
      </c>
      <c r="G313" s="321">
        <v>296.26666666666665</v>
      </c>
      <c r="H313" s="321">
        <v>315.06666666666661</v>
      </c>
      <c r="I313" s="321">
        <v>320.23333333333323</v>
      </c>
      <c r="J313" s="321">
        <v>324.46666666666658</v>
      </c>
      <c r="K313" s="320">
        <v>316</v>
      </c>
      <c r="L313" s="320">
        <v>306.60000000000002</v>
      </c>
      <c r="M313" s="320">
        <v>4.5297599999999996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865.25</v>
      </c>
      <c r="D314" s="321">
        <v>865.0333333333333</v>
      </c>
      <c r="E314" s="321">
        <v>855.51666666666665</v>
      </c>
      <c r="F314" s="321">
        <v>845.7833333333333</v>
      </c>
      <c r="G314" s="321">
        <v>836.26666666666665</v>
      </c>
      <c r="H314" s="321">
        <v>874.76666666666665</v>
      </c>
      <c r="I314" s="321">
        <v>884.2833333333333</v>
      </c>
      <c r="J314" s="321">
        <v>894.01666666666665</v>
      </c>
      <c r="K314" s="320">
        <v>874.55</v>
      </c>
      <c r="L314" s="320">
        <v>855.3</v>
      </c>
      <c r="M314" s="320">
        <v>8.7871600000000001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1349.9</v>
      </c>
      <c r="D315" s="321">
        <v>1351.9666666666667</v>
      </c>
      <c r="E315" s="321">
        <v>1338.9333333333334</v>
      </c>
      <c r="F315" s="321">
        <v>1327.9666666666667</v>
      </c>
      <c r="G315" s="321">
        <v>1314.9333333333334</v>
      </c>
      <c r="H315" s="321">
        <v>1362.9333333333334</v>
      </c>
      <c r="I315" s="321">
        <v>1375.9666666666667</v>
      </c>
      <c r="J315" s="321">
        <v>1386.9333333333334</v>
      </c>
      <c r="K315" s="320">
        <v>1365</v>
      </c>
      <c r="L315" s="320">
        <v>1341</v>
      </c>
      <c r="M315" s="320">
        <v>0.95206999999999997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2380.3000000000002</v>
      </c>
      <c r="D316" s="321">
        <v>2381.4333333333334</v>
      </c>
      <c r="E316" s="321">
        <v>2354.8666666666668</v>
      </c>
      <c r="F316" s="321">
        <v>2329.4333333333334</v>
      </c>
      <c r="G316" s="321">
        <v>2302.8666666666668</v>
      </c>
      <c r="H316" s="321">
        <v>2406.8666666666668</v>
      </c>
      <c r="I316" s="321">
        <v>2433.4333333333334</v>
      </c>
      <c r="J316" s="321">
        <v>2458.8666666666668</v>
      </c>
      <c r="K316" s="320">
        <v>2408</v>
      </c>
      <c r="L316" s="320">
        <v>2356</v>
      </c>
      <c r="M316" s="320">
        <v>1.6706300000000001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749.25</v>
      </c>
      <c r="D317" s="321">
        <v>750.01666666666677</v>
      </c>
      <c r="E317" s="321">
        <v>740.13333333333355</v>
      </c>
      <c r="F317" s="321">
        <v>731.01666666666677</v>
      </c>
      <c r="G317" s="321">
        <v>721.13333333333355</v>
      </c>
      <c r="H317" s="321">
        <v>759.13333333333355</v>
      </c>
      <c r="I317" s="321">
        <v>769.01666666666677</v>
      </c>
      <c r="J317" s="321">
        <v>778.13333333333355</v>
      </c>
      <c r="K317" s="320">
        <v>759.9</v>
      </c>
      <c r="L317" s="320">
        <v>740.9</v>
      </c>
      <c r="M317" s="320">
        <v>4.83162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834.8</v>
      </c>
      <c r="D318" s="321">
        <v>832.30000000000007</v>
      </c>
      <c r="E318" s="321">
        <v>817.40000000000009</v>
      </c>
      <c r="F318" s="321">
        <v>800</v>
      </c>
      <c r="G318" s="321">
        <v>785.1</v>
      </c>
      <c r="H318" s="321">
        <v>849.70000000000016</v>
      </c>
      <c r="I318" s="321">
        <v>864.6</v>
      </c>
      <c r="J318" s="321">
        <v>882.00000000000023</v>
      </c>
      <c r="K318" s="320">
        <v>847.2</v>
      </c>
      <c r="L318" s="320">
        <v>814.9</v>
      </c>
      <c r="M318" s="320">
        <v>15.88067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239.5</v>
      </c>
      <c r="D319" s="321">
        <v>242.78333333333333</v>
      </c>
      <c r="E319" s="321">
        <v>234.81666666666666</v>
      </c>
      <c r="F319" s="321">
        <v>230.13333333333333</v>
      </c>
      <c r="G319" s="321">
        <v>222.16666666666666</v>
      </c>
      <c r="H319" s="321">
        <v>247.46666666666667</v>
      </c>
      <c r="I319" s="321">
        <v>255.43333333333331</v>
      </c>
      <c r="J319" s="321">
        <v>260.11666666666667</v>
      </c>
      <c r="K319" s="320">
        <v>250.75</v>
      </c>
      <c r="L319" s="320">
        <v>238.1</v>
      </c>
      <c r="M319" s="320">
        <v>5.2871499999999996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199.95</v>
      </c>
      <c r="D320" s="321">
        <v>201.91666666666666</v>
      </c>
      <c r="E320" s="321">
        <v>197.0333333333333</v>
      </c>
      <c r="F320" s="321">
        <v>194.11666666666665</v>
      </c>
      <c r="G320" s="321">
        <v>189.23333333333329</v>
      </c>
      <c r="H320" s="321">
        <v>204.83333333333331</v>
      </c>
      <c r="I320" s="321">
        <v>209.7166666666667</v>
      </c>
      <c r="J320" s="321">
        <v>212.63333333333333</v>
      </c>
      <c r="K320" s="320">
        <v>206.8</v>
      </c>
      <c r="L320" s="320">
        <v>199</v>
      </c>
      <c r="M320" s="320">
        <v>5.2689500000000002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253.35</v>
      </c>
      <c r="D321" s="321">
        <v>254.29999999999998</v>
      </c>
      <c r="E321" s="321">
        <v>248.14999999999998</v>
      </c>
      <c r="F321" s="321">
        <v>242.95</v>
      </c>
      <c r="G321" s="321">
        <v>236.79999999999998</v>
      </c>
      <c r="H321" s="321">
        <v>259.5</v>
      </c>
      <c r="I321" s="321">
        <v>265.64999999999998</v>
      </c>
      <c r="J321" s="321">
        <v>270.84999999999997</v>
      </c>
      <c r="K321" s="320">
        <v>260.45</v>
      </c>
      <c r="L321" s="320">
        <v>249.1</v>
      </c>
      <c r="M321" s="320">
        <v>11.22532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900.75</v>
      </c>
      <c r="D322" s="321">
        <v>907.23333333333323</v>
      </c>
      <c r="E322" s="321">
        <v>885.76666666666642</v>
      </c>
      <c r="F322" s="321">
        <v>870.78333333333319</v>
      </c>
      <c r="G322" s="321">
        <v>849.31666666666638</v>
      </c>
      <c r="H322" s="321">
        <v>922.21666666666647</v>
      </c>
      <c r="I322" s="321">
        <v>943.68333333333339</v>
      </c>
      <c r="J322" s="321">
        <v>958.66666666666652</v>
      </c>
      <c r="K322" s="320">
        <v>928.7</v>
      </c>
      <c r="L322" s="320">
        <v>892.25</v>
      </c>
      <c r="M322" s="320">
        <v>1.7001999999999999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3538.35</v>
      </c>
      <c r="D323" s="321">
        <v>3574.7333333333336</v>
      </c>
      <c r="E323" s="321">
        <v>3489.4666666666672</v>
      </c>
      <c r="F323" s="321">
        <v>3440.5833333333335</v>
      </c>
      <c r="G323" s="321">
        <v>3355.3166666666671</v>
      </c>
      <c r="H323" s="321">
        <v>3623.6166666666672</v>
      </c>
      <c r="I323" s="321">
        <v>3708.8833333333337</v>
      </c>
      <c r="J323" s="321">
        <v>3757.7666666666673</v>
      </c>
      <c r="K323" s="320">
        <v>3660</v>
      </c>
      <c r="L323" s="320">
        <v>3525.85</v>
      </c>
      <c r="M323" s="320">
        <v>11.52323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46.3</v>
      </c>
      <c r="D324" s="321">
        <v>46.766666666666673</v>
      </c>
      <c r="E324" s="321">
        <v>45.533333333333346</v>
      </c>
      <c r="F324" s="321">
        <v>44.766666666666673</v>
      </c>
      <c r="G324" s="321">
        <v>43.533333333333346</v>
      </c>
      <c r="H324" s="321">
        <v>47.533333333333346</v>
      </c>
      <c r="I324" s="321">
        <v>48.76666666666668</v>
      </c>
      <c r="J324" s="321">
        <v>49.533333333333346</v>
      </c>
      <c r="K324" s="320">
        <v>48</v>
      </c>
      <c r="L324" s="320">
        <v>46</v>
      </c>
      <c r="M324" s="320">
        <v>26.742010000000001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176.1</v>
      </c>
      <c r="D325" s="321">
        <v>176.80000000000004</v>
      </c>
      <c r="E325" s="321">
        <v>174.10000000000008</v>
      </c>
      <c r="F325" s="321">
        <v>172.10000000000005</v>
      </c>
      <c r="G325" s="321">
        <v>169.40000000000009</v>
      </c>
      <c r="H325" s="321">
        <v>178.80000000000007</v>
      </c>
      <c r="I325" s="321">
        <v>181.50000000000006</v>
      </c>
      <c r="J325" s="321">
        <v>183.50000000000006</v>
      </c>
      <c r="K325" s="320">
        <v>179.5</v>
      </c>
      <c r="L325" s="320">
        <v>174.8</v>
      </c>
      <c r="M325" s="320">
        <v>1.8371599999999999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906.95</v>
      </c>
      <c r="D326" s="321">
        <v>909.80000000000007</v>
      </c>
      <c r="E326" s="321">
        <v>896.60000000000014</v>
      </c>
      <c r="F326" s="321">
        <v>886.25000000000011</v>
      </c>
      <c r="G326" s="321">
        <v>873.05000000000018</v>
      </c>
      <c r="H326" s="321">
        <v>920.15000000000009</v>
      </c>
      <c r="I326" s="321">
        <v>933.35000000000014</v>
      </c>
      <c r="J326" s="321">
        <v>943.7</v>
      </c>
      <c r="K326" s="320">
        <v>923</v>
      </c>
      <c r="L326" s="320">
        <v>899.45</v>
      </c>
      <c r="M326" s="320">
        <v>1.91235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2797.7</v>
      </c>
      <c r="D327" s="321">
        <v>2772.6166666666663</v>
      </c>
      <c r="E327" s="321">
        <v>2723.1333333333328</v>
      </c>
      <c r="F327" s="321">
        <v>2648.5666666666666</v>
      </c>
      <c r="G327" s="321">
        <v>2599.083333333333</v>
      </c>
      <c r="H327" s="321">
        <v>2847.1833333333325</v>
      </c>
      <c r="I327" s="321">
        <v>2896.6666666666661</v>
      </c>
      <c r="J327" s="321">
        <v>2971.2333333333322</v>
      </c>
      <c r="K327" s="320">
        <v>2822.1</v>
      </c>
      <c r="L327" s="320">
        <v>2698.05</v>
      </c>
      <c r="M327" s="320">
        <v>4.6305199999999997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72218.95</v>
      </c>
      <c r="D328" s="321">
        <v>71672.95</v>
      </c>
      <c r="E328" s="321">
        <v>70746</v>
      </c>
      <c r="F328" s="321">
        <v>69273.05</v>
      </c>
      <c r="G328" s="321">
        <v>68346.100000000006</v>
      </c>
      <c r="H328" s="321">
        <v>73145.899999999994</v>
      </c>
      <c r="I328" s="321">
        <v>74072.849999999977</v>
      </c>
      <c r="J328" s="321">
        <v>75545.799999999988</v>
      </c>
      <c r="K328" s="320">
        <v>72599.899999999994</v>
      </c>
      <c r="L328" s="320">
        <v>70200</v>
      </c>
      <c r="M328" s="320">
        <v>0.1467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65.2</v>
      </c>
      <c r="D329" s="321">
        <v>64.75</v>
      </c>
      <c r="E329" s="321">
        <v>62.2</v>
      </c>
      <c r="F329" s="321">
        <v>59.2</v>
      </c>
      <c r="G329" s="321">
        <v>56.650000000000006</v>
      </c>
      <c r="H329" s="321">
        <v>67.75</v>
      </c>
      <c r="I329" s="321">
        <v>70.300000000000011</v>
      </c>
      <c r="J329" s="321">
        <v>73.3</v>
      </c>
      <c r="K329" s="320">
        <v>67.3</v>
      </c>
      <c r="L329" s="320">
        <v>61.75</v>
      </c>
      <c r="M329" s="320">
        <v>119.72731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1252.3</v>
      </c>
      <c r="D330" s="321">
        <v>1267.0666666666666</v>
      </c>
      <c r="E330" s="321">
        <v>1232.2333333333331</v>
      </c>
      <c r="F330" s="321">
        <v>1212.1666666666665</v>
      </c>
      <c r="G330" s="321">
        <v>1177.333333333333</v>
      </c>
      <c r="H330" s="321">
        <v>1287.1333333333332</v>
      </c>
      <c r="I330" s="321">
        <v>1321.9666666666667</v>
      </c>
      <c r="J330" s="321">
        <v>1342.0333333333333</v>
      </c>
      <c r="K330" s="320">
        <v>1301.9000000000001</v>
      </c>
      <c r="L330" s="320">
        <v>1247</v>
      </c>
      <c r="M330" s="320">
        <v>9.5826899999999995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320.60000000000002</v>
      </c>
      <c r="D331" s="321">
        <v>320.63333333333338</v>
      </c>
      <c r="E331" s="321">
        <v>312.91666666666674</v>
      </c>
      <c r="F331" s="321">
        <v>305.23333333333335</v>
      </c>
      <c r="G331" s="321">
        <v>297.51666666666671</v>
      </c>
      <c r="H331" s="321">
        <v>328.31666666666678</v>
      </c>
      <c r="I331" s="321">
        <v>336.03333333333336</v>
      </c>
      <c r="J331" s="321">
        <v>343.71666666666681</v>
      </c>
      <c r="K331" s="320">
        <v>328.35</v>
      </c>
      <c r="L331" s="320">
        <v>312.95</v>
      </c>
      <c r="M331" s="320">
        <v>15.47453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785.35</v>
      </c>
      <c r="D332" s="321">
        <v>784.81666666666661</v>
      </c>
      <c r="E332" s="321">
        <v>776.63333333333321</v>
      </c>
      <c r="F332" s="321">
        <v>767.91666666666663</v>
      </c>
      <c r="G332" s="321">
        <v>759.73333333333323</v>
      </c>
      <c r="H332" s="321">
        <v>793.53333333333319</v>
      </c>
      <c r="I332" s="321">
        <v>801.71666666666658</v>
      </c>
      <c r="J332" s="321">
        <v>810.43333333333317</v>
      </c>
      <c r="K332" s="320">
        <v>793</v>
      </c>
      <c r="L332" s="320">
        <v>776.1</v>
      </c>
      <c r="M332" s="320">
        <v>0.75078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108.45</v>
      </c>
      <c r="D333" s="321">
        <v>108.3</v>
      </c>
      <c r="E333" s="321">
        <v>106.3</v>
      </c>
      <c r="F333" s="321">
        <v>104.15</v>
      </c>
      <c r="G333" s="321">
        <v>102.15</v>
      </c>
      <c r="H333" s="321">
        <v>110.44999999999999</v>
      </c>
      <c r="I333" s="321">
        <v>112.44999999999999</v>
      </c>
      <c r="J333" s="321">
        <v>114.59999999999998</v>
      </c>
      <c r="K333" s="320">
        <v>110.3</v>
      </c>
      <c r="L333" s="320">
        <v>106.15</v>
      </c>
      <c r="M333" s="320">
        <v>186.33625000000001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4480.3999999999996</v>
      </c>
      <c r="D334" s="321">
        <v>4499.8</v>
      </c>
      <c r="E334" s="321">
        <v>4444.6000000000004</v>
      </c>
      <c r="F334" s="321">
        <v>4408.8</v>
      </c>
      <c r="G334" s="321">
        <v>4353.6000000000004</v>
      </c>
      <c r="H334" s="321">
        <v>4535.6000000000004</v>
      </c>
      <c r="I334" s="321">
        <v>4590.7999999999993</v>
      </c>
      <c r="J334" s="321">
        <v>4626.6000000000004</v>
      </c>
      <c r="K334" s="320">
        <v>4555</v>
      </c>
      <c r="L334" s="320">
        <v>4464</v>
      </c>
      <c r="M334" s="320">
        <v>2.4429099999999999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3951.75</v>
      </c>
      <c r="D335" s="321">
        <v>3997</v>
      </c>
      <c r="E335" s="321">
        <v>3884.8</v>
      </c>
      <c r="F335" s="321">
        <v>3817.8500000000004</v>
      </c>
      <c r="G335" s="321">
        <v>3705.6500000000005</v>
      </c>
      <c r="H335" s="321">
        <v>4063.95</v>
      </c>
      <c r="I335" s="321">
        <v>4176.1499999999996</v>
      </c>
      <c r="J335" s="321">
        <v>4243.0999999999995</v>
      </c>
      <c r="K335" s="320">
        <v>4109.2</v>
      </c>
      <c r="L335" s="320">
        <v>3930.05</v>
      </c>
      <c r="M335" s="320">
        <v>1.4033100000000001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1574.3</v>
      </c>
      <c r="D336" s="321">
        <v>1574.7666666666667</v>
      </c>
      <c r="E336" s="321">
        <v>1530.5333333333333</v>
      </c>
      <c r="F336" s="321">
        <v>1486.7666666666667</v>
      </c>
      <c r="G336" s="321">
        <v>1442.5333333333333</v>
      </c>
      <c r="H336" s="321">
        <v>1618.5333333333333</v>
      </c>
      <c r="I336" s="321">
        <v>1662.7666666666664</v>
      </c>
      <c r="J336" s="321">
        <v>1706.5333333333333</v>
      </c>
      <c r="K336" s="320">
        <v>1619</v>
      </c>
      <c r="L336" s="320">
        <v>1531</v>
      </c>
      <c r="M336" s="320">
        <v>1.0420799999999999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38.299999999999997</v>
      </c>
      <c r="D337" s="321">
        <v>38.416666666666664</v>
      </c>
      <c r="E337" s="321">
        <v>37.93333333333333</v>
      </c>
      <c r="F337" s="321">
        <v>37.566666666666663</v>
      </c>
      <c r="G337" s="321">
        <v>37.083333333333329</v>
      </c>
      <c r="H337" s="321">
        <v>38.783333333333331</v>
      </c>
      <c r="I337" s="321">
        <v>39.266666666666666</v>
      </c>
      <c r="J337" s="321">
        <v>39.633333333333333</v>
      </c>
      <c r="K337" s="320">
        <v>38.9</v>
      </c>
      <c r="L337" s="320">
        <v>38.049999999999997</v>
      </c>
      <c r="M337" s="320">
        <v>22.692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69.25</v>
      </c>
      <c r="D338" s="321">
        <v>68.833333333333329</v>
      </c>
      <c r="E338" s="321">
        <v>67.766666666666652</v>
      </c>
      <c r="F338" s="321">
        <v>66.283333333333317</v>
      </c>
      <c r="G338" s="321">
        <v>65.21666666666664</v>
      </c>
      <c r="H338" s="321">
        <v>70.316666666666663</v>
      </c>
      <c r="I338" s="321">
        <v>71.383333333333354</v>
      </c>
      <c r="J338" s="321">
        <v>72.866666666666674</v>
      </c>
      <c r="K338" s="320">
        <v>69.900000000000006</v>
      </c>
      <c r="L338" s="320">
        <v>67.349999999999994</v>
      </c>
      <c r="M338" s="320">
        <v>32.487589999999997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577.75</v>
      </c>
      <c r="D339" s="321">
        <v>578.68333333333339</v>
      </c>
      <c r="E339" s="321">
        <v>571.16666666666674</v>
      </c>
      <c r="F339" s="321">
        <v>564.58333333333337</v>
      </c>
      <c r="G339" s="321">
        <v>557.06666666666672</v>
      </c>
      <c r="H339" s="321">
        <v>585.26666666666677</v>
      </c>
      <c r="I339" s="321">
        <v>592.78333333333342</v>
      </c>
      <c r="J339" s="321">
        <v>599.36666666666679</v>
      </c>
      <c r="K339" s="320">
        <v>586.20000000000005</v>
      </c>
      <c r="L339" s="320">
        <v>572.1</v>
      </c>
      <c r="M339" s="320">
        <v>0.21395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18223</v>
      </c>
      <c r="D340" s="321">
        <v>18279.566666666666</v>
      </c>
      <c r="E340" s="321">
        <v>18093.433333333331</v>
      </c>
      <c r="F340" s="321">
        <v>17963.866666666665</v>
      </c>
      <c r="G340" s="321">
        <v>17777.73333333333</v>
      </c>
      <c r="H340" s="321">
        <v>18409.133333333331</v>
      </c>
      <c r="I340" s="321">
        <v>18595.266666666663</v>
      </c>
      <c r="J340" s="321">
        <v>18724.833333333332</v>
      </c>
      <c r="K340" s="320">
        <v>18465.7</v>
      </c>
      <c r="L340" s="320">
        <v>18150</v>
      </c>
      <c r="M340" s="320">
        <v>0.67430000000000001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113.7</v>
      </c>
      <c r="D341" s="321">
        <v>114.11666666666667</v>
      </c>
      <c r="E341" s="321">
        <v>110.73333333333335</v>
      </c>
      <c r="F341" s="321">
        <v>107.76666666666668</v>
      </c>
      <c r="G341" s="321">
        <v>104.38333333333335</v>
      </c>
      <c r="H341" s="321">
        <v>117.08333333333334</v>
      </c>
      <c r="I341" s="321">
        <v>120.46666666666667</v>
      </c>
      <c r="J341" s="321">
        <v>123.43333333333334</v>
      </c>
      <c r="K341" s="320">
        <v>117.5</v>
      </c>
      <c r="L341" s="320">
        <v>111.15</v>
      </c>
      <c r="M341" s="320">
        <v>186.64402999999999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60.85</v>
      </c>
      <c r="D342" s="321">
        <v>60.25</v>
      </c>
      <c r="E342" s="321">
        <v>59.1</v>
      </c>
      <c r="F342" s="321">
        <v>57.35</v>
      </c>
      <c r="G342" s="321">
        <v>56.2</v>
      </c>
      <c r="H342" s="321">
        <v>62</v>
      </c>
      <c r="I342" s="321">
        <v>63.150000000000006</v>
      </c>
      <c r="J342" s="321">
        <v>64.900000000000006</v>
      </c>
      <c r="K342" s="320">
        <v>61.4</v>
      </c>
      <c r="L342" s="320">
        <v>58.5</v>
      </c>
      <c r="M342" s="320">
        <v>43.816949999999999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710.05</v>
      </c>
      <c r="D343" s="321">
        <v>708.88333333333333</v>
      </c>
      <c r="E343" s="321">
        <v>701.26666666666665</v>
      </c>
      <c r="F343" s="321">
        <v>692.48333333333335</v>
      </c>
      <c r="G343" s="321">
        <v>684.86666666666667</v>
      </c>
      <c r="H343" s="321">
        <v>717.66666666666663</v>
      </c>
      <c r="I343" s="321">
        <v>725.28333333333319</v>
      </c>
      <c r="J343" s="321">
        <v>734.06666666666661</v>
      </c>
      <c r="K343" s="320">
        <v>716.5</v>
      </c>
      <c r="L343" s="320">
        <v>700.1</v>
      </c>
      <c r="M343" s="320">
        <v>3.9809299999999999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32.9</v>
      </c>
      <c r="D344" s="321">
        <v>33.299999999999997</v>
      </c>
      <c r="E344" s="321">
        <v>32.299999999999997</v>
      </c>
      <c r="F344" s="321">
        <v>31.700000000000003</v>
      </c>
      <c r="G344" s="321">
        <v>30.700000000000003</v>
      </c>
      <c r="H344" s="321">
        <v>33.899999999999991</v>
      </c>
      <c r="I344" s="321">
        <v>34.899999999999991</v>
      </c>
      <c r="J344" s="321">
        <v>35.499999999999986</v>
      </c>
      <c r="K344" s="320">
        <v>34.299999999999997</v>
      </c>
      <c r="L344" s="320">
        <v>32.700000000000003</v>
      </c>
      <c r="M344" s="320">
        <v>126.90861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113.45</v>
      </c>
      <c r="D345" s="321">
        <v>113.14999999999999</v>
      </c>
      <c r="E345" s="321">
        <v>112.29999999999998</v>
      </c>
      <c r="F345" s="321">
        <v>111.14999999999999</v>
      </c>
      <c r="G345" s="321">
        <v>110.29999999999998</v>
      </c>
      <c r="H345" s="321">
        <v>114.29999999999998</v>
      </c>
      <c r="I345" s="321">
        <v>115.14999999999998</v>
      </c>
      <c r="J345" s="321">
        <v>116.29999999999998</v>
      </c>
      <c r="K345" s="320">
        <v>114</v>
      </c>
      <c r="L345" s="320">
        <v>112</v>
      </c>
      <c r="M345" s="320">
        <v>2.0896300000000001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2020.25</v>
      </c>
      <c r="D346" s="321">
        <v>2019.75</v>
      </c>
      <c r="E346" s="321">
        <v>1990.5</v>
      </c>
      <c r="F346" s="321">
        <v>1960.75</v>
      </c>
      <c r="G346" s="321">
        <v>1931.5</v>
      </c>
      <c r="H346" s="321">
        <v>2049.5</v>
      </c>
      <c r="I346" s="321">
        <v>2078.75</v>
      </c>
      <c r="J346" s="321">
        <v>2108.5</v>
      </c>
      <c r="K346" s="320">
        <v>2049</v>
      </c>
      <c r="L346" s="320">
        <v>1990</v>
      </c>
      <c r="M346" s="320">
        <v>6.3399999999999998E-2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84.3</v>
      </c>
      <c r="D347" s="321">
        <v>84.683333333333337</v>
      </c>
      <c r="E347" s="321">
        <v>82.416666666666671</v>
      </c>
      <c r="F347" s="321">
        <v>80.533333333333331</v>
      </c>
      <c r="G347" s="321">
        <v>78.266666666666666</v>
      </c>
      <c r="H347" s="321">
        <v>86.566666666666677</v>
      </c>
      <c r="I347" s="321">
        <v>88.833333333333329</v>
      </c>
      <c r="J347" s="321">
        <v>90.716666666666683</v>
      </c>
      <c r="K347" s="320">
        <v>86.95</v>
      </c>
      <c r="L347" s="320">
        <v>82.8</v>
      </c>
      <c r="M347" s="320">
        <v>232.62470999999999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160.05000000000001</v>
      </c>
      <c r="D348" s="321">
        <v>160.56666666666669</v>
      </c>
      <c r="E348" s="321">
        <v>157.98333333333338</v>
      </c>
      <c r="F348" s="321">
        <v>155.91666666666669</v>
      </c>
      <c r="G348" s="321">
        <v>153.33333333333337</v>
      </c>
      <c r="H348" s="321">
        <v>162.63333333333338</v>
      </c>
      <c r="I348" s="321">
        <v>165.2166666666667</v>
      </c>
      <c r="J348" s="321">
        <v>167.28333333333339</v>
      </c>
      <c r="K348" s="320">
        <v>163.15</v>
      </c>
      <c r="L348" s="320">
        <v>158.5</v>
      </c>
      <c r="M348" s="320">
        <v>64.933120000000002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231.7</v>
      </c>
      <c r="D349" s="321">
        <v>230.75</v>
      </c>
      <c r="E349" s="321">
        <v>227.5</v>
      </c>
      <c r="F349" s="321">
        <v>223.3</v>
      </c>
      <c r="G349" s="321">
        <v>220.05</v>
      </c>
      <c r="H349" s="321">
        <v>234.95</v>
      </c>
      <c r="I349" s="321">
        <v>238.2</v>
      </c>
      <c r="J349" s="321">
        <v>242.39999999999998</v>
      </c>
      <c r="K349" s="320">
        <v>234</v>
      </c>
      <c r="L349" s="320">
        <v>226.55</v>
      </c>
      <c r="M349" s="320">
        <v>6.8829200000000004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155.65</v>
      </c>
      <c r="D350" s="321">
        <v>156.81666666666666</v>
      </c>
      <c r="E350" s="321">
        <v>154.03333333333333</v>
      </c>
      <c r="F350" s="321">
        <v>152.41666666666666</v>
      </c>
      <c r="G350" s="321">
        <v>149.63333333333333</v>
      </c>
      <c r="H350" s="321">
        <v>158.43333333333334</v>
      </c>
      <c r="I350" s="321">
        <v>161.21666666666664</v>
      </c>
      <c r="J350" s="321">
        <v>162.83333333333334</v>
      </c>
      <c r="K350" s="320">
        <v>159.6</v>
      </c>
      <c r="L350" s="320">
        <v>155.19999999999999</v>
      </c>
      <c r="M350" s="320">
        <v>178.73048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970</v>
      </c>
      <c r="D351" s="321">
        <v>961.25</v>
      </c>
      <c r="E351" s="321">
        <v>945.85</v>
      </c>
      <c r="F351" s="321">
        <v>921.7</v>
      </c>
      <c r="G351" s="321">
        <v>906.30000000000007</v>
      </c>
      <c r="H351" s="321">
        <v>985.4</v>
      </c>
      <c r="I351" s="321">
        <v>1000.8000000000001</v>
      </c>
      <c r="J351" s="321">
        <v>1024.9499999999998</v>
      </c>
      <c r="K351" s="320">
        <v>976.65</v>
      </c>
      <c r="L351" s="320">
        <v>937.1</v>
      </c>
      <c r="M351" s="320">
        <v>7.2532199999999998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3504</v>
      </c>
      <c r="D352" s="321">
        <v>3518.0166666666664</v>
      </c>
      <c r="E352" s="321">
        <v>3476.0333333333328</v>
      </c>
      <c r="F352" s="321">
        <v>3448.0666666666666</v>
      </c>
      <c r="G352" s="321">
        <v>3406.083333333333</v>
      </c>
      <c r="H352" s="321">
        <v>3545.9833333333327</v>
      </c>
      <c r="I352" s="321">
        <v>3587.9666666666662</v>
      </c>
      <c r="J352" s="321">
        <v>3615.9333333333325</v>
      </c>
      <c r="K352" s="320">
        <v>3560</v>
      </c>
      <c r="L352" s="320">
        <v>3490.05</v>
      </c>
      <c r="M352" s="320">
        <v>0.72240000000000004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231</v>
      </c>
      <c r="D353" s="321">
        <v>233.70000000000002</v>
      </c>
      <c r="E353" s="321">
        <v>227.40000000000003</v>
      </c>
      <c r="F353" s="321">
        <v>223.8</v>
      </c>
      <c r="G353" s="321">
        <v>217.50000000000003</v>
      </c>
      <c r="H353" s="321">
        <v>237.30000000000004</v>
      </c>
      <c r="I353" s="321">
        <v>243.60000000000005</v>
      </c>
      <c r="J353" s="321">
        <v>247.20000000000005</v>
      </c>
      <c r="K353" s="320">
        <v>240</v>
      </c>
      <c r="L353" s="320">
        <v>230.1</v>
      </c>
      <c r="M353" s="320">
        <v>14.475350000000001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164.85</v>
      </c>
      <c r="D354" s="321">
        <v>165.70000000000002</v>
      </c>
      <c r="E354" s="321">
        <v>162.50000000000003</v>
      </c>
      <c r="F354" s="321">
        <v>160.15</v>
      </c>
      <c r="G354" s="321">
        <v>156.95000000000002</v>
      </c>
      <c r="H354" s="321">
        <v>168.05000000000004</v>
      </c>
      <c r="I354" s="321">
        <v>171.25000000000003</v>
      </c>
      <c r="J354" s="321">
        <v>173.60000000000005</v>
      </c>
      <c r="K354" s="320">
        <v>168.9</v>
      </c>
      <c r="L354" s="320">
        <v>163.35</v>
      </c>
      <c r="M354" s="320">
        <v>139.81957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329.85</v>
      </c>
      <c r="D355" s="321">
        <v>329.08333333333331</v>
      </c>
      <c r="E355" s="321">
        <v>325.21666666666664</v>
      </c>
      <c r="F355" s="321">
        <v>320.58333333333331</v>
      </c>
      <c r="G355" s="321">
        <v>316.71666666666664</v>
      </c>
      <c r="H355" s="321">
        <v>333.71666666666664</v>
      </c>
      <c r="I355" s="321">
        <v>337.58333333333331</v>
      </c>
      <c r="J355" s="321">
        <v>342.21666666666664</v>
      </c>
      <c r="K355" s="320">
        <v>332.95</v>
      </c>
      <c r="L355" s="320">
        <v>324.45</v>
      </c>
      <c r="M355" s="320">
        <v>0.53790000000000004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45781.75</v>
      </c>
      <c r="D356" s="321">
        <v>45996.116666666661</v>
      </c>
      <c r="E356" s="321">
        <v>45434.333333333321</v>
      </c>
      <c r="F356" s="321">
        <v>45086.916666666657</v>
      </c>
      <c r="G356" s="321">
        <v>44525.133333333317</v>
      </c>
      <c r="H356" s="321">
        <v>46343.533333333326</v>
      </c>
      <c r="I356" s="321">
        <v>46905.316666666666</v>
      </c>
      <c r="J356" s="321">
        <v>47252.73333333333</v>
      </c>
      <c r="K356" s="320">
        <v>46557.9</v>
      </c>
      <c r="L356" s="320">
        <v>45648.7</v>
      </c>
      <c r="M356" s="320">
        <v>0.14943000000000001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111.6</v>
      </c>
      <c r="D357" s="321">
        <v>111.41666666666667</v>
      </c>
      <c r="E357" s="321">
        <v>109.88333333333334</v>
      </c>
      <c r="F357" s="321">
        <v>108.16666666666667</v>
      </c>
      <c r="G357" s="321">
        <v>106.63333333333334</v>
      </c>
      <c r="H357" s="321">
        <v>113.13333333333334</v>
      </c>
      <c r="I357" s="321">
        <v>114.66666666666667</v>
      </c>
      <c r="J357" s="321">
        <v>116.38333333333334</v>
      </c>
      <c r="K357" s="320">
        <v>112.95</v>
      </c>
      <c r="L357" s="320">
        <v>109.7</v>
      </c>
      <c r="M357" s="320">
        <v>8.36233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2160.75</v>
      </c>
      <c r="D358" s="321">
        <v>2171.1666666666665</v>
      </c>
      <c r="E358" s="321">
        <v>2139.6333333333332</v>
      </c>
      <c r="F358" s="321">
        <v>2118.5166666666669</v>
      </c>
      <c r="G358" s="321">
        <v>2086.9833333333336</v>
      </c>
      <c r="H358" s="321">
        <v>2192.2833333333328</v>
      </c>
      <c r="I358" s="321">
        <v>2223.8166666666666</v>
      </c>
      <c r="J358" s="321">
        <v>2244.9333333333325</v>
      </c>
      <c r="K358" s="320">
        <v>2202.6999999999998</v>
      </c>
      <c r="L358" s="320">
        <v>2150.0500000000002</v>
      </c>
      <c r="M358" s="320">
        <v>3.46143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4076.95</v>
      </c>
      <c r="D359" s="321">
        <v>4033.2333333333336</v>
      </c>
      <c r="E359" s="321">
        <v>3941.2666666666673</v>
      </c>
      <c r="F359" s="321">
        <v>3805.5833333333339</v>
      </c>
      <c r="G359" s="321">
        <v>3713.6166666666677</v>
      </c>
      <c r="H359" s="321">
        <v>4168.916666666667</v>
      </c>
      <c r="I359" s="321">
        <v>4260.8833333333332</v>
      </c>
      <c r="J359" s="321">
        <v>4396.5666666666666</v>
      </c>
      <c r="K359" s="320">
        <v>4125.2</v>
      </c>
      <c r="L359" s="320">
        <v>3897.55</v>
      </c>
      <c r="M359" s="320">
        <v>2.0591900000000001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205.55</v>
      </c>
      <c r="D360" s="321">
        <v>204.48333333333335</v>
      </c>
      <c r="E360" s="321">
        <v>202.16666666666669</v>
      </c>
      <c r="F360" s="321">
        <v>198.78333333333333</v>
      </c>
      <c r="G360" s="321">
        <v>196.46666666666667</v>
      </c>
      <c r="H360" s="321">
        <v>207.8666666666667</v>
      </c>
      <c r="I360" s="321">
        <v>210.18333333333337</v>
      </c>
      <c r="J360" s="321">
        <v>213.56666666666672</v>
      </c>
      <c r="K360" s="320">
        <v>206.8</v>
      </c>
      <c r="L360" s="320">
        <v>201.1</v>
      </c>
      <c r="M360" s="320">
        <v>31.46144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118.7</v>
      </c>
      <c r="D361" s="321">
        <v>118.60000000000001</v>
      </c>
      <c r="E361" s="321">
        <v>117.85000000000002</v>
      </c>
      <c r="F361" s="321">
        <v>117.00000000000001</v>
      </c>
      <c r="G361" s="321">
        <v>116.25000000000003</v>
      </c>
      <c r="H361" s="321">
        <v>119.45000000000002</v>
      </c>
      <c r="I361" s="321">
        <v>120.19999999999999</v>
      </c>
      <c r="J361" s="321">
        <v>121.05000000000001</v>
      </c>
      <c r="K361" s="320">
        <v>119.35</v>
      </c>
      <c r="L361" s="320">
        <v>117.75</v>
      </c>
      <c r="M361" s="320">
        <v>88.854590000000002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4230.1499999999996</v>
      </c>
      <c r="D362" s="321">
        <v>4224.8666666666659</v>
      </c>
      <c r="E362" s="321">
        <v>4165.3333333333321</v>
      </c>
      <c r="F362" s="321">
        <v>4100.5166666666664</v>
      </c>
      <c r="G362" s="321">
        <v>4040.9833333333327</v>
      </c>
      <c r="H362" s="321">
        <v>4289.6833333333316</v>
      </c>
      <c r="I362" s="321">
        <v>4349.2166666666662</v>
      </c>
      <c r="J362" s="321">
        <v>4414.033333333331</v>
      </c>
      <c r="K362" s="320">
        <v>4284.3999999999996</v>
      </c>
      <c r="L362" s="320">
        <v>4160.05</v>
      </c>
      <c r="M362" s="320">
        <v>0.82326999999999995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13903.2</v>
      </c>
      <c r="D363" s="321">
        <v>13968.35</v>
      </c>
      <c r="E363" s="321">
        <v>13736.7</v>
      </c>
      <c r="F363" s="321">
        <v>13570.2</v>
      </c>
      <c r="G363" s="321">
        <v>13338.550000000001</v>
      </c>
      <c r="H363" s="321">
        <v>14134.85</v>
      </c>
      <c r="I363" s="321">
        <v>14366.499999999998</v>
      </c>
      <c r="J363" s="321">
        <v>14533</v>
      </c>
      <c r="K363" s="320">
        <v>14200</v>
      </c>
      <c r="L363" s="320">
        <v>13801.85</v>
      </c>
      <c r="M363" s="320">
        <v>0.14688999999999999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4457.8</v>
      </c>
      <c r="D364" s="321">
        <v>4423.9000000000005</v>
      </c>
      <c r="E364" s="321">
        <v>4360.8500000000013</v>
      </c>
      <c r="F364" s="321">
        <v>4263.9000000000005</v>
      </c>
      <c r="G364" s="321">
        <v>4200.8500000000013</v>
      </c>
      <c r="H364" s="321">
        <v>4520.8500000000013</v>
      </c>
      <c r="I364" s="321">
        <v>4583.9000000000005</v>
      </c>
      <c r="J364" s="321">
        <v>4680.8500000000013</v>
      </c>
      <c r="K364" s="320">
        <v>4486.95</v>
      </c>
      <c r="L364" s="320">
        <v>4326.95</v>
      </c>
      <c r="M364" s="320">
        <v>0.16133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1051.55</v>
      </c>
      <c r="D365" s="321">
        <v>1057.3666666666668</v>
      </c>
      <c r="E365" s="321">
        <v>1024.7333333333336</v>
      </c>
      <c r="F365" s="321">
        <v>997.91666666666674</v>
      </c>
      <c r="G365" s="321">
        <v>965.28333333333353</v>
      </c>
      <c r="H365" s="321">
        <v>1084.1833333333336</v>
      </c>
      <c r="I365" s="321">
        <v>1116.8166666666668</v>
      </c>
      <c r="J365" s="321">
        <v>1143.6333333333337</v>
      </c>
      <c r="K365" s="320">
        <v>1090</v>
      </c>
      <c r="L365" s="320">
        <v>1030.55</v>
      </c>
      <c r="M365" s="320">
        <v>3.1938499999999999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2411.3000000000002</v>
      </c>
      <c r="D366" s="321">
        <v>2411.9500000000003</v>
      </c>
      <c r="E366" s="321">
        <v>2390.9000000000005</v>
      </c>
      <c r="F366" s="321">
        <v>2370.5000000000005</v>
      </c>
      <c r="G366" s="321">
        <v>2349.4500000000007</v>
      </c>
      <c r="H366" s="321">
        <v>2432.3500000000004</v>
      </c>
      <c r="I366" s="321">
        <v>2453.4000000000005</v>
      </c>
      <c r="J366" s="321">
        <v>2473.8000000000002</v>
      </c>
      <c r="K366" s="320">
        <v>2433</v>
      </c>
      <c r="L366" s="320">
        <v>2391.5500000000002</v>
      </c>
      <c r="M366" s="320">
        <v>2.2436799999999999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2845.6</v>
      </c>
      <c r="D367" s="321">
        <v>2846.8666666666668</v>
      </c>
      <c r="E367" s="321">
        <v>2823.7333333333336</v>
      </c>
      <c r="F367" s="321">
        <v>2801.8666666666668</v>
      </c>
      <c r="G367" s="321">
        <v>2778.7333333333336</v>
      </c>
      <c r="H367" s="321">
        <v>2868.7333333333336</v>
      </c>
      <c r="I367" s="321">
        <v>2891.8666666666668</v>
      </c>
      <c r="J367" s="321">
        <v>2913.7333333333336</v>
      </c>
      <c r="K367" s="320">
        <v>2870</v>
      </c>
      <c r="L367" s="320">
        <v>2825</v>
      </c>
      <c r="M367" s="320">
        <v>0.92996000000000001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35.4</v>
      </c>
      <c r="D368" s="321">
        <v>35.35</v>
      </c>
      <c r="E368" s="321">
        <v>35.1</v>
      </c>
      <c r="F368" s="321">
        <v>34.799999999999997</v>
      </c>
      <c r="G368" s="321">
        <v>34.549999999999997</v>
      </c>
      <c r="H368" s="321">
        <v>35.650000000000006</v>
      </c>
      <c r="I368" s="321">
        <v>35.900000000000006</v>
      </c>
      <c r="J368" s="321">
        <v>36.20000000000001</v>
      </c>
      <c r="K368" s="320">
        <v>35.6</v>
      </c>
      <c r="L368" s="320">
        <v>35.049999999999997</v>
      </c>
      <c r="M368" s="320">
        <v>235.88728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388.25</v>
      </c>
      <c r="D369" s="321">
        <v>388.63333333333338</v>
      </c>
      <c r="E369" s="321">
        <v>382.36666666666679</v>
      </c>
      <c r="F369" s="321">
        <v>376.48333333333341</v>
      </c>
      <c r="G369" s="321">
        <v>370.21666666666681</v>
      </c>
      <c r="H369" s="321">
        <v>394.51666666666677</v>
      </c>
      <c r="I369" s="321">
        <v>400.7833333333333</v>
      </c>
      <c r="J369" s="321">
        <v>406.66666666666674</v>
      </c>
      <c r="K369" s="320">
        <v>394.9</v>
      </c>
      <c r="L369" s="320">
        <v>382.75</v>
      </c>
      <c r="M369" s="320">
        <v>1.3290200000000001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255.95</v>
      </c>
      <c r="D370" s="321">
        <v>256.40000000000003</v>
      </c>
      <c r="E370" s="321">
        <v>252.80000000000007</v>
      </c>
      <c r="F370" s="321">
        <v>249.65000000000003</v>
      </c>
      <c r="G370" s="321">
        <v>246.05000000000007</v>
      </c>
      <c r="H370" s="321">
        <v>259.55000000000007</v>
      </c>
      <c r="I370" s="321">
        <v>263.15000000000009</v>
      </c>
      <c r="J370" s="321">
        <v>266.30000000000007</v>
      </c>
      <c r="K370" s="320">
        <v>260</v>
      </c>
      <c r="L370" s="320">
        <v>253.25</v>
      </c>
      <c r="M370" s="320">
        <v>1.3006800000000001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2505.25</v>
      </c>
      <c r="D371" s="321">
        <v>2499.2166666666667</v>
      </c>
      <c r="E371" s="321">
        <v>2456.0333333333333</v>
      </c>
      <c r="F371" s="321">
        <v>2406.8166666666666</v>
      </c>
      <c r="G371" s="321">
        <v>2363.6333333333332</v>
      </c>
      <c r="H371" s="321">
        <v>2548.4333333333334</v>
      </c>
      <c r="I371" s="321">
        <v>2591.6166666666668</v>
      </c>
      <c r="J371" s="321">
        <v>2640.8333333333335</v>
      </c>
      <c r="K371" s="320">
        <v>2542.4</v>
      </c>
      <c r="L371" s="320">
        <v>2450</v>
      </c>
      <c r="M371" s="320">
        <v>3.1106099999999999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900.85</v>
      </c>
      <c r="D372" s="321">
        <v>905.2833333333333</v>
      </c>
      <c r="E372" s="321">
        <v>893.56666666666661</v>
      </c>
      <c r="F372" s="321">
        <v>886.2833333333333</v>
      </c>
      <c r="G372" s="321">
        <v>874.56666666666661</v>
      </c>
      <c r="H372" s="321">
        <v>912.56666666666661</v>
      </c>
      <c r="I372" s="321">
        <v>924.2833333333333</v>
      </c>
      <c r="J372" s="321">
        <v>931.56666666666661</v>
      </c>
      <c r="K372" s="320">
        <v>917</v>
      </c>
      <c r="L372" s="320">
        <v>898</v>
      </c>
      <c r="M372" s="320">
        <v>0.14130999999999999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2758.05</v>
      </c>
      <c r="D373" s="321">
        <v>2758.4166666666665</v>
      </c>
      <c r="E373" s="321">
        <v>2717.833333333333</v>
      </c>
      <c r="F373" s="321">
        <v>2677.6166666666663</v>
      </c>
      <c r="G373" s="321">
        <v>2637.0333333333328</v>
      </c>
      <c r="H373" s="321">
        <v>2798.6333333333332</v>
      </c>
      <c r="I373" s="321">
        <v>2839.2166666666662</v>
      </c>
      <c r="J373" s="321">
        <v>2879.4333333333334</v>
      </c>
      <c r="K373" s="320">
        <v>2799</v>
      </c>
      <c r="L373" s="320">
        <v>2718.2</v>
      </c>
      <c r="M373" s="320">
        <v>2.4703200000000001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322.3</v>
      </c>
      <c r="D374" s="321">
        <v>321.88333333333338</v>
      </c>
      <c r="E374" s="321">
        <v>317.86666666666679</v>
      </c>
      <c r="F374" s="321">
        <v>313.43333333333339</v>
      </c>
      <c r="G374" s="321">
        <v>309.4166666666668</v>
      </c>
      <c r="H374" s="321">
        <v>326.31666666666678</v>
      </c>
      <c r="I374" s="321">
        <v>330.33333333333331</v>
      </c>
      <c r="J374" s="321">
        <v>334.76666666666677</v>
      </c>
      <c r="K374" s="320">
        <v>325.89999999999998</v>
      </c>
      <c r="L374" s="320">
        <v>317.45</v>
      </c>
      <c r="M374" s="320">
        <v>31.358789999999999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229.3</v>
      </c>
      <c r="D375" s="321">
        <v>229.86666666666665</v>
      </c>
      <c r="E375" s="321">
        <v>226.8833333333333</v>
      </c>
      <c r="F375" s="321">
        <v>224.46666666666664</v>
      </c>
      <c r="G375" s="321">
        <v>221.48333333333329</v>
      </c>
      <c r="H375" s="321">
        <v>232.2833333333333</v>
      </c>
      <c r="I375" s="321">
        <v>235.26666666666665</v>
      </c>
      <c r="J375" s="321">
        <v>237.68333333333331</v>
      </c>
      <c r="K375" s="320">
        <v>232.85</v>
      </c>
      <c r="L375" s="320">
        <v>227.45</v>
      </c>
      <c r="M375" s="320">
        <v>95.101569999999995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3169.05</v>
      </c>
      <c r="D376" s="321">
        <v>3199.0333333333333</v>
      </c>
      <c r="E376" s="321">
        <v>3090.0666666666666</v>
      </c>
      <c r="F376" s="321">
        <v>3011.0833333333335</v>
      </c>
      <c r="G376" s="321">
        <v>2902.1166666666668</v>
      </c>
      <c r="H376" s="321">
        <v>3278.0166666666664</v>
      </c>
      <c r="I376" s="321">
        <v>3386.9833333333327</v>
      </c>
      <c r="J376" s="321">
        <v>3465.9666666666662</v>
      </c>
      <c r="K376" s="320">
        <v>3308</v>
      </c>
      <c r="L376" s="320">
        <v>3120.05</v>
      </c>
      <c r="M376" s="320">
        <v>1.04609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420.4</v>
      </c>
      <c r="D377" s="321">
        <v>418.31666666666661</v>
      </c>
      <c r="E377" s="321">
        <v>406.73333333333323</v>
      </c>
      <c r="F377" s="321">
        <v>393.06666666666661</v>
      </c>
      <c r="G377" s="321">
        <v>381.48333333333323</v>
      </c>
      <c r="H377" s="321">
        <v>431.98333333333323</v>
      </c>
      <c r="I377" s="321">
        <v>443.56666666666661</v>
      </c>
      <c r="J377" s="321">
        <v>457.23333333333323</v>
      </c>
      <c r="K377" s="320">
        <v>429.9</v>
      </c>
      <c r="L377" s="320">
        <v>404.65</v>
      </c>
      <c r="M377" s="320">
        <v>13.16742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477.6</v>
      </c>
      <c r="D378" s="321">
        <v>477.63333333333338</v>
      </c>
      <c r="E378" s="321">
        <v>473.51666666666677</v>
      </c>
      <c r="F378" s="321">
        <v>469.43333333333339</v>
      </c>
      <c r="G378" s="321">
        <v>465.31666666666678</v>
      </c>
      <c r="H378" s="321">
        <v>481.71666666666675</v>
      </c>
      <c r="I378" s="321">
        <v>485.83333333333343</v>
      </c>
      <c r="J378" s="321">
        <v>489.91666666666674</v>
      </c>
      <c r="K378" s="320">
        <v>481.75</v>
      </c>
      <c r="L378" s="320">
        <v>473.55</v>
      </c>
      <c r="M378" s="320">
        <v>2.1823399999999999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657.15</v>
      </c>
      <c r="D379" s="321">
        <v>658.91666666666663</v>
      </c>
      <c r="E379" s="321">
        <v>649.93333333333328</v>
      </c>
      <c r="F379" s="321">
        <v>642.7166666666667</v>
      </c>
      <c r="G379" s="321">
        <v>633.73333333333335</v>
      </c>
      <c r="H379" s="321">
        <v>666.13333333333321</v>
      </c>
      <c r="I379" s="321">
        <v>675.11666666666656</v>
      </c>
      <c r="J379" s="321">
        <v>682.33333333333314</v>
      </c>
      <c r="K379" s="320">
        <v>667.9</v>
      </c>
      <c r="L379" s="320">
        <v>651.70000000000005</v>
      </c>
      <c r="M379" s="320">
        <v>1.1701600000000001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114.4</v>
      </c>
      <c r="D380" s="321">
        <v>114.5</v>
      </c>
      <c r="E380" s="321">
        <v>113.5</v>
      </c>
      <c r="F380" s="321">
        <v>112.6</v>
      </c>
      <c r="G380" s="321">
        <v>111.6</v>
      </c>
      <c r="H380" s="321">
        <v>115.4</v>
      </c>
      <c r="I380" s="321">
        <v>116.4</v>
      </c>
      <c r="J380" s="321">
        <v>117.30000000000001</v>
      </c>
      <c r="K380" s="320">
        <v>115.5</v>
      </c>
      <c r="L380" s="320">
        <v>113.6</v>
      </c>
      <c r="M380" s="320">
        <v>0.90471999999999997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1787.6</v>
      </c>
      <c r="D381" s="321">
        <v>1772.8999999999999</v>
      </c>
      <c r="E381" s="321">
        <v>1747.7999999999997</v>
      </c>
      <c r="F381" s="321">
        <v>1707.9999999999998</v>
      </c>
      <c r="G381" s="321">
        <v>1682.8999999999996</v>
      </c>
      <c r="H381" s="321">
        <v>1812.6999999999998</v>
      </c>
      <c r="I381" s="321">
        <v>1837.7999999999997</v>
      </c>
      <c r="J381" s="321">
        <v>1877.6</v>
      </c>
      <c r="K381" s="320">
        <v>1798</v>
      </c>
      <c r="L381" s="320">
        <v>1733.1</v>
      </c>
      <c r="M381" s="320">
        <v>7.8577399999999997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698</v>
      </c>
      <c r="D382" s="321">
        <v>699.2166666666667</v>
      </c>
      <c r="E382" s="321">
        <v>677.43333333333339</v>
      </c>
      <c r="F382" s="321">
        <v>656.86666666666667</v>
      </c>
      <c r="G382" s="321">
        <v>635.08333333333337</v>
      </c>
      <c r="H382" s="321">
        <v>719.78333333333342</v>
      </c>
      <c r="I382" s="321">
        <v>741.56666666666672</v>
      </c>
      <c r="J382" s="321">
        <v>762.13333333333344</v>
      </c>
      <c r="K382" s="320">
        <v>721</v>
      </c>
      <c r="L382" s="320">
        <v>678.65</v>
      </c>
      <c r="M382" s="320">
        <v>3.7988499999999998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895.55</v>
      </c>
      <c r="D383" s="321">
        <v>886.15</v>
      </c>
      <c r="E383" s="321">
        <v>865.84999999999991</v>
      </c>
      <c r="F383" s="321">
        <v>836.15</v>
      </c>
      <c r="G383" s="321">
        <v>815.84999999999991</v>
      </c>
      <c r="H383" s="321">
        <v>915.84999999999991</v>
      </c>
      <c r="I383" s="321">
        <v>936.14999999999986</v>
      </c>
      <c r="J383" s="321">
        <v>965.84999999999991</v>
      </c>
      <c r="K383" s="320">
        <v>906.45</v>
      </c>
      <c r="L383" s="320">
        <v>856.45</v>
      </c>
      <c r="M383" s="320">
        <v>2.6931099999999999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110.1</v>
      </c>
      <c r="D384" s="321">
        <v>110.84999999999998</v>
      </c>
      <c r="E384" s="321">
        <v>108.84999999999997</v>
      </c>
      <c r="F384" s="321">
        <v>107.59999999999998</v>
      </c>
      <c r="G384" s="321">
        <v>105.59999999999997</v>
      </c>
      <c r="H384" s="321">
        <v>112.09999999999997</v>
      </c>
      <c r="I384" s="321">
        <v>114.1</v>
      </c>
      <c r="J384" s="321">
        <v>115.34999999999997</v>
      </c>
      <c r="K384" s="320">
        <v>112.85</v>
      </c>
      <c r="L384" s="320">
        <v>109.6</v>
      </c>
      <c r="M384" s="320">
        <v>8.4325399999999995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169.1</v>
      </c>
      <c r="D385" s="321">
        <v>168.56666666666663</v>
      </c>
      <c r="E385" s="321">
        <v>166.18333333333328</v>
      </c>
      <c r="F385" s="321">
        <v>163.26666666666665</v>
      </c>
      <c r="G385" s="321">
        <v>160.8833333333333</v>
      </c>
      <c r="H385" s="321">
        <v>171.48333333333326</v>
      </c>
      <c r="I385" s="321">
        <v>173.86666666666665</v>
      </c>
      <c r="J385" s="321">
        <v>176.78333333333325</v>
      </c>
      <c r="K385" s="320">
        <v>170.95</v>
      </c>
      <c r="L385" s="320">
        <v>165.65</v>
      </c>
      <c r="M385" s="320">
        <v>14.939769999999999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618.4</v>
      </c>
      <c r="D386" s="321">
        <v>622.35</v>
      </c>
      <c r="E386" s="321">
        <v>612.05000000000007</v>
      </c>
      <c r="F386" s="321">
        <v>605.70000000000005</v>
      </c>
      <c r="G386" s="321">
        <v>595.40000000000009</v>
      </c>
      <c r="H386" s="321">
        <v>628.70000000000005</v>
      </c>
      <c r="I386" s="321">
        <v>639</v>
      </c>
      <c r="J386" s="321">
        <v>645.35</v>
      </c>
      <c r="K386" s="320">
        <v>632.65</v>
      </c>
      <c r="L386" s="320">
        <v>616</v>
      </c>
      <c r="M386" s="320">
        <v>1.09355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241.45</v>
      </c>
      <c r="D387" s="321">
        <v>240.61666666666667</v>
      </c>
      <c r="E387" s="321">
        <v>239.18333333333334</v>
      </c>
      <c r="F387" s="321">
        <v>236.91666666666666</v>
      </c>
      <c r="G387" s="321">
        <v>235.48333333333332</v>
      </c>
      <c r="H387" s="321">
        <v>242.88333333333335</v>
      </c>
      <c r="I387" s="321">
        <v>244.31666666666669</v>
      </c>
      <c r="J387" s="321">
        <v>246.58333333333337</v>
      </c>
      <c r="K387" s="320">
        <v>242.05</v>
      </c>
      <c r="L387" s="320">
        <v>238.35</v>
      </c>
      <c r="M387" s="320">
        <v>3.9290600000000002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779.35</v>
      </c>
      <c r="D388" s="321">
        <v>777.18333333333339</v>
      </c>
      <c r="E388" s="321">
        <v>765.21666666666681</v>
      </c>
      <c r="F388" s="321">
        <v>751.08333333333337</v>
      </c>
      <c r="G388" s="321">
        <v>739.11666666666679</v>
      </c>
      <c r="H388" s="321">
        <v>791.31666666666683</v>
      </c>
      <c r="I388" s="321">
        <v>803.28333333333353</v>
      </c>
      <c r="J388" s="321">
        <v>817.41666666666686</v>
      </c>
      <c r="K388" s="320">
        <v>789.15</v>
      </c>
      <c r="L388" s="320">
        <v>763.05</v>
      </c>
      <c r="M388" s="320">
        <v>6.0454699999999999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2338.75</v>
      </c>
      <c r="D389" s="321">
        <v>2334.7666666666669</v>
      </c>
      <c r="E389" s="321">
        <v>2304.9833333333336</v>
      </c>
      <c r="F389" s="321">
        <v>2271.2166666666667</v>
      </c>
      <c r="G389" s="321">
        <v>2241.4333333333334</v>
      </c>
      <c r="H389" s="321">
        <v>2368.5333333333338</v>
      </c>
      <c r="I389" s="321">
        <v>2398.3166666666675</v>
      </c>
      <c r="J389" s="321">
        <v>2432.0833333333339</v>
      </c>
      <c r="K389" s="320">
        <v>2364.5500000000002</v>
      </c>
      <c r="L389" s="320">
        <v>2301</v>
      </c>
      <c r="M389" s="320">
        <v>0.11280999999999999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104.75</v>
      </c>
      <c r="D390" s="321">
        <v>104.68333333333334</v>
      </c>
      <c r="E390" s="321">
        <v>103.56666666666668</v>
      </c>
      <c r="F390" s="321">
        <v>102.38333333333334</v>
      </c>
      <c r="G390" s="321">
        <v>101.26666666666668</v>
      </c>
      <c r="H390" s="321">
        <v>105.86666666666667</v>
      </c>
      <c r="I390" s="321">
        <v>106.98333333333335</v>
      </c>
      <c r="J390" s="321">
        <v>108.16666666666667</v>
      </c>
      <c r="K390" s="320">
        <v>105.8</v>
      </c>
      <c r="L390" s="320">
        <v>103.5</v>
      </c>
      <c r="M390" s="320">
        <v>6.66296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121.75</v>
      </c>
      <c r="D391" s="321">
        <v>122.05</v>
      </c>
      <c r="E391" s="321">
        <v>120.1</v>
      </c>
      <c r="F391" s="321">
        <v>118.45</v>
      </c>
      <c r="G391" s="321">
        <v>116.5</v>
      </c>
      <c r="H391" s="321">
        <v>123.69999999999999</v>
      </c>
      <c r="I391" s="321">
        <v>125.65</v>
      </c>
      <c r="J391" s="321">
        <v>127.29999999999998</v>
      </c>
      <c r="K391" s="320">
        <v>124</v>
      </c>
      <c r="L391" s="320">
        <v>120.4</v>
      </c>
      <c r="M391" s="320">
        <v>111.49978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102.1</v>
      </c>
      <c r="D392" s="321">
        <v>101.8</v>
      </c>
      <c r="E392" s="321">
        <v>98.899999999999991</v>
      </c>
      <c r="F392" s="321">
        <v>95.699999999999989</v>
      </c>
      <c r="G392" s="321">
        <v>92.799999999999983</v>
      </c>
      <c r="H392" s="321">
        <v>105</v>
      </c>
      <c r="I392" s="321">
        <v>107.9</v>
      </c>
      <c r="J392" s="321">
        <v>111.10000000000001</v>
      </c>
      <c r="K392" s="320">
        <v>104.7</v>
      </c>
      <c r="L392" s="320">
        <v>98.6</v>
      </c>
      <c r="M392" s="320">
        <v>136.51804000000001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127.05</v>
      </c>
      <c r="D393" s="321">
        <v>127.28333333333335</v>
      </c>
      <c r="E393" s="321">
        <v>126.3666666666667</v>
      </c>
      <c r="F393" s="321">
        <v>125.68333333333335</v>
      </c>
      <c r="G393" s="321">
        <v>124.76666666666671</v>
      </c>
      <c r="H393" s="321">
        <v>127.9666666666667</v>
      </c>
      <c r="I393" s="321">
        <v>128.88333333333335</v>
      </c>
      <c r="J393" s="321">
        <v>129.56666666666669</v>
      </c>
      <c r="K393" s="320">
        <v>128.19999999999999</v>
      </c>
      <c r="L393" s="320">
        <v>126.6</v>
      </c>
      <c r="M393" s="320">
        <v>18.572839999999999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154.35</v>
      </c>
      <c r="D394" s="321">
        <v>155.41666666666666</v>
      </c>
      <c r="E394" s="321">
        <v>152.2833333333333</v>
      </c>
      <c r="F394" s="321">
        <v>150.21666666666664</v>
      </c>
      <c r="G394" s="321">
        <v>147.08333333333329</v>
      </c>
      <c r="H394" s="321">
        <v>157.48333333333332</v>
      </c>
      <c r="I394" s="321">
        <v>160.6166666666667</v>
      </c>
      <c r="J394" s="321">
        <v>162.68333333333334</v>
      </c>
      <c r="K394" s="320">
        <v>158.55000000000001</v>
      </c>
      <c r="L394" s="320">
        <v>153.35</v>
      </c>
      <c r="M394" s="320">
        <v>35.453209999999999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1078.05</v>
      </c>
      <c r="D395" s="321">
        <v>1081.6666666666667</v>
      </c>
      <c r="E395" s="321">
        <v>1069.3833333333334</v>
      </c>
      <c r="F395" s="321">
        <v>1060.7166666666667</v>
      </c>
      <c r="G395" s="321">
        <v>1048.4333333333334</v>
      </c>
      <c r="H395" s="321">
        <v>1090.3333333333335</v>
      </c>
      <c r="I395" s="321">
        <v>1102.6166666666668</v>
      </c>
      <c r="J395" s="321">
        <v>1111.2833333333335</v>
      </c>
      <c r="K395" s="320">
        <v>1093.95</v>
      </c>
      <c r="L395" s="320">
        <v>1073</v>
      </c>
      <c r="M395" s="320">
        <v>0.76987000000000005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2778.35</v>
      </c>
      <c r="D396" s="321">
        <v>2787.1333333333337</v>
      </c>
      <c r="E396" s="321">
        <v>2746.2666666666673</v>
      </c>
      <c r="F396" s="321">
        <v>2714.1833333333338</v>
      </c>
      <c r="G396" s="321">
        <v>2673.3166666666675</v>
      </c>
      <c r="H396" s="321">
        <v>2819.2166666666672</v>
      </c>
      <c r="I396" s="321">
        <v>2860.083333333333</v>
      </c>
      <c r="J396" s="321">
        <v>2892.166666666667</v>
      </c>
      <c r="K396" s="320">
        <v>2828</v>
      </c>
      <c r="L396" s="320">
        <v>2755.05</v>
      </c>
      <c r="M396" s="320">
        <v>89.249200000000002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617.65</v>
      </c>
      <c r="D397" s="321">
        <v>618.36666666666667</v>
      </c>
      <c r="E397" s="321">
        <v>606.7833333333333</v>
      </c>
      <c r="F397" s="321">
        <v>595.91666666666663</v>
      </c>
      <c r="G397" s="321">
        <v>584.33333333333326</v>
      </c>
      <c r="H397" s="321">
        <v>629.23333333333335</v>
      </c>
      <c r="I397" s="321">
        <v>640.81666666666661</v>
      </c>
      <c r="J397" s="321">
        <v>651.68333333333339</v>
      </c>
      <c r="K397" s="320">
        <v>629.95000000000005</v>
      </c>
      <c r="L397" s="320">
        <v>607.5</v>
      </c>
      <c r="M397" s="320">
        <v>1.25237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271.85000000000002</v>
      </c>
      <c r="D398" s="321">
        <v>270.93333333333334</v>
      </c>
      <c r="E398" s="321">
        <v>268.86666666666667</v>
      </c>
      <c r="F398" s="321">
        <v>265.88333333333333</v>
      </c>
      <c r="G398" s="321">
        <v>263.81666666666666</v>
      </c>
      <c r="H398" s="321">
        <v>273.91666666666669</v>
      </c>
      <c r="I398" s="321">
        <v>275.98333333333341</v>
      </c>
      <c r="J398" s="321">
        <v>278.9666666666667</v>
      </c>
      <c r="K398" s="320">
        <v>273</v>
      </c>
      <c r="L398" s="320">
        <v>267.95</v>
      </c>
      <c r="M398" s="320">
        <v>1.03176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938</v>
      </c>
      <c r="D399" s="321">
        <v>939.83333333333337</v>
      </c>
      <c r="E399" s="321">
        <v>930.16666666666674</v>
      </c>
      <c r="F399" s="321">
        <v>922.33333333333337</v>
      </c>
      <c r="G399" s="321">
        <v>912.66666666666674</v>
      </c>
      <c r="H399" s="321">
        <v>947.66666666666674</v>
      </c>
      <c r="I399" s="321">
        <v>957.33333333333348</v>
      </c>
      <c r="J399" s="321">
        <v>965.16666666666674</v>
      </c>
      <c r="K399" s="320">
        <v>949.5</v>
      </c>
      <c r="L399" s="320">
        <v>932</v>
      </c>
      <c r="M399" s="320">
        <v>0.28658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1584.2</v>
      </c>
      <c r="D400" s="321">
        <v>1574.8500000000001</v>
      </c>
      <c r="E400" s="321">
        <v>1549.8500000000004</v>
      </c>
      <c r="F400" s="321">
        <v>1515.5000000000002</v>
      </c>
      <c r="G400" s="321">
        <v>1490.5000000000005</v>
      </c>
      <c r="H400" s="321">
        <v>1609.2000000000003</v>
      </c>
      <c r="I400" s="321">
        <v>1634.1999999999998</v>
      </c>
      <c r="J400" s="321">
        <v>1668.5500000000002</v>
      </c>
      <c r="K400" s="320">
        <v>1599.85</v>
      </c>
      <c r="L400" s="320">
        <v>1540.5</v>
      </c>
      <c r="M400" s="320">
        <v>5.9096500000000001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34.1</v>
      </c>
      <c r="D401" s="321">
        <v>34.216666666666661</v>
      </c>
      <c r="E401" s="321">
        <v>33.683333333333323</v>
      </c>
      <c r="F401" s="321">
        <v>33.266666666666659</v>
      </c>
      <c r="G401" s="321">
        <v>32.73333333333332</v>
      </c>
      <c r="H401" s="321">
        <v>34.633333333333326</v>
      </c>
      <c r="I401" s="321">
        <v>35.166666666666671</v>
      </c>
      <c r="J401" s="321">
        <v>35.583333333333329</v>
      </c>
      <c r="K401" s="320">
        <v>34.75</v>
      </c>
      <c r="L401" s="320">
        <v>33.799999999999997</v>
      </c>
      <c r="M401" s="320">
        <v>34.087139999999998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97.2</v>
      </c>
      <c r="D402" s="321">
        <v>96.850000000000009</v>
      </c>
      <c r="E402" s="321">
        <v>95.850000000000023</v>
      </c>
      <c r="F402" s="321">
        <v>94.500000000000014</v>
      </c>
      <c r="G402" s="321">
        <v>93.500000000000028</v>
      </c>
      <c r="H402" s="321">
        <v>98.200000000000017</v>
      </c>
      <c r="I402" s="321">
        <v>99.199999999999989</v>
      </c>
      <c r="J402" s="321">
        <v>100.55000000000001</v>
      </c>
      <c r="K402" s="320">
        <v>97.85</v>
      </c>
      <c r="L402" s="320">
        <v>95.5</v>
      </c>
      <c r="M402" s="320">
        <v>296.42138999999997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6979.25</v>
      </c>
      <c r="D403" s="321">
        <v>6991.083333333333</v>
      </c>
      <c r="E403" s="321">
        <v>6943.1666666666661</v>
      </c>
      <c r="F403" s="321">
        <v>6907.083333333333</v>
      </c>
      <c r="G403" s="321">
        <v>6859.1666666666661</v>
      </c>
      <c r="H403" s="321">
        <v>7027.1666666666661</v>
      </c>
      <c r="I403" s="321">
        <v>7075.0833333333321</v>
      </c>
      <c r="J403" s="321">
        <v>7111.1666666666661</v>
      </c>
      <c r="K403" s="320">
        <v>7039</v>
      </c>
      <c r="L403" s="320">
        <v>6955</v>
      </c>
      <c r="M403" s="320">
        <v>9.4729999999999995E-2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827.05</v>
      </c>
      <c r="D404" s="321">
        <v>822.69999999999993</v>
      </c>
      <c r="E404" s="321">
        <v>813.89999999999986</v>
      </c>
      <c r="F404" s="321">
        <v>800.74999999999989</v>
      </c>
      <c r="G404" s="321">
        <v>791.94999999999982</v>
      </c>
      <c r="H404" s="321">
        <v>835.84999999999991</v>
      </c>
      <c r="I404" s="321">
        <v>844.64999999999986</v>
      </c>
      <c r="J404" s="321">
        <v>857.8</v>
      </c>
      <c r="K404" s="320">
        <v>831.5</v>
      </c>
      <c r="L404" s="320">
        <v>809.55</v>
      </c>
      <c r="M404" s="320">
        <v>22.36402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1074.2</v>
      </c>
      <c r="D405" s="321">
        <v>1078.1000000000001</v>
      </c>
      <c r="E405" s="321">
        <v>1057.3000000000002</v>
      </c>
      <c r="F405" s="321">
        <v>1040.4000000000001</v>
      </c>
      <c r="G405" s="321">
        <v>1019.6000000000001</v>
      </c>
      <c r="H405" s="321">
        <v>1095.0000000000002</v>
      </c>
      <c r="I405" s="321">
        <v>1115.8</v>
      </c>
      <c r="J405" s="321">
        <v>1132.7000000000003</v>
      </c>
      <c r="K405" s="320">
        <v>1098.9000000000001</v>
      </c>
      <c r="L405" s="320">
        <v>1061.2</v>
      </c>
      <c r="M405" s="320">
        <v>12.02603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497.25</v>
      </c>
      <c r="D406" s="321">
        <v>497.3</v>
      </c>
      <c r="E406" s="321">
        <v>491.8</v>
      </c>
      <c r="F406" s="321">
        <v>486.35</v>
      </c>
      <c r="G406" s="321">
        <v>480.85</v>
      </c>
      <c r="H406" s="321">
        <v>502.75</v>
      </c>
      <c r="I406" s="321">
        <v>508.25</v>
      </c>
      <c r="J406" s="321">
        <v>513.70000000000005</v>
      </c>
      <c r="K406" s="320">
        <v>502.8</v>
      </c>
      <c r="L406" s="320">
        <v>491.85</v>
      </c>
      <c r="M406" s="320">
        <v>123.67341999999999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2234.9</v>
      </c>
      <c r="D407" s="321">
        <v>2195.0333333333333</v>
      </c>
      <c r="E407" s="321">
        <v>2112.1166666666668</v>
      </c>
      <c r="F407" s="321">
        <v>1989.3333333333335</v>
      </c>
      <c r="G407" s="321">
        <v>1906.416666666667</v>
      </c>
      <c r="H407" s="321">
        <v>2317.8166666666666</v>
      </c>
      <c r="I407" s="321">
        <v>2400.7333333333336</v>
      </c>
      <c r="J407" s="321">
        <v>2523.5166666666664</v>
      </c>
      <c r="K407" s="320">
        <v>2277.9499999999998</v>
      </c>
      <c r="L407" s="320">
        <v>2072.25</v>
      </c>
      <c r="M407" s="320">
        <v>6.2622499999999999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141.1</v>
      </c>
      <c r="D408" s="321">
        <v>141.36666666666665</v>
      </c>
      <c r="E408" s="321">
        <v>137.2833333333333</v>
      </c>
      <c r="F408" s="321">
        <v>133.46666666666667</v>
      </c>
      <c r="G408" s="321">
        <v>129.38333333333333</v>
      </c>
      <c r="H408" s="321">
        <v>145.18333333333328</v>
      </c>
      <c r="I408" s="321">
        <v>149.26666666666659</v>
      </c>
      <c r="J408" s="321">
        <v>153.08333333333326</v>
      </c>
      <c r="K408" s="320">
        <v>145.44999999999999</v>
      </c>
      <c r="L408" s="320">
        <v>137.55000000000001</v>
      </c>
      <c r="M408" s="320">
        <v>21.15907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135</v>
      </c>
      <c r="D409" s="321">
        <v>134.65</v>
      </c>
      <c r="E409" s="321">
        <v>130.70000000000002</v>
      </c>
      <c r="F409" s="321">
        <v>126.4</v>
      </c>
      <c r="G409" s="321">
        <v>122.45000000000002</v>
      </c>
      <c r="H409" s="321">
        <v>138.95000000000002</v>
      </c>
      <c r="I409" s="321">
        <v>142.9</v>
      </c>
      <c r="J409" s="321">
        <v>147.20000000000002</v>
      </c>
      <c r="K409" s="320">
        <v>138.6</v>
      </c>
      <c r="L409" s="320">
        <v>130.35</v>
      </c>
      <c r="M409" s="320">
        <v>40.225520000000003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134.30000000000001</v>
      </c>
      <c r="D410" s="321">
        <v>135.58333333333334</v>
      </c>
      <c r="E410" s="321">
        <v>132.7166666666667</v>
      </c>
      <c r="F410" s="321">
        <v>131.13333333333335</v>
      </c>
      <c r="G410" s="321">
        <v>128.26666666666671</v>
      </c>
      <c r="H410" s="321">
        <v>137.16666666666669</v>
      </c>
      <c r="I410" s="321">
        <v>140.0333333333333</v>
      </c>
      <c r="J410" s="321">
        <v>141.61666666666667</v>
      </c>
      <c r="K410" s="320">
        <v>138.44999999999999</v>
      </c>
      <c r="L410" s="320">
        <v>134</v>
      </c>
      <c r="M410" s="320">
        <v>6.3268500000000003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3545.85</v>
      </c>
      <c r="D411" s="321">
        <v>3553.4166666666665</v>
      </c>
      <c r="E411" s="321">
        <v>3502.583333333333</v>
      </c>
      <c r="F411" s="321">
        <v>3459.3166666666666</v>
      </c>
      <c r="G411" s="321">
        <v>3408.4833333333331</v>
      </c>
      <c r="H411" s="321">
        <v>3596.6833333333329</v>
      </c>
      <c r="I411" s="321">
        <v>3647.516666666666</v>
      </c>
      <c r="J411" s="321">
        <v>3690.7833333333328</v>
      </c>
      <c r="K411" s="320">
        <v>3604.25</v>
      </c>
      <c r="L411" s="320">
        <v>3510.15</v>
      </c>
      <c r="M411" s="320">
        <v>8.1589999999999996E-2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658.9</v>
      </c>
      <c r="D412" s="321">
        <v>669.51666666666665</v>
      </c>
      <c r="E412" s="321">
        <v>637.38333333333333</v>
      </c>
      <c r="F412" s="321">
        <v>615.86666666666667</v>
      </c>
      <c r="G412" s="321">
        <v>583.73333333333335</v>
      </c>
      <c r="H412" s="321">
        <v>691.0333333333333</v>
      </c>
      <c r="I412" s="321">
        <v>723.16666666666652</v>
      </c>
      <c r="J412" s="321">
        <v>744.68333333333328</v>
      </c>
      <c r="K412" s="320">
        <v>701.65</v>
      </c>
      <c r="L412" s="320">
        <v>648</v>
      </c>
      <c r="M412" s="320">
        <v>1.7403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470.7</v>
      </c>
      <c r="D413" s="321">
        <v>468.91666666666669</v>
      </c>
      <c r="E413" s="321">
        <v>463.58333333333337</v>
      </c>
      <c r="F413" s="321">
        <v>456.4666666666667</v>
      </c>
      <c r="G413" s="321">
        <v>451.13333333333338</v>
      </c>
      <c r="H413" s="321">
        <v>476.03333333333336</v>
      </c>
      <c r="I413" s="321">
        <v>481.36666666666673</v>
      </c>
      <c r="J413" s="321">
        <v>488.48333333333335</v>
      </c>
      <c r="K413" s="320">
        <v>474.25</v>
      </c>
      <c r="L413" s="320">
        <v>461.8</v>
      </c>
      <c r="M413" s="320">
        <v>0.80694999999999995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25574.799999999999</v>
      </c>
      <c r="D414" s="321">
        <v>25698.916666666668</v>
      </c>
      <c r="E414" s="321">
        <v>25317.833333333336</v>
      </c>
      <c r="F414" s="321">
        <v>25060.866666666669</v>
      </c>
      <c r="G414" s="321">
        <v>24679.783333333336</v>
      </c>
      <c r="H414" s="321">
        <v>25955.883333333335</v>
      </c>
      <c r="I414" s="321">
        <v>26336.966666666671</v>
      </c>
      <c r="J414" s="321">
        <v>26593.933333333334</v>
      </c>
      <c r="K414" s="320">
        <v>26080</v>
      </c>
      <c r="L414" s="320">
        <v>25441.95</v>
      </c>
      <c r="M414" s="320">
        <v>0.26063999999999998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1644.1</v>
      </c>
      <c r="D415" s="321">
        <v>1652.6833333333334</v>
      </c>
      <c r="E415" s="321">
        <v>1625.4166666666667</v>
      </c>
      <c r="F415" s="321">
        <v>1606.7333333333333</v>
      </c>
      <c r="G415" s="321">
        <v>1579.4666666666667</v>
      </c>
      <c r="H415" s="321">
        <v>1671.3666666666668</v>
      </c>
      <c r="I415" s="321">
        <v>1698.6333333333332</v>
      </c>
      <c r="J415" s="321">
        <v>1717.3166666666668</v>
      </c>
      <c r="K415" s="320">
        <v>1679.95</v>
      </c>
      <c r="L415" s="320">
        <v>1634</v>
      </c>
      <c r="M415" s="320">
        <v>0.22417999999999999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2260.6</v>
      </c>
      <c r="D416" s="321">
        <v>2254.0166666666669</v>
      </c>
      <c r="E416" s="321">
        <v>2231.0333333333338</v>
      </c>
      <c r="F416" s="321">
        <v>2201.4666666666667</v>
      </c>
      <c r="G416" s="321">
        <v>2178.4833333333336</v>
      </c>
      <c r="H416" s="321">
        <v>2283.5833333333339</v>
      </c>
      <c r="I416" s="321">
        <v>2306.5666666666666</v>
      </c>
      <c r="J416" s="321">
        <v>2336.1333333333341</v>
      </c>
      <c r="K416" s="320">
        <v>2277</v>
      </c>
      <c r="L416" s="320">
        <v>2224.4499999999998</v>
      </c>
      <c r="M416" s="320">
        <v>1.7376799999999999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504.8</v>
      </c>
      <c r="D417" s="321">
        <v>506.66666666666669</v>
      </c>
      <c r="E417" s="321">
        <v>502.23333333333335</v>
      </c>
      <c r="F417" s="321">
        <v>499.66666666666669</v>
      </c>
      <c r="G417" s="321">
        <v>495.23333333333335</v>
      </c>
      <c r="H417" s="321">
        <v>509.23333333333335</v>
      </c>
      <c r="I417" s="321">
        <v>513.66666666666663</v>
      </c>
      <c r="J417" s="321">
        <v>516.23333333333335</v>
      </c>
      <c r="K417" s="320">
        <v>511.1</v>
      </c>
      <c r="L417" s="320">
        <v>504.1</v>
      </c>
      <c r="M417" s="320">
        <v>0.35227000000000003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28.55</v>
      </c>
      <c r="D418" s="321">
        <v>28.599999999999998</v>
      </c>
      <c r="E418" s="321">
        <v>28.199999999999996</v>
      </c>
      <c r="F418" s="321">
        <v>27.849999999999998</v>
      </c>
      <c r="G418" s="321">
        <v>27.449999999999996</v>
      </c>
      <c r="H418" s="321">
        <v>28.949999999999996</v>
      </c>
      <c r="I418" s="321">
        <v>29.349999999999994</v>
      </c>
      <c r="J418" s="321">
        <v>29.699999999999996</v>
      </c>
      <c r="K418" s="320">
        <v>29</v>
      </c>
      <c r="L418" s="320">
        <v>28.25</v>
      </c>
      <c r="M418" s="320">
        <v>28.77534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3400.4</v>
      </c>
      <c r="D419" s="321">
        <v>3401.5833333333335</v>
      </c>
      <c r="E419" s="321">
        <v>3353.166666666667</v>
      </c>
      <c r="F419" s="321">
        <v>3305.9333333333334</v>
      </c>
      <c r="G419" s="321">
        <v>3257.5166666666669</v>
      </c>
      <c r="H419" s="321">
        <v>3448.8166666666671</v>
      </c>
      <c r="I419" s="321">
        <v>3497.233333333334</v>
      </c>
      <c r="J419" s="321">
        <v>3544.4666666666672</v>
      </c>
      <c r="K419" s="320">
        <v>3450</v>
      </c>
      <c r="L419" s="320">
        <v>3354.35</v>
      </c>
      <c r="M419" s="320">
        <v>0.43145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663.95</v>
      </c>
      <c r="D420" s="321">
        <v>665.98333333333323</v>
      </c>
      <c r="E420" s="321">
        <v>654.56666666666649</v>
      </c>
      <c r="F420" s="321">
        <v>645.18333333333328</v>
      </c>
      <c r="G420" s="321">
        <v>633.76666666666654</v>
      </c>
      <c r="H420" s="321">
        <v>675.36666666666645</v>
      </c>
      <c r="I420" s="321">
        <v>686.78333333333319</v>
      </c>
      <c r="J420" s="321">
        <v>696.1666666666664</v>
      </c>
      <c r="K420" s="320">
        <v>677.4</v>
      </c>
      <c r="L420" s="320">
        <v>656.6</v>
      </c>
      <c r="M420" s="320">
        <v>1.40212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691.35</v>
      </c>
      <c r="D421" s="321">
        <v>697.31666666666661</v>
      </c>
      <c r="E421" s="321">
        <v>678.33333333333326</v>
      </c>
      <c r="F421" s="321">
        <v>665.31666666666661</v>
      </c>
      <c r="G421" s="321">
        <v>646.33333333333326</v>
      </c>
      <c r="H421" s="321">
        <v>710.33333333333326</v>
      </c>
      <c r="I421" s="321">
        <v>729.31666666666661</v>
      </c>
      <c r="J421" s="321">
        <v>742.33333333333326</v>
      </c>
      <c r="K421" s="320">
        <v>716.3</v>
      </c>
      <c r="L421" s="320">
        <v>684.3</v>
      </c>
      <c r="M421" s="320">
        <v>0.60782000000000003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2765.2</v>
      </c>
      <c r="D422" s="321">
        <v>2784.4166666666665</v>
      </c>
      <c r="E422" s="321">
        <v>2713.833333333333</v>
      </c>
      <c r="F422" s="321">
        <v>2662.4666666666667</v>
      </c>
      <c r="G422" s="321">
        <v>2591.8833333333332</v>
      </c>
      <c r="H422" s="321">
        <v>2835.7833333333328</v>
      </c>
      <c r="I422" s="321">
        <v>2906.3666666666659</v>
      </c>
      <c r="J422" s="321">
        <v>2957.7333333333327</v>
      </c>
      <c r="K422" s="320">
        <v>2855</v>
      </c>
      <c r="L422" s="320">
        <v>2733.05</v>
      </c>
      <c r="M422" s="320">
        <v>0.60885999999999996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656.95</v>
      </c>
      <c r="D423" s="321">
        <v>658.98333333333335</v>
      </c>
      <c r="E423" s="321">
        <v>648.9666666666667</v>
      </c>
      <c r="F423" s="321">
        <v>640.98333333333335</v>
      </c>
      <c r="G423" s="321">
        <v>630.9666666666667</v>
      </c>
      <c r="H423" s="321">
        <v>666.9666666666667</v>
      </c>
      <c r="I423" s="321">
        <v>676.98333333333335</v>
      </c>
      <c r="J423" s="321">
        <v>684.9666666666667</v>
      </c>
      <c r="K423" s="320">
        <v>669</v>
      </c>
      <c r="L423" s="320">
        <v>651</v>
      </c>
      <c r="M423" s="320">
        <v>11.217079999999999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759.35</v>
      </c>
      <c r="D424" s="321">
        <v>754.51666666666677</v>
      </c>
      <c r="E424" s="321">
        <v>740.98333333333358</v>
      </c>
      <c r="F424" s="321">
        <v>722.61666666666679</v>
      </c>
      <c r="G424" s="321">
        <v>709.0833333333336</v>
      </c>
      <c r="H424" s="321">
        <v>772.88333333333355</v>
      </c>
      <c r="I424" s="321">
        <v>786.41666666666663</v>
      </c>
      <c r="J424" s="321">
        <v>804.78333333333353</v>
      </c>
      <c r="K424" s="320">
        <v>768.05</v>
      </c>
      <c r="L424" s="320">
        <v>736.15</v>
      </c>
      <c r="M424" s="320">
        <v>1.3004500000000001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461.7</v>
      </c>
      <c r="D425" s="321">
        <v>458.23333333333335</v>
      </c>
      <c r="E425" s="321">
        <v>446.4666666666667</v>
      </c>
      <c r="F425" s="321">
        <v>431.23333333333335</v>
      </c>
      <c r="G425" s="321">
        <v>419.4666666666667</v>
      </c>
      <c r="H425" s="321">
        <v>473.4666666666667</v>
      </c>
      <c r="I425" s="321">
        <v>485.23333333333335</v>
      </c>
      <c r="J425" s="321">
        <v>500.4666666666667</v>
      </c>
      <c r="K425" s="320">
        <v>470</v>
      </c>
      <c r="L425" s="320">
        <v>443</v>
      </c>
      <c r="M425" s="320">
        <v>2.3919000000000001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262.14999999999998</v>
      </c>
      <c r="D426" s="321">
        <v>263.84999999999997</v>
      </c>
      <c r="E426" s="321">
        <v>259.34999999999991</v>
      </c>
      <c r="F426" s="321">
        <v>256.54999999999995</v>
      </c>
      <c r="G426" s="321">
        <v>252.0499999999999</v>
      </c>
      <c r="H426" s="321">
        <v>266.64999999999992</v>
      </c>
      <c r="I426" s="321">
        <v>271.15000000000003</v>
      </c>
      <c r="J426" s="321">
        <v>273.94999999999993</v>
      </c>
      <c r="K426" s="320">
        <v>268.35000000000002</v>
      </c>
      <c r="L426" s="320">
        <v>261.05</v>
      </c>
      <c r="M426" s="320">
        <v>1.69994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55.1</v>
      </c>
      <c r="D427" s="321">
        <v>55.483333333333327</v>
      </c>
      <c r="E427" s="321">
        <v>54.566666666666656</v>
      </c>
      <c r="F427" s="321">
        <v>54.033333333333331</v>
      </c>
      <c r="G427" s="321">
        <v>53.11666666666666</v>
      </c>
      <c r="H427" s="321">
        <v>56.016666666666652</v>
      </c>
      <c r="I427" s="321">
        <v>56.933333333333323</v>
      </c>
      <c r="J427" s="321">
        <v>57.466666666666647</v>
      </c>
      <c r="K427" s="320">
        <v>56.4</v>
      </c>
      <c r="L427" s="320">
        <v>54.95</v>
      </c>
      <c r="M427" s="320">
        <v>15.19012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2483.6</v>
      </c>
      <c r="D428" s="321">
        <v>2484.8666666666668</v>
      </c>
      <c r="E428" s="321">
        <v>2449.7333333333336</v>
      </c>
      <c r="F428" s="321">
        <v>2415.8666666666668</v>
      </c>
      <c r="G428" s="321">
        <v>2380.7333333333336</v>
      </c>
      <c r="H428" s="321">
        <v>2518.7333333333336</v>
      </c>
      <c r="I428" s="321">
        <v>2553.8666666666668</v>
      </c>
      <c r="J428" s="321">
        <v>2587.7333333333336</v>
      </c>
      <c r="K428" s="320">
        <v>2520</v>
      </c>
      <c r="L428" s="320">
        <v>2451</v>
      </c>
      <c r="M428" s="320">
        <v>3.09632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1141.25</v>
      </c>
      <c r="D429" s="321">
        <v>1147.3166666666666</v>
      </c>
      <c r="E429" s="321">
        <v>1127.9333333333332</v>
      </c>
      <c r="F429" s="321">
        <v>1114.6166666666666</v>
      </c>
      <c r="G429" s="321">
        <v>1095.2333333333331</v>
      </c>
      <c r="H429" s="321">
        <v>1160.6333333333332</v>
      </c>
      <c r="I429" s="321">
        <v>1180.0166666666664</v>
      </c>
      <c r="J429" s="321">
        <v>1193.3333333333333</v>
      </c>
      <c r="K429" s="320">
        <v>1166.7</v>
      </c>
      <c r="L429" s="320">
        <v>1134</v>
      </c>
      <c r="M429" s="320">
        <v>10.00461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331.15</v>
      </c>
      <c r="D430" s="321">
        <v>332.15000000000003</v>
      </c>
      <c r="E430" s="321">
        <v>326.50000000000006</v>
      </c>
      <c r="F430" s="321">
        <v>321.85000000000002</v>
      </c>
      <c r="G430" s="321">
        <v>316.20000000000005</v>
      </c>
      <c r="H430" s="321">
        <v>336.80000000000007</v>
      </c>
      <c r="I430" s="321">
        <v>342.45000000000005</v>
      </c>
      <c r="J430" s="321">
        <v>347.10000000000008</v>
      </c>
      <c r="K430" s="320">
        <v>337.8</v>
      </c>
      <c r="L430" s="320">
        <v>327.5</v>
      </c>
      <c r="M430" s="320">
        <v>3.6485300000000001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93</v>
      </c>
      <c r="D431" s="321">
        <v>93.033333333333346</v>
      </c>
      <c r="E431" s="321">
        <v>92.166666666666686</v>
      </c>
      <c r="F431" s="321">
        <v>91.333333333333343</v>
      </c>
      <c r="G431" s="321">
        <v>90.466666666666683</v>
      </c>
      <c r="H431" s="321">
        <v>93.866666666666688</v>
      </c>
      <c r="I431" s="321">
        <v>94.733333333333334</v>
      </c>
      <c r="J431" s="321">
        <v>95.566666666666691</v>
      </c>
      <c r="K431" s="320">
        <v>93.9</v>
      </c>
      <c r="L431" s="320">
        <v>92.2</v>
      </c>
      <c r="M431" s="320">
        <v>0.70004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214.9</v>
      </c>
      <c r="D432" s="321">
        <v>215.28333333333333</v>
      </c>
      <c r="E432" s="321">
        <v>211.41666666666666</v>
      </c>
      <c r="F432" s="321">
        <v>207.93333333333334</v>
      </c>
      <c r="G432" s="321">
        <v>204.06666666666666</v>
      </c>
      <c r="H432" s="321">
        <v>218.76666666666665</v>
      </c>
      <c r="I432" s="321">
        <v>222.63333333333333</v>
      </c>
      <c r="J432" s="321">
        <v>226.11666666666665</v>
      </c>
      <c r="K432" s="320">
        <v>219.15</v>
      </c>
      <c r="L432" s="320">
        <v>211.8</v>
      </c>
      <c r="M432" s="320">
        <v>11.67149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517.79999999999995</v>
      </c>
      <c r="D433" s="321">
        <v>518.56666666666661</v>
      </c>
      <c r="E433" s="321">
        <v>514.63333333333321</v>
      </c>
      <c r="F433" s="321">
        <v>511.46666666666658</v>
      </c>
      <c r="G433" s="321">
        <v>507.53333333333319</v>
      </c>
      <c r="H433" s="321">
        <v>521.73333333333323</v>
      </c>
      <c r="I433" s="321">
        <v>525.66666666666663</v>
      </c>
      <c r="J433" s="321">
        <v>528.83333333333326</v>
      </c>
      <c r="K433" s="320">
        <v>522.5</v>
      </c>
      <c r="L433" s="320">
        <v>515.4</v>
      </c>
      <c r="M433" s="320">
        <v>0.26462999999999998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425.7</v>
      </c>
      <c r="D434" s="321">
        <v>425.61666666666662</v>
      </c>
      <c r="E434" s="321">
        <v>421.48333333333323</v>
      </c>
      <c r="F434" s="321">
        <v>417.26666666666659</v>
      </c>
      <c r="G434" s="321">
        <v>413.13333333333321</v>
      </c>
      <c r="H434" s="321">
        <v>429.83333333333326</v>
      </c>
      <c r="I434" s="321">
        <v>433.96666666666658</v>
      </c>
      <c r="J434" s="321">
        <v>438.18333333333328</v>
      </c>
      <c r="K434" s="320">
        <v>429.75</v>
      </c>
      <c r="L434" s="320">
        <v>421.4</v>
      </c>
      <c r="M434" s="320">
        <v>1.27556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2055.4499999999998</v>
      </c>
      <c r="D435" s="321">
        <v>2061.4666666666667</v>
      </c>
      <c r="E435" s="321">
        <v>2023.9833333333336</v>
      </c>
      <c r="F435" s="321">
        <v>1992.5166666666669</v>
      </c>
      <c r="G435" s="321">
        <v>1955.0333333333338</v>
      </c>
      <c r="H435" s="321">
        <v>2092.9333333333334</v>
      </c>
      <c r="I435" s="321">
        <v>2130.4166666666661</v>
      </c>
      <c r="J435" s="321">
        <v>2161.8833333333332</v>
      </c>
      <c r="K435" s="320">
        <v>2098.9499999999998</v>
      </c>
      <c r="L435" s="320">
        <v>2030</v>
      </c>
      <c r="M435" s="320">
        <v>0.25370999999999999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807.7</v>
      </c>
      <c r="D436" s="321">
        <v>813.26666666666677</v>
      </c>
      <c r="E436" s="321">
        <v>797.53333333333353</v>
      </c>
      <c r="F436" s="321">
        <v>787.36666666666679</v>
      </c>
      <c r="G436" s="321">
        <v>771.63333333333355</v>
      </c>
      <c r="H436" s="321">
        <v>823.43333333333351</v>
      </c>
      <c r="I436" s="321">
        <v>839.16666666666686</v>
      </c>
      <c r="J436" s="321">
        <v>849.33333333333348</v>
      </c>
      <c r="K436" s="320">
        <v>829</v>
      </c>
      <c r="L436" s="320">
        <v>803.1</v>
      </c>
      <c r="M436" s="320">
        <v>1.0989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906.1</v>
      </c>
      <c r="D437" s="321">
        <v>910.4666666666667</v>
      </c>
      <c r="E437" s="321">
        <v>899.23333333333335</v>
      </c>
      <c r="F437" s="321">
        <v>892.36666666666667</v>
      </c>
      <c r="G437" s="321">
        <v>881.13333333333333</v>
      </c>
      <c r="H437" s="321">
        <v>917.33333333333337</v>
      </c>
      <c r="I437" s="321">
        <v>928.56666666666672</v>
      </c>
      <c r="J437" s="321">
        <v>935.43333333333339</v>
      </c>
      <c r="K437" s="320">
        <v>921.7</v>
      </c>
      <c r="L437" s="320">
        <v>903.6</v>
      </c>
      <c r="M437" s="320">
        <v>15.862830000000001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473.5</v>
      </c>
      <c r="D438" s="321">
        <v>470.26666666666665</v>
      </c>
      <c r="E438" s="321">
        <v>458.48333333333329</v>
      </c>
      <c r="F438" s="321">
        <v>443.46666666666664</v>
      </c>
      <c r="G438" s="321">
        <v>431.68333333333328</v>
      </c>
      <c r="H438" s="321">
        <v>485.2833333333333</v>
      </c>
      <c r="I438" s="321">
        <v>497.06666666666661</v>
      </c>
      <c r="J438" s="321">
        <v>512.08333333333326</v>
      </c>
      <c r="K438" s="320">
        <v>482.05</v>
      </c>
      <c r="L438" s="320">
        <v>455.25</v>
      </c>
      <c r="M438" s="320">
        <v>10.6021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496.5</v>
      </c>
      <c r="D439" s="321">
        <v>497.48333333333335</v>
      </c>
      <c r="E439" s="321">
        <v>490.9666666666667</v>
      </c>
      <c r="F439" s="321">
        <v>485.43333333333334</v>
      </c>
      <c r="G439" s="321">
        <v>478.91666666666669</v>
      </c>
      <c r="H439" s="321">
        <v>503.01666666666671</v>
      </c>
      <c r="I439" s="321">
        <v>509.53333333333336</v>
      </c>
      <c r="J439" s="321">
        <v>515.06666666666672</v>
      </c>
      <c r="K439" s="320">
        <v>504</v>
      </c>
      <c r="L439" s="320">
        <v>491.95</v>
      </c>
      <c r="M439" s="320">
        <v>4.17333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353.1</v>
      </c>
      <c r="D441" s="321">
        <v>351.91666666666669</v>
      </c>
      <c r="E441" s="321">
        <v>346.98333333333335</v>
      </c>
      <c r="F441" s="321">
        <v>340.86666666666667</v>
      </c>
      <c r="G441" s="321">
        <v>335.93333333333334</v>
      </c>
      <c r="H441" s="321">
        <v>358.03333333333336</v>
      </c>
      <c r="I441" s="321">
        <v>362.96666666666664</v>
      </c>
      <c r="J441" s="321">
        <v>369.08333333333337</v>
      </c>
      <c r="K441" s="320">
        <v>356.85</v>
      </c>
      <c r="L441" s="320">
        <v>345.8</v>
      </c>
      <c r="M441" s="320">
        <v>1.6075900000000001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1924.25</v>
      </c>
      <c r="D442" s="321">
        <v>1931.1833333333334</v>
      </c>
      <c r="E442" s="321">
        <v>1911.3166666666668</v>
      </c>
      <c r="F442" s="321">
        <v>1898.3833333333334</v>
      </c>
      <c r="G442" s="321">
        <v>1878.5166666666669</v>
      </c>
      <c r="H442" s="321">
        <v>1944.1166666666668</v>
      </c>
      <c r="I442" s="321">
        <v>1963.9833333333336</v>
      </c>
      <c r="J442" s="321">
        <v>1976.9166666666667</v>
      </c>
      <c r="K442" s="320">
        <v>1951.05</v>
      </c>
      <c r="L442" s="320">
        <v>1918.25</v>
      </c>
      <c r="M442" s="320">
        <v>0.20791000000000001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610.79999999999995</v>
      </c>
      <c r="D443" s="321">
        <v>608.84999999999991</v>
      </c>
      <c r="E443" s="321">
        <v>594.79999999999984</v>
      </c>
      <c r="F443" s="321">
        <v>578.79999999999995</v>
      </c>
      <c r="G443" s="321">
        <v>564.74999999999989</v>
      </c>
      <c r="H443" s="321">
        <v>624.8499999999998</v>
      </c>
      <c r="I443" s="321">
        <v>638.9</v>
      </c>
      <c r="J443" s="321">
        <v>654.89999999999975</v>
      </c>
      <c r="K443" s="320">
        <v>622.9</v>
      </c>
      <c r="L443" s="320">
        <v>592.85</v>
      </c>
      <c r="M443" s="320">
        <v>3.9977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10.3</v>
      </c>
      <c r="D444" s="321">
        <v>10.333333333333334</v>
      </c>
      <c r="E444" s="321">
        <v>10.016666666666667</v>
      </c>
      <c r="F444" s="321">
        <v>9.7333333333333343</v>
      </c>
      <c r="G444" s="321">
        <v>9.4166666666666679</v>
      </c>
      <c r="H444" s="321">
        <v>10.616666666666667</v>
      </c>
      <c r="I444" s="321">
        <v>10.933333333333334</v>
      </c>
      <c r="J444" s="321">
        <v>11.216666666666667</v>
      </c>
      <c r="K444" s="320">
        <v>10.65</v>
      </c>
      <c r="L444" s="320">
        <v>10.050000000000001</v>
      </c>
      <c r="M444" s="320">
        <v>401.63846000000001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375.5</v>
      </c>
      <c r="D445" s="321">
        <v>373.08333333333331</v>
      </c>
      <c r="E445" s="321">
        <v>364.41666666666663</v>
      </c>
      <c r="F445" s="321">
        <v>353.33333333333331</v>
      </c>
      <c r="G445" s="321">
        <v>344.66666666666663</v>
      </c>
      <c r="H445" s="321">
        <v>384.16666666666663</v>
      </c>
      <c r="I445" s="321">
        <v>392.83333333333326</v>
      </c>
      <c r="J445" s="321">
        <v>403.91666666666663</v>
      </c>
      <c r="K445" s="320">
        <v>381.75</v>
      </c>
      <c r="L445" s="320">
        <v>362</v>
      </c>
      <c r="M445" s="320">
        <v>9.7648899999999994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1100.2</v>
      </c>
      <c r="D446" s="321">
        <v>1100.0833333333333</v>
      </c>
      <c r="E446" s="321">
        <v>1090.1666666666665</v>
      </c>
      <c r="F446" s="321">
        <v>1080.1333333333332</v>
      </c>
      <c r="G446" s="321">
        <v>1070.2166666666665</v>
      </c>
      <c r="H446" s="321">
        <v>1110.1166666666666</v>
      </c>
      <c r="I446" s="321">
        <v>1120.0333333333331</v>
      </c>
      <c r="J446" s="321">
        <v>1130.0666666666666</v>
      </c>
      <c r="K446" s="320">
        <v>1110</v>
      </c>
      <c r="L446" s="320">
        <v>1090.05</v>
      </c>
      <c r="M446" s="320">
        <v>0.49534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617.45000000000005</v>
      </c>
      <c r="D447" s="321">
        <v>623.18333333333328</v>
      </c>
      <c r="E447" s="321">
        <v>600.46666666666658</v>
      </c>
      <c r="F447" s="321">
        <v>583.48333333333335</v>
      </c>
      <c r="G447" s="321">
        <v>560.76666666666665</v>
      </c>
      <c r="H447" s="321">
        <v>640.16666666666652</v>
      </c>
      <c r="I447" s="321">
        <v>662.88333333333321</v>
      </c>
      <c r="J447" s="321">
        <v>679.86666666666645</v>
      </c>
      <c r="K447" s="320">
        <v>645.9</v>
      </c>
      <c r="L447" s="320">
        <v>606.20000000000005</v>
      </c>
      <c r="M447" s="320">
        <v>15.937580000000001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1469.1</v>
      </c>
      <c r="D448" s="321">
        <v>1476.05</v>
      </c>
      <c r="E448" s="321">
        <v>1454.05</v>
      </c>
      <c r="F448" s="321">
        <v>1439</v>
      </c>
      <c r="G448" s="321">
        <v>1417</v>
      </c>
      <c r="H448" s="321">
        <v>1491.1</v>
      </c>
      <c r="I448" s="321">
        <v>1513.1</v>
      </c>
      <c r="J448" s="321">
        <v>1528.1499999999999</v>
      </c>
      <c r="K448" s="320">
        <v>1498.05</v>
      </c>
      <c r="L448" s="320">
        <v>1461</v>
      </c>
      <c r="M448" s="320">
        <v>1.23255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11448.65</v>
      </c>
      <c r="D449" s="321">
        <v>11381.883333333333</v>
      </c>
      <c r="E449" s="321">
        <v>11268.766666666666</v>
      </c>
      <c r="F449" s="321">
        <v>11088.883333333333</v>
      </c>
      <c r="G449" s="321">
        <v>10975.766666666666</v>
      </c>
      <c r="H449" s="321">
        <v>11561.766666666666</v>
      </c>
      <c r="I449" s="321">
        <v>11674.883333333331</v>
      </c>
      <c r="J449" s="321">
        <v>11854.766666666666</v>
      </c>
      <c r="K449" s="320">
        <v>11495</v>
      </c>
      <c r="L449" s="320">
        <v>11202</v>
      </c>
      <c r="M449" s="320">
        <v>7.9900000000000006E-3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961.85</v>
      </c>
      <c r="D450" s="321">
        <v>957.76666666666677</v>
      </c>
      <c r="E450" s="321">
        <v>948.03333333333353</v>
      </c>
      <c r="F450" s="321">
        <v>934.21666666666681</v>
      </c>
      <c r="G450" s="321">
        <v>924.48333333333358</v>
      </c>
      <c r="H450" s="321">
        <v>971.58333333333348</v>
      </c>
      <c r="I450" s="321">
        <v>981.31666666666683</v>
      </c>
      <c r="J450" s="321">
        <v>995.13333333333344</v>
      </c>
      <c r="K450" s="320">
        <v>967.5</v>
      </c>
      <c r="L450" s="320">
        <v>943.95</v>
      </c>
      <c r="M450" s="320">
        <v>6.0087799999999998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218.15</v>
      </c>
      <c r="D451" s="321">
        <v>219.56666666666669</v>
      </c>
      <c r="E451" s="321">
        <v>216.13333333333338</v>
      </c>
      <c r="F451" s="321">
        <v>214.1166666666667</v>
      </c>
      <c r="G451" s="321">
        <v>210.68333333333339</v>
      </c>
      <c r="H451" s="321">
        <v>221.58333333333337</v>
      </c>
      <c r="I451" s="321">
        <v>225.01666666666671</v>
      </c>
      <c r="J451" s="321">
        <v>227.03333333333336</v>
      </c>
      <c r="K451" s="320">
        <v>223</v>
      </c>
      <c r="L451" s="320">
        <v>217.55</v>
      </c>
      <c r="M451" s="320">
        <v>14.812709999999999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1078.05</v>
      </c>
      <c r="D452" s="321">
        <v>1093.3166666666666</v>
      </c>
      <c r="E452" s="321">
        <v>1059.7333333333331</v>
      </c>
      <c r="F452" s="321">
        <v>1041.4166666666665</v>
      </c>
      <c r="G452" s="321">
        <v>1007.833333333333</v>
      </c>
      <c r="H452" s="321">
        <v>1111.6333333333332</v>
      </c>
      <c r="I452" s="321">
        <v>1145.2166666666667</v>
      </c>
      <c r="J452" s="321">
        <v>1163.5333333333333</v>
      </c>
      <c r="K452" s="320">
        <v>1126.9000000000001</v>
      </c>
      <c r="L452" s="320">
        <v>1075</v>
      </c>
      <c r="M452" s="320">
        <v>11.196199999999999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798.6</v>
      </c>
      <c r="D453" s="321">
        <v>804.25</v>
      </c>
      <c r="E453" s="321">
        <v>790.65</v>
      </c>
      <c r="F453" s="321">
        <v>782.69999999999993</v>
      </c>
      <c r="G453" s="321">
        <v>769.09999999999991</v>
      </c>
      <c r="H453" s="321">
        <v>812.2</v>
      </c>
      <c r="I453" s="321">
        <v>825.8</v>
      </c>
      <c r="J453" s="321">
        <v>833.75000000000011</v>
      </c>
      <c r="K453" s="320">
        <v>817.85</v>
      </c>
      <c r="L453" s="320">
        <v>796.3</v>
      </c>
      <c r="M453" s="320">
        <v>11.86809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7980.85</v>
      </c>
      <c r="D454" s="321">
        <v>7855.7833333333328</v>
      </c>
      <c r="E454" s="321">
        <v>7586.0666666666657</v>
      </c>
      <c r="F454" s="321">
        <v>7191.2833333333328</v>
      </c>
      <c r="G454" s="321">
        <v>6921.5666666666657</v>
      </c>
      <c r="H454" s="321">
        <v>8250.5666666666657</v>
      </c>
      <c r="I454" s="321">
        <v>8520.2833333333328</v>
      </c>
      <c r="J454" s="321">
        <v>8915.0666666666657</v>
      </c>
      <c r="K454" s="320">
        <v>8125.5</v>
      </c>
      <c r="L454" s="320">
        <v>7461</v>
      </c>
      <c r="M454" s="320">
        <v>13.83493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430.25</v>
      </c>
      <c r="D455" s="321">
        <v>429.43333333333339</v>
      </c>
      <c r="E455" s="321">
        <v>425.9166666666668</v>
      </c>
      <c r="F455" s="321">
        <v>421.58333333333343</v>
      </c>
      <c r="G455" s="321">
        <v>418.06666666666683</v>
      </c>
      <c r="H455" s="321">
        <v>433.76666666666677</v>
      </c>
      <c r="I455" s="321">
        <v>437.28333333333342</v>
      </c>
      <c r="J455" s="321">
        <v>441.61666666666673</v>
      </c>
      <c r="K455" s="320">
        <v>432.95</v>
      </c>
      <c r="L455" s="320">
        <v>425.1</v>
      </c>
      <c r="M455" s="320">
        <v>137.01069000000001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218</v>
      </c>
      <c r="D456" s="321">
        <v>216.35</v>
      </c>
      <c r="E456" s="321">
        <v>213.1</v>
      </c>
      <c r="F456" s="321">
        <v>208.2</v>
      </c>
      <c r="G456" s="321">
        <v>204.95</v>
      </c>
      <c r="H456" s="321">
        <v>221.25</v>
      </c>
      <c r="I456" s="321">
        <v>224.5</v>
      </c>
      <c r="J456" s="321">
        <v>229.4</v>
      </c>
      <c r="K456" s="320">
        <v>219.6</v>
      </c>
      <c r="L456" s="320">
        <v>211.45</v>
      </c>
      <c r="M456" s="320">
        <v>15.612970000000001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247.35</v>
      </c>
      <c r="D457" s="321">
        <v>249.36666666666667</v>
      </c>
      <c r="E457" s="321">
        <v>243.48333333333335</v>
      </c>
      <c r="F457" s="321">
        <v>239.61666666666667</v>
      </c>
      <c r="G457" s="321">
        <v>233.73333333333335</v>
      </c>
      <c r="H457" s="321">
        <v>253.23333333333335</v>
      </c>
      <c r="I457" s="321">
        <v>259.11666666666667</v>
      </c>
      <c r="J457" s="321">
        <v>262.98333333333335</v>
      </c>
      <c r="K457" s="320">
        <v>255.25</v>
      </c>
      <c r="L457" s="320">
        <v>245.5</v>
      </c>
      <c r="M457" s="320">
        <v>320.27942999999999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1246.7</v>
      </c>
      <c r="D458" s="321">
        <v>1237.3666666666666</v>
      </c>
      <c r="E458" s="321">
        <v>1219.7333333333331</v>
      </c>
      <c r="F458" s="321">
        <v>1192.7666666666667</v>
      </c>
      <c r="G458" s="321">
        <v>1175.1333333333332</v>
      </c>
      <c r="H458" s="321">
        <v>1264.333333333333</v>
      </c>
      <c r="I458" s="321">
        <v>1281.9666666666667</v>
      </c>
      <c r="J458" s="321">
        <v>1308.9333333333329</v>
      </c>
      <c r="K458" s="320">
        <v>1255</v>
      </c>
      <c r="L458" s="320">
        <v>1210.4000000000001</v>
      </c>
      <c r="M458" s="320">
        <v>71.209739999999996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708.1</v>
      </c>
      <c r="D459" s="321">
        <v>711.73333333333323</v>
      </c>
      <c r="E459" s="321">
        <v>700.56666666666649</v>
      </c>
      <c r="F459" s="321">
        <v>693.0333333333333</v>
      </c>
      <c r="G459" s="321">
        <v>681.86666666666656</v>
      </c>
      <c r="H459" s="321">
        <v>719.26666666666642</v>
      </c>
      <c r="I459" s="321">
        <v>730.43333333333317</v>
      </c>
      <c r="J459" s="321">
        <v>737.96666666666636</v>
      </c>
      <c r="K459" s="320">
        <v>722.9</v>
      </c>
      <c r="L459" s="320">
        <v>704.2</v>
      </c>
      <c r="M459" s="320">
        <v>0.47265000000000001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1797.85</v>
      </c>
      <c r="D460" s="321">
        <v>1810.95</v>
      </c>
      <c r="E460" s="321">
        <v>1766.9</v>
      </c>
      <c r="F460" s="321">
        <v>1735.95</v>
      </c>
      <c r="G460" s="321">
        <v>1691.9</v>
      </c>
      <c r="H460" s="321">
        <v>1841.9</v>
      </c>
      <c r="I460" s="321">
        <v>1885.9499999999998</v>
      </c>
      <c r="J460" s="321">
        <v>1916.9</v>
      </c>
      <c r="K460" s="320">
        <v>1855</v>
      </c>
      <c r="L460" s="320">
        <v>1780</v>
      </c>
      <c r="M460" s="320">
        <v>0.15107999999999999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834.15</v>
      </c>
      <c r="D461" s="321">
        <v>839.88333333333333</v>
      </c>
      <c r="E461" s="321">
        <v>820.76666666666665</v>
      </c>
      <c r="F461" s="321">
        <v>807.38333333333333</v>
      </c>
      <c r="G461" s="321">
        <v>788.26666666666665</v>
      </c>
      <c r="H461" s="321">
        <v>853.26666666666665</v>
      </c>
      <c r="I461" s="321">
        <v>872.38333333333321</v>
      </c>
      <c r="J461" s="321">
        <v>885.76666666666665</v>
      </c>
      <c r="K461" s="320">
        <v>859</v>
      </c>
      <c r="L461" s="320">
        <v>826.5</v>
      </c>
      <c r="M461" s="320">
        <v>0.21717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3561.2</v>
      </c>
      <c r="D462" s="321">
        <v>3545.3166666666671</v>
      </c>
      <c r="E462" s="321">
        <v>3522.1833333333343</v>
      </c>
      <c r="F462" s="321">
        <v>3483.1666666666674</v>
      </c>
      <c r="G462" s="321">
        <v>3460.0333333333347</v>
      </c>
      <c r="H462" s="321">
        <v>3584.3333333333339</v>
      </c>
      <c r="I462" s="321">
        <v>3607.4666666666662</v>
      </c>
      <c r="J462" s="321">
        <v>3646.4833333333336</v>
      </c>
      <c r="K462" s="320">
        <v>3568.45</v>
      </c>
      <c r="L462" s="320">
        <v>3506.3</v>
      </c>
      <c r="M462" s="320">
        <v>17.276479999999999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3963.9</v>
      </c>
      <c r="D463" s="321">
        <v>3990.4666666666667</v>
      </c>
      <c r="E463" s="321">
        <v>3893.3333333333335</v>
      </c>
      <c r="F463" s="321">
        <v>3822.7666666666669</v>
      </c>
      <c r="G463" s="321">
        <v>3725.6333333333337</v>
      </c>
      <c r="H463" s="321">
        <v>4061.0333333333333</v>
      </c>
      <c r="I463" s="321">
        <v>4158.1666666666661</v>
      </c>
      <c r="J463" s="321">
        <v>4228.7333333333336</v>
      </c>
      <c r="K463" s="320">
        <v>4087.6</v>
      </c>
      <c r="L463" s="320">
        <v>3919.9</v>
      </c>
      <c r="M463" s="320">
        <v>0.15620000000000001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1261.25</v>
      </c>
      <c r="D464" s="321">
        <v>1260.6666666666667</v>
      </c>
      <c r="E464" s="321">
        <v>1246.8333333333335</v>
      </c>
      <c r="F464" s="321">
        <v>1232.4166666666667</v>
      </c>
      <c r="G464" s="321">
        <v>1218.5833333333335</v>
      </c>
      <c r="H464" s="321">
        <v>1275.0833333333335</v>
      </c>
      <c r="I464" s="321">
        <v>1288.916666666667</v>
      </c>
      <c r="J464" s="321">
        <v>1303.3333333333335</v>
      </c>
      <c r="K464" s="320">
        <v>1274.5</v>
      </c>
      <c r="L464" s="320">
        <v>1246.25</v>
      </c>
      <c r="M464" s="320">
        <v>23.824629999999999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2058.85</v>
      </c>
      <c r="D465" s="321">
        <v>2059.9333333333329</v>
      </c>
      <c r="E465" s="321">
        <v>2032.9166666666661</v>
      </c>
      <c r="F465" s="321">
        <v>2006.9833333333331</v>
      </c>
      <c r="G465" s="321">
        <v>1979.9666666666662</v>
      </c>
      <c r="H465" s="321">
        <v>2085.8666666666659</v>
      </c>
      <c r="I465" s="321">
        <v>2112.8833333333332</v>
      </c>
      <c r="J465" s="321">
        <v>2138.8166666666657</v>
      </c>
      <c r="K465" s="320">
        <v>2086.9499999999998</v>
      </c>
      <c r="L465" s="320">
        <v>2034</v>
      </c>
      <c r="M465" s="320">
        <v>0.33649000000000001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819.4</v>
      </c>
      <c r="D466" s="321">
        <v>817.9666666666667</v>
      </c>
      <c r="E466" s="321">
        <v>808.53333333333342</v>
      </c>
      <c r="F466" s="321">
        <v>797.66666666666674</v>
      </c>
      <c r="G466" s="321">
        <v>788.23333333333346</v>
      </c>
      <c r="H466" s="321">
        <v>828.83333333333337</v>
      </c>
      <c r="I466" s="321">
        <v>838.26666666666677</v>
      </c>
      <c r="J466" s="321">
        <v>849.13333333333333</v>
      </c>
      <c r="K466" s="320">
        <v>827.4</v>
      </c>
      <c r="L466" s="320">
        <v>807.1</v>
      </c>
      <c r="M466" s="320">
        <v>0.46411999999999998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1833.1</v>
      </c>
      <c r="D467" s="321">
        <v>1850.2</v>
      </c>
      <c r="E467" s="321">
        <v>1810.4</v>
      </c>
      <c r="F467" s="321">
        <v>1787.7</v>
      </c>
      <c r="G467" s="321">
        <v>1747.9</v>
      </c>
      <c r="H467" s="321">
        <v>1872.9</v>
      </c>
      <c r="I467" s="321">
        <v>1912.6999999999998</v>
      </c>
      <c r="J467" s="321">
        <v>1935.4</v>
      </c>
      <c r="K467" s="320">
        <v>1890</v>
      </c>
      <c r="L467" s="320">
        <v>1827.5</v>
      </c>
      <c r="M467" s="320">
        <v>1.0718000000000001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2000</v>
      </c>
      <c r="D468" s="321">
        <v>2016.6666666666667</v>
      </c>
      <c r="E468" s="321">
        <v>1968.3333333333335</v>
      </c>
      <c r="F468" s="321">
        <v>1936.6666666666667</v>
      </c>
      <c r="G468" s="321">
        <v>1888.3333333333335</v>
      </c>
      <c r="H468" s="321">
        <v>2048.3333333333335</v>
      </c>
      <c r="I468" s="321">
        <v>2096.666666666667</v>
      </c>
      <c r="J468" s="321">
        <v>2128.3333333333335</v>
      </c>
      <c r="K468" s="320">
        <v>2065</v>
      </c>
      <c r="L468" s="320">
        <v>1985</v>
      </c>
      <c r="M468" s="320">
        <v>0.24748999999999999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2492.35</v>
      </c>
      <c r="D469" s="321">
        <v>2506.1333333333332</v>
      </c>
      <c r="E469" s="321">
        <v>2474.4666666666662</v>
      </c>
      <c r="F469" s="321">
        <v>2456.583333333333</v>
      </c>
      <c r="G469" s="321">
        <v>2424.9166666666661</v>
      </c>
      <c r="H469" s="321">
        <v>2524.0166666666664</v>
      </c>
      <c r="I469" s="321">
        <v>2555.6833333333334</v>
      </c>
      <c r="J469" s="321">
        <v>2573.5666666666666</v>
      </c>
      <c r="K469" s="320">
        <v>2537.8000000000002</v>
      </c>
      <c r="L469" s="320">
        <v>2488.25</v>
      </c>
      <c r="M469" s="320">
        <v>8.0113500000000002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2709.6</v>
      </c>
      <c r="D470" s="321">
        <v>2712.9333333333329</v>
      </c>
      <c r="E470" s="321">
        <v>2686.766666666666</v>
      </c>
      <c r="F470" s="321">
        <v>2663.9333333333329</v>
      </c>
      <c r="G470" s="321">
        <v>2637.766666666666</v>
      </c>
      <c r="H470" s="321">
        <v>2735.766666666666</v>
      </c>
      <c r="I470" s="321">
        <v>2761.9333333333329</v>
      </c>
      <c r="J470" s="321">
        <v>2784.766666666666</v>
      </c>
      <c r="K470" s="320">
        <v>2739.1</v>
      </c>
      <c r="L470" s="320">
        <v>2690.1</v>
      </c>
      <c r="M470" s="320">
        <v>0.62266999999999995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544.75</v>
      </c>
      <c r="D471" s="321">
        <v>545.38333333333333</v>
      </c>
      <c r="E471" s="321">
        <v>536.51666666666665</v>
      </c>
      <c r="F471" s="321">
        <v>528.2833333333333</v>
      </c>
      <c r="G471" s="321">
        <v>519.41666666666663</v>
      </c>
      <c r="H471" s="321">
        <v>553.61666666666667</v>
      </c>
      <c r="I471" s="321">
        <v>562.48333333333323</v>
      </c>
      <c r="J471" s="321">
        <v>570.7166666666667</v>
      </c>
      <c r="K471" s="320">
        <v>554.25</v>
      </c>
      <c r="L471" s="320">
        <v>537.15</v>
      </c>
      <c r="M471" s="320">
        <v>4.5304799999999998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1225</v>
      </c>
      <c r="D472" s="321">
        <v>1234.8166666666666</v>
      </c>
      <c r="E472" s="321">
        <v>1205.2333333333331</v>
      </c>
      <c r="F472" s="321">
        <v>1185.4666666666665</v>
      </c>
      <c r="G472" s="321">
        <v>1155.883333333333</v>
      </c>
      <c r="H472" s="321">
        <v>1254.5833333333333</v>
      </c>
      <c r="I472" s="321">
        <v>1284.1666666666667</v>
      </c>
      <c r="J472" s="321">
        <v>1303.9333333333334</v>
      </c>
      <c r="K472" s="320">
        <v>1264.4000000000001</v>
      </c>
      <c r="L472" s="320">
        <v>1215.05</v>
      </c>
      <c r="M472" s="320">
        <v>7.0554699999999997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53.25</v>
      </c>
      <c r="D473" s="321">
        <v>53.300000000000004</v>
      </c>
      <c r="E473" s="321">
        <v>51.600000000000009</v>
      </c>
      <c r="F473" s="321">
        <v>49.95</v>
      </c>
      <c r="G473" s="321">
        <v>48.250000000000007</v>
      </c>
      <c r="H473" s="321">
        <v>54.95000000000001</v>
      </c>
      <c r="I473" s="321">
        <v>56.650000000000013</v>
      </c>
      <c r="J473" s="321">
        <v>58.300000000000011</v>
      </c>
      <c r="K473" s="320">
        <v>55</v>
      </c>
      <c r="L473" s="320">
        <v>51.65</v>
      </c>
      <c r="M473" s="320">
        <v>55.718940000000003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197.3</v>
      </c>
      <c r="D474" s="321">
        <v>198.46666666666667</v>
      </c>
      <c r="E474" s="321">
        <v>193.93333333333334</v>
      </c>
      <c r="F474" s="321">
        <v>190.56666666666666</v>
      </c>
      <c r="G474" s="321">
        <v>186.03333333333333</v>
      </c>
      <c r="H474" s="321">
        <v>201.83333333333334</v>
      </c>
      <c r="I474" s="321">
        <v>206.3666666666667</v>
      </c>
      <c r="J474" s="321">
        <v>209.73333333333335</v>
      </c>
      <c r="K474" s="320">
        <v>203</v>
      </c>
      <c r="L474" s="320">
        <v>195.1</v>
      </c>
      <c r="M474" s="320">
        <v>1.88856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777.55</v>
      </c>
      <c r="D475" s="321">
        <v>774.80000000000007</v>
      </c>
      <c r="E475" s="321">
        <v>761.75000000000011</v>
      </c>
      <c r="F475" s="321">
        <v>745.95</v>
      </c>
      <c r="G475" s="321">
        <v>732.90000000000009</v>
      </c>
      <c r="H475" s="321">
        <v>790.60000000000014</v>
      </c>
      <c r="I475" s="321">
        <v>803.65000000000009</v>
      </c>
      <c r="J475" s="321">
        <v>819.45000000000016</v>
      </c>
      <c r="K475" s="320">
        <v>787.85</v>
      </c>
      <c r="L475" s="320">
        <v>759</v>
      </c>
      <c r="M475" s="320">
        <v>8.5085099999999994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153.65</v>
      </c>
      <c r="D476" s="321">
        <v>157.63333333333333</v>
      </c>
      <c r="E476" s="321">
        <v>149.36666666666665</v>
      </c>
      <c r="F476" s="321">
        <v>145.08333333333331</v>
      </c>
      <c r="G476" s="321">
        <v>136.81666666666663</v>
      </c>
      <c r="H476" s="321">
        <v>161.91666666666666</v>
      </c>
      <c r="I476" s="321">
        <v>170.18333333333331</v>
      </c>
      <c r="J476" s="321">
        <v>174.46666666666667</v>
      </c>
      <c r="K476" s="320">
        <v>165.9</v>
      </c>
      <c r="L476" s="320">
        <v>153.35</v>
      </c>
      <c r="M476" s="320">
        <v>91.467359999999999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75.150000000000006</v>
      </c>
      <c r="D477" s="321">
        <v>74.400000000000006</v>
      </c>
      <c r="E477" s="321">
        <v>72.400000000000006</v>
      </c>
      <c r="F477" s="321">
        <v>69.650000000000006</v>
      </c>
      <c r="G477" s="321">
        <v>67.650000000000006</v>
      </c>
      <c r="H477" s="321">
        <v>77.150000000000006</v>
      </c>
      <c r="I477" s="321">
        <v>79.150000000000006</v>
      </c>
      <c r="J477" s="321">
        <v>81.900000000000006</v>
      </c>
      <c r="K477" s="320">
        <v>76.400000000000006</v>
      </c>
      <c r="L477" s="320">
        <v>71.650000000000006</v>
      </c>
      <c r="M477" s="320">
        <v>460.30973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686.6</v>
      </c>
      <c r="D478" s="321">
        <v>682.86666666666667</v>
      </c>
      <c r="E478" s="321">
        <v>675.73333333333335</v>
      </c>
      <c r="F478" s="321">
        <v>664.86666666666667</v>
      </c>
      <c r="G478" s="321">
        <v>657.73333333333335</v>
      </c>
      <c r="H478" s="321">
        <v>693.73333333333335</v>
      </c>
      <c r="I478" s="321">
        <v>700.86666666666679</v>
      </c>
      <c r="J478" s="321">
        <v>711.73333333333335</v>
      </c>
      <c r="K478" s="320">
        <v>690</v>
      </c>
      <c r="L478" s="320">
        <v>672</v>
      </c>
      <c r="M478" s="320">
        <v>27.98687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1506.4</v>
      </c>
      <c r="D479" s="321">
        <v>1527.1833333333334</v>
      </c>
      <c r="E479" s="321">
        <v>1474.3666666666668</v>
      </c>
      <c r="F479" s="321">
        <v>1442.3333333333335</v>
      </c>
      <c r="G479" s="321">
        <v>1389.5166666666669</v>
      </c>
      <c r="H479" s="321">
        <v>1559.2166666666667</v>
      </c>
      <c r="I479" s="321">
        <v>1612.0333333333333</v>
      </c>
      <c r="J479" s="321">
        <v>1644.0666666666666</v>
      </c>
      <c r="K479" s="320">
        <v>1580</v>
      </c>
      <c r="L479" s="320">
        <v>1495.15</v>
      </c>
      <c r="M479" s="320">
        <v>16.02291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11.85</v>
      </c>
      <c r="D480" s="321">
        <v>11.866666666666665</v>
      </c>
      <c r="E480" s="321">
        <v>11.783333333333331</v>
      </c>
      <c r="F480" s="321">
        <v>11.716666666666667</v>
      </c>
      <c r="G480" s="321">
        <v>11.633333333333333</v>
      </c>
      <c r="H480" s="321">
        <v>11.93333333333333</v>
      </c>
      <c r="I480" s="321">
        <v>12.016666666666662</v>
      </c>
      <c r="J480" s="321">
        <v>12.083333333333329</v>
      </c>
      <c r="K480" s="320">
        <v>11.95</v>
      </c>
      <c r="L480" s="320">
        <v>11.8</v>
      </c>
      <c r="M480" s="320">
        <v>11.49602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661.65</v>
      </c>
      <c r="D481" s="321">
        <v>662.55000000000007</v>
      </c>
      <c r="E481" s="321">
        <v>653.10000000000014</v>
      </c>
      <c r="F481" s="321">
        <v>644.55000000000007</v>
      </c>
      <c r="G481" s="321">
        <v>635.10000000000014</v>
      </c>
      <c r="H481" s="321">
        <v>671.10000000000014</v>
      </c>
      <c r="I481" s="321">
        <v>680.55000000000018</v>
      </c>
      <c r="J481" s="321">
        <v>689.10000000000014</v>
      </c>
      <c r="K481" s="320">
        <v>672</v>
      </c>
      <c r="L481" s="320">
        <v>654</v>
      </c>
      <c r="M481" s="320">
        <v>1.34595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141.94999999999999</v>
      </c>
      <c r="D482" s="321">
        <v>141.78333333333333</v>
      </c>
      <c r="E482" s="321">
        <v>138.46666666666667</v>
      </c>
      <c r="F482" s="321">
        <v>134.98333333333335</v>
      </c>
      <c r="G482" s="321">
        <v>131.66666666666669</v>
      </c>
      <c r="H482" s="321">
        <v>145.26666666666665</v>
      </c>
      <c r="I482" s="321">
        <v>148.58333333333331</v>
      </c>
      <c r="J482" s="321">
        <v>152.06666666666663</v>
      </c>
      <c r="K482" s="320">
        <v>145.1</v>
      </c>
      <c r="L482" s="320">
        <v>138.30000000000001</v>
      </c>
      <c r="M482" s="320">
        <v>7.4167899999999998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17.100000000000001</v>
      </c>
      <c r="D483" s="321">
        <v>17.116666666666667</v>
      </c>
      <c r="E483" s="321">
        <v>16.983333333333334</v>
      </c>
      <c r="F483" s="321">
        <v>16.866666666666667</v>
      </c>
      <c r="G483" s="321">
        <v>16.733333333333334</v>
      </c>
      <c r="H483" s="321">
        <v>17.233333333333334</v>
      </c>
      <c r="I483" s="321">
        <v>17.366666666666667</v>
      </c>
      <c r="J483" s="321">
        <v>17.483333333333334</v>
      </c>
      <c r="K483" s="320">
        <v>17.25</v>
      </c>
      <c r="L483" s="320">
        <v>17</v>
      </c>
      <c r="M483" s="320">
        <v>6.8136999999999999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6548.45</v>
      </c>
      <c r="D484" s="321">
        <v>6571.45</v>
      </c>
      <c r="E484" s="321">
        <v>6513.0499999999993</v>
      </c>
      <c r="F484" s="321">
        <v>6477.65</v>
      </c>
      <c r="G484" s="321">
        <v>6419.2499999999991</v>
      </c>
      <c r="H484" s="321">
        <v>6606.8499999999995</v>
      </c>
      <c r="I484" s="321">
        <v>6665.2499999999991</v>
      </c>
      <c r="J484" s="321">
        <v>6700.65</v>
      </c>
      <c r="K484" s="320">
        <v>6629.85</v>
      </c>
      <c r="L484" s="320">
        <v>6536.05</v>
      </c>
      <c r="M484" s="320">
        <v>3.27597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39.65</v>
      </c>
      <c r="D485" s="321">
        <v>39.9</v>
      </c>
      <c r="E485" s="321">
        <v>39.199999999999996</v>
      </c>
      <c r="F485" s="321">
        <v>38.75</v>
      </c>
      <c r="G485" s="321">
        <v>38.049999999999997</v>
      </c>
      <c r="H485" s="321">
        <v>40.349999999999994</v>
      </c>
      <c r="I485" s="321">
        <v>41.05</v>
      </c>
      <c r="J485" s="321">
        <v>41.499999999999993</v>
      </c>
      <c r="K485" s="320">
        <v>40.6</v>
      </c>
      <c r="L485" s="320">
        <v>39.450000000000003</v>
      </c>
      <c r="M485" s="320">
        <v>72.082669999999993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798.4</v>
      </c>
      <c r="D486" s="321">
        <v>800.91666666666663</v>
      </c>
      <c r="E486" s="321">
        <v>791.68333333333328</v>
      </c>
      <c r="F486" s="321">
        <v>784.9666666666667</v>
      </c>
      <c r="G486" s="321">
        <v>775.73333333333335</v>
      </c>
      <c r="H486" s="321">
        <v>807.63333333333321</v>
      </c>
      <c r="I486" s="321">
        <v>816.86666666666656</v>
      </c>
      <c r="J486" s="321">
        <v>823.58333333333314</v>
      </c>
      <c r="K486" s="320">
        <v>810.15</v>
      </c>
      <c r="L486" s="320">
        <v>794.2</v>
      </c>
      <c r="M486" s="320">
        <v>16.275770000000001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860.05</v>
      </c>
      <c r="D487" s="321">
        <v>860.2833333333333</v>
      </c>
      <c r="E487" s="321">
        <v>834.76666666666665</v>
      </c>
      <c r="F487" s="321">
        <v>809.48333333333335</v>
      </c>
      <c r="G487" s="321">
        <v>783.9666666666667</v>
      </c>
      <c r="H487" s="321">
        <v>885.56666666666661</v>
      </c>
      <c r="I487" s="321">
        <v>911.08333333333326</v>
      </c>
      <c r="J487" s="321">
        <v>936.36666666666656</v>
      </c>
      <c r="K487" s="320">
        <v>885.8</v>
      </c>
      <c r="L487" s="320">
        <v>835</v>
      </c>
      <c r="M487" s="320">
        <v>6.7713099999999997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450.15</v>
      </c>
      <c r="D488" s="321">
        <v>453.25</v>
      </c>
      <c r="E488" s="321">
        <v>443.9</v>
      </c>
      <c r="F488" s="321">
        <v>437.65</v>
      </c>
      <c r="G488" s="321">
        <v>428.29999999999995</v>
      </c>
      <c r="H488" s="321">
        <v>459.5</v>
      </c>
      <c r="I488" s="321">
        <v>468.85</v>
      </c>
      <c r="J488" s="321">
        <v>475.1</v>
      </c>
      <c r="K488" s="320">
        <v>462.6</v>
      </c>
      <c r="L488" s="320">
        <v>447</v>
      </c>
      <c r="M488" s="320">
        <v>0.69730999999999999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35.950000000000003</v>
      </c>
      <c r="D489" s="321">
        <v>35.65</v>
      </c>
      <c r="E489" s="321">
        <v>34.299999999999997</v>
      </c>
      <c r="F489" s="321">
        <v>32.65</v>
      </c>
      <c r="G489" s="321">
        <v>31.299999999999997</v>
      </c>
      <c r="H489" s="321">
        <v>37.299999999999997</v>
      </c>
      <c r="I489" s="321">
        <v>38.650000000000006</v>
      </c>
      <c r="J489" s="321">
        <v>40.299999999999997</v>
      </c>
      <c r="K489" s="320">
        <v>37</v>
      </c>
      <c r="L489" s="320">
        <v>34</v>
      </c>
      <c r="M489" s="320">
        <v>63.752000000000002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887</v>
      </c>
      <c r="D490" s="321">
        <v>890.26666666666677</v>
      </c>
      <c r="E490" s="321">
        <v>877.03333333333353</v>
      </c>
      <c r="F490" s="321">
        <v>867.06666666666672</v>
      </c>
      <c r="G490" s="321">
        <v>853.83333333333348</v>
      </c>
      <c r="H490" s="321">
        <v>900.23333333333358</v>
      </c>
      <c r="I490" s="321">
        <v>913.46666666666692</v>
      </c>
      <c r="J490" s="321">
        <v>923.43333333333362</v>
      </c>
      <c r="K490" s="320">
        <v>903.5</v>
      </c>
      <c r="L490" s="320">
        <v>880.3</v>
      </c>
      <c r="M490" s="320">
        <v>0.20702999999999999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410.05</v>
      </c>
      <c r="D491" s="321">
        <v>405.76666666666665</v>
      </c>
      <c r="E491" s="321">
        <v>394.48333333333329</v>
      </c>
      <c r="F491" s="321">
        <v>378.91666666666663</v>
      </c>
      <c r="G491" s="321">
        <v>367.63333333333327</v>
      </c>
      <c r="H491" s="321">
        <v>421.33333333333331</v>
      </c>
      <c r="I491" s="321">
        <v>432.61666666666662</v>
      </c>
      <c r="J491" s="321">
        <v>448.18333333333334</v>
      </c>
      <c r="K491" s="320">
        <v>417.05</v>
      </c>
      <c r="L491" s="320">
        <v>390.2</v>
      </c>
      <c r="M491" s="320">
        <v>6.88239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1036.45</v>
      </c>
      <c r="D492" s="321">
        <v>1048.3</v>
      </c>
      <c r="E492" s="321">
        <v>1021.1499999999999</v>
      </c>
      <c r="F492" s="321">
        <v>1005.8499999999999</v>
      </c>
      <c r="G492" s="321">
        <v>978.69999999999982</v>
      </c>
      <c r="H492" s="321">
        <v>1063.5999999999999</v>
      </c>
      <c r="I492" s="321">
        <v>1090.75</v>
      </c>
      <c r="J492" s="321">
        <v>1106.05</v>
      </c>
      <c r="K492" s="320">
        <v>1075.45</v>
      </c>
      <c r="L492" s="320">
        <v>1033</v>
      </c>
      <c r="M492" s="320">
        <v>20.32208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412.65</v>
      </c>
      <c r="D493" s="321">
        <v>412.0333333333333</v>
      </c>
      <c r="E493" s="321">
        <v>406.06666666666661</v>
      </c>
      <c r="F493" s="321">
        <v>399.48333333333329</v>
      </c>
      <c r="G493" s="321">
        <v>393.51666666666659</v>
      </c>
      <c r="H493" s="321">
        <v>418.61666666666662</v>
      </c>
      <c r="I493" s="321">
        <v>424.58333333333331</v>
      </c>
      <c r="J493" s="321">
        <v>431.16666666666663</v>
      </c>
      <c r="K493" s="320">
        <v>418</v>
      </c>
      <c r="L493" s="320">
        <v>405.45</v>
      </c>
      <c r="M493" s="320">
        <v>75.720879999999994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2160.4</v>
      </c>
      <c r="D494" s="321">
        <v>2142.1166666666668</v>
      </c>
      <c r="E494" s="321">
        <v>2102.6833333333334</v>
      </c>
      <c r="F494" s="321">
        <v>2044.9666666666667</v>
      </c>
      <c r="G494" s="321">
        <v>2005.5333333333333</v>
      </c>
      <c r="H494" s="321">
        <v>2199.8333333333335</v>
      </c>
      <c r="I494" s="321">
        <v>2239.2666666666669</v>
      </c>
      <c r="J494" s="321">
        <v>2296.9833333333336</v>
      </c>
      <c r="K494" s="320">
        <v>2181.5500000000002</v>
      </c>
      <c r="L494" s="320">
        <v>2084.4</v>
      </c>
      <c r="M494" s="320">
        <v>0.23774999999999999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213.45</v>
      </c>
      <c r="D495" s="321">
        <v>213.20000000000002</v>
      </c>
      <c r="E495" s="321">
        <v>210.40000000000003</v>
      </c>
      <c r="F495" s="321">
        <v>207.35000000000002</v>
      </c>
      <c r="G495" s="321">
        <v>204.55000000000004</v>
      </c>
      <c r="H495" s="321">
        <v>216.25000000000003</v>
      </c>
      <c r="I495" s="321">
        <v>219.05000000000004</v>
      </c>
      <c r="J495" s="321">
        <v>222.10000000000002</v>
      </c>
      <c r="K495" s="320">
        <v>216</v>
      </c>
      <c r="L495" s="320">
        <v>210.15</v>
      </c>
      <c r="M495" s="320">
        <v>1.8436699999999999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2125.3000000000002</v>
      </c>
      <c r="D496" s="321">
        <v>2141.5166666666669</v>
      </c>
      <c r="E496" s="321">
        <v>2098.7833333333338</v>
      </c>
      <c r="F496" s="321">
        <v>2072.2666666666669</v>
      </c>
      <c r="G496" s="321">
        <v>2029.5333333333338</v>
      </c>
      <c r="H496" s="321">
        <v>2168.0333333333338</v>
      </c>
      <c r="I496" s="321">
        <v>2210.7666666666664</v>
      </c>
      <c r="J496" s="321">
        <v>2237.2833333333338</v>
      </c>
      <c r="K496" s="320">
        <v>2184.25</v>
      </c>
      <c r="L496" s="320">
        <v>2115</v>
      </c>
      <c r="M496" s="320">
        <v>0.27213999999999999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658.95</v>
      </c>
      <c r="D497" s="321">
        <v>665.4</v>
      </c>
      <c r="E497" s="321">
        <v>647.54999999999995</v>
      </c>
      <c r="F497" s="321">
        <v>636.15</v>
      </c>
      <c r="G497" s="321">
        <v>618.29999999999995</v>
      </c>
      <c r="H497" s="321">
        <v>676.8</v>
      </c>
      <c r="I497" s="321">
        <v>694.65000000000009</v>
      </c>
      <c r="J497" s="321">
        <v>706.05</v>
      </c>
      <c r="K497" s="320">
        <v>683.25</v>
      </c>
      <c r="L497" s="320">
        <v>654</v>
      </c>
      <c r="M497" s="320">
        <v>2.86477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3199.2</v>
      </c>
      <c r="D498" s="321">
        <v>3212.4166666666665</v>
      </c>
      <c r="E498" s="321">
        <v>3134.833333333333</v>
      </c>
      <c r="F498" s="321">
        <v>3070.4666666666667</v>
      </c>
      <c r="G498" s="321">
        <v>2992.8833333333332</v>
      </c>
      <c r="H498" s="321">
        <v>3276.7833333333328</v>
      </c>
      <c r="I498" s="321">
        <v>3354.3666666666659</v>
      </c>
      <c r="J498" s="321">
        <v>3418.7333333333327</v>
      </c>
      <c r="K498" s="320">
        <v>3290</v>
      </c>
      <c r="L498" s="320">
        <v>3148.05</v>
      </c>
      <c r="M498" s="320">
        <v>0.36512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1266.4000000000001</v>
      </c>
      <c r="D499" s="321">
        <v>1268.1833333333334</v>
      </c>
      <c r="E499" s="321">
        <v>1248.3666666666668</v>
      </c>
      <c r="F499" s="321">
        <v>1230.3333333333335</v>
      </c>
      <c r="G499" s="321">
        <v>1210.5166666666669</v>
      </c>
      <c r="H499" s="321">
        <v>1286.2166666666667</v>
      </c>
      <c r="I499" s="321">
        <v>1306.0333333333333</v>
      </c>
      <c r="J499" s="321">
        <v>1324.0666666666666</v>
      </c>
      <c r="K499" s="320">
        <v>1288</v>
      </c>
      <c r="L499" s="320">
        <v>1250.1500000000001</v>
      </c>
      <c r="M499" s="320">
        <v>15.592169999999999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434</v>
      </c>
      <c r="D500" s="321">
        <v>435.01666666666665</v>
      </c>
      <c r="E500" s="321">
        <v>427.13333333333333</v>
      </c>
      <c r="F500" s="321">
        <v>420.26666666666665</v>
      </c>
      <c r="G500" s="321">
        <v>412.38333333333333</v>
      </c>
      <c r="H500" s="321">
        <v>441.88333333333333</v>
      </c>
      <c r="I500" s="321">
        <v>449.76666666666665</v>
      </c>
      <c r="J500" s="321">
        <v>456.63333333333333</v>
      </c>
      <c r="K500" s="320">
        <v>442.9</v>
      </c>
      <c r="L500" s="320">
        <v>428.15</v>
      </c>
      <c r="M500" s="320">
        <v>16.754249999999999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206.75</v>
      </c>
      <c r="D501" s="321">
        <v>207.41666666666666</v>
      </c>
      <c r="E501" s="321">
        <v>201.43333333333331</v>
      </c>
      <c r="F501" s="321">
        <v>196.11666666666665</v>
      </c>
      <c r="G501" s="321">
        <v>190.1333333333333</v>
      </c>
      <c r="H501" s="321">
        <v>212.73333333333332</v>
      </c>
      <c r="I501" s="321">
        <v>218.71666666666667</v>
      </c>
      <c r="J501" s="321">
        <v>224.03333333333333</v>
      </c>
      <c r="K501" s="320">
        <v>213.4</v>
      </c>
      <c r="L501" s="320">
        <v>202.1</v>
      </c>
      <c r="M501" s="320">
        <v>10.83183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86.1</v>
      </c>
      <c r="D502" s="321">
        <v>86.266666666666652</v>
      </c>
      <c r="E502" s="321">
        <v>85.233333333333306</v>
      </c>
      <c r="F502" s="321">
        <v>84.36666666666666</v>
      </c>
      <c r="G502" s="321">
        <v>83.333333333333314</v>
      </c>
      <c r="H502" s="321">
        <v>87.133333333333297</v>
      </c>
      <c r="I502" s="321">
        <v>88.166666666666657</v>
      </c>
      <c r="J502" s="321">
        <v>89.033333333333289</v>
      </c>
      <c r="K502" s="320">
        <v>87.3</v>
      </c>
      <c r="L502" s="320">
        <v>85.4</v>
      </c>
      <c r="M502" s="320">
        <v>19.387129999999999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471.25</v>
      </c>
      <c r="D503" s="321">
        <v>472.83333333333331</v>
      </c>
      <c r="E503" s="321">
        <v>468.41666666666663</v>
      </c>
      <c r="F503" s="321">
        <v>465.58333333333331</v>
      </c>
      <c r="G503" s="321">
        <v>461.16666666666663</v>
      </c>
      <c r="H503" s="321">
        <v>475.66666666666663</v>
      </c>
      <c r="I503" s="321">
        <v>480.08333333333326</v>
      </c>
      <c r="J503" s="321">
        <v>482.91666666666663</v>
      </c>
      <c r="K503" s="320">
        <v>477.25</v>
      </c>
      <c r="L503" s="320">
        <v>470</v>
      </c>
      <c r="M503" s="320">
        <v>0.15740000000000001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1616.65</v>
      </c>
      <c r="D504" s="321">
        <v>1611.7</v>
      </c>
      <c r="E504" s="321">
        <v>1598.4</v>
      </c>
      <c r="F504" s="321">
        <v>1580.15</v>
      </c>
      <c r="G504" s="321">
        <v>1566.8500000000001</v>
      </c>
      <c r="H504" s="321">
        <v>1629.95</v>
      </c>
      <c r="I504" s="321">
        <v>1643.2499999999998</v>
      </c>
      <c r="J504" s="321">
        <v>1661.5</v>
      </c>
      <c r="K504" s="320">
        <v>1625</v>
      </c>
      <c r="L504" s="320">
        <v>1593.45</v>
      </c>
      <c r="M504" s="320">
        <v>1.71323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518.95000000000005</v>
      </c>
      <c r="D505" s="321">
        <v>520.15</v>
      </c>
      <c r="E505" s="321">
        <v>513.29999999999995</v>
      </c>
      <c r="F505" s="321">
        <v>507.65</v>
      </c>
      <c r="G505" s="321">
        <v>500.79999999999995</v>
      </c>
      <c r="H505" s="321">
        <v>525.79999999999995</v>
      </c>
      <c r="I505" s="321">
        <v>532.65000000000009</v>
      </c>
      <c r="J505" s="321">
        <v>538.29999999999995</v>
      </c>
      <c r="K505" s="320">
        <v>527</v>
      </c>
      <c r="L505" s="320">
        <v>514.5</v>
      </c>
      <c r="M505" s="320">
        <v>81.375389999999996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278.2</v>
      </c>
      <c r="D506" s="321">
        <v>278.91666666666669</v>
      </c>
      <c r="E506" s="321">
        <v>274.28333333333336</v>
      </c>
      <c r="F506" s="321">
        <v>270.36666666666667</v>
      </c>
      <c r="G506" s="321">
        <v>265.73333333333335</v>
      </c>
      <c r="H506" s="321">
        <v>282.83333333333337</v>
      </c>
      <c r="I506" s="321">
        <v>287.4666666666667</v>
      </c>
      <c r="J506" s="321">
        <v>291.38333333333338</v>
      </c>
      <c r="K506" s="320">
        <v>283.55</v>
      </c>
      <c r="L506" s="320">
        <v>275</v>
      </c>
      <c r="M506" s="320">
        <v>3.0648300000000002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13.55</v>
      </c>
      <c r="D507" s="321">
        <v>13.6</v>
      </c>
      <c r="E507" s="321">
        <v>13.45</v>
      </c>
      <c r="F507" s="321">
        <v>13.35</v>
      </c>
      <c r="G507" s="321">
        <v>13.2</v>
      </c>
      <c r="H507" s="321">
        <v>13.7</v>
      </c>
      <c r="I507" s="321">
        <v>13.850000000000001</v>
      </c>
      <c r="J507" s="321">
        <v>13.95</v>
      </c>
      <c r="K507" s="320">
        <v>13.75</v>
      </c>
      <c r="L507" s="320">
        <v>13.5</v>
      </c>
      <c r="M507" s="320">
        <v>508.23471000000001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253.8</v>
      </c>
      <c r="D508" s="354">
        <v>255.7833333333333</v>
      </c>
      <c r="E508" s="354">
        <v>250.31666666666661</v>
      </c>
      <c r="F508" s="354">
        <v>246.83333333333331</v>
      </c>
      <c r="G508" s="354">
        <v>241.36666666666662</v>
      </c>
      <c r="H508" s="354">
        <v>259.26666666666659</v>
      </c>
      <c r="I508" s="354">
        <v>264.73333333333329</v>
      </c>
      <c r="J508" s="353">
        <v>268.21666666666658</v>
      </c>
      <c r="K508" s="353">
        <v>261.25</v>
      </c>
      <c r="L508" s="353">
        <v>252.3</v>
      </c>
      <c r="M508" s="270">
        <v>95.465329999999994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331.2</v>
      </c>
      <c r="D509" s="354">
        <v>329.8</v>
      </c>
      <c r="E509" s="354">
        <v>324.75</v>
      </c>
      <c r="F509" s="354">
        <v>318.3</v>
      </c>
      <c r="G509" s="354">
        <v>313.25</v>
      </c>
      <c r="H509" s="354">
        <v>336.25</v>
      </c>
      <c r="I509" s="354">
        <v>341.30000000000007</v>
      </c>
      <c r="J509" s="353">
        <v>347.75</v>
      </c>
      <c r="K509" s="353">
        <v>334.85</v>
      </c>
      <c r="L509" s="353">
        <v>323.35000000000002</v>
      </c>
      <c r="M509" s="270">
        <v>4.3192199999999996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1669.9</v>
      </c>
      <c r="D510" s="354">
        <v>1663.6666666666667</v>
      </c>
      <c r="E510" s="354">
        <v>1647.3333333333335</v>
      </c>
      <c r="F510" s="354">
        <v>1624.7666666666667</v>
      </c>
      <c r="G510" s="354">
        <v>1608.4333333333334</v>
      </c>
      <c r="H510" s="354">
        <v>1686.2333333333336</v>
      </c>
      <c r="I510" s="354">
        <v>1702.5666666666671</v>
      </c>
      <c r="J510" s="353">
        <v>1725.1333333333337</v>
      </c>
      <c r="K510" s="353">
        <v>1680</v>
      </c>
      <c r="L510" s="353">
        <v>1641.1</v>
      </c>
      <c r="M510" s="270">
        <v>0.20738000000000001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0"/>
      <c r="B5" s="481"/>
      <c r="C5" s="480"/>
      <c r="D5" s="48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82" t="s">
        <v>564</v>
      </c>
      <c r="C7" s="481"/>
      <c r="D7" s="7">
        <f>Main!B10</f>
        <v>44679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44678</v>
      </c>
      <c r="B10" s="29">
        <v>519216</v>
      </c>
      <c r="C10" s="28" t="s">
        <v>1150</v>
      </c>
      <c r="D10" s="28" t="s">
        <v>867</v>
      </c>
      <c r="E10" s="28" t="s">
        <v>573</v>
      </c>
      <c r="F10" s="87">
        <v>98988</v>
      </c>
      <c r="G10" s="29">
        <v>311.97000000000003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44678</v>
      </c>
      <c r="B11" s="29">
        <v>519216</v>
      </c>
      <c r="C11" s="28" t="s">
        <v>1150</v>
      </c>
      <c r="D11" s="28" t="s">
        <v>867</v>
      </c>
      <c r="E11" s="28" t="s">
        <v>574</v>
      </c>
      <c r="F11" s="87">
        <v>110000</v>
      </c>
      <c r="G11" s="29">
        <v>314.7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44678</v>
      </c>
      <c r="B12" s="29">
        <v>542774</v>
      </c>
      <c r="C12" s="28" t="s">
        <v>1151</v>
      </c>
      <c r="D12" s="28" t="s">
        <v>1152</v>
      </c>
      <c r="E12" s="28" t="s">
        <v>574</v>
      </c>
      <c r="F12" s="87">
        <v>110000</v>
      </c>
      <c r="G12" s="29">
        <v>81.34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44678</v>
      </c>
      <c r="B13" s="29">
        <v>540135</v>
      </c>
      <c r="C13" s="28" t="s">
        <v>1064</v>
      </c>
      <c r="D13" s="28" t="s">
        <v>1153</v>
      </c>
      <c r="E13" s="28" t="s">
        <v>574</v>
      </c>
      <c r="F13" s="87">
        <v>2600000</v>
      </c>
      <c r="G13" s="29">
        <v>2.5499999999999998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44678</v>
      </c>
      <c r="B14" s="29">
        <v>539621</v>
      </c>
      <c r="C14" s="28" t="s">
        <v>1154</v>
      </c>
      <c r="D14" s="28" t="s">
        <v>1153</v>
      </c>
      <c r="E14" s="28" t="s">
        <v>573</v>
      </c>
      <c r="F14" s="87">
        <v>1199999</v>
      </c>
      <c r="G14" s="29">
        <v>4.41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44678</v>
      </c>
      <c r="B15" s="29">
        <v>539621</v>
      </c>
      <c r="C15" s="28" t="s">
        <v>1154</v>
      </c>
      <c r="D15" s="28" t="s">
        <v>867</v>
      </c>
      <c r="E15" s="28" t="s">
        <v>573</v>
      </c>
      <c r="F15" s="87">
        <v>3475621</v>
      </c>
      <c r="G15" s="29">
        <v>4.41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44678</v>
      </c>
      <c r="B16" s="29">
        <v>539621</v>
      </c>
      <c r="C16" s="28" t="s">
        <v>1154</v>
      </c>
      <c r="D16" s="28" t="s">
        <v>867</v>
      </c>
      <c r="E16" s="28" t="s">
        <v>574</v>
      </c>
      <c r="F16" s="87">
        <v>1475621</v>
      </c>
      <c r="G16" s="29">
        <v>4.43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44678</v>
      </c>
      <c r="B17" s="29">
        <v>539621</v>
      </c>
      <c r="C17" s="28" t="s">
        <v>1154</v>
      </c>
      <c r="D17" s="28" t="s">
        <v>1155</v>
      </c>
      <c r="E17" s="28" t="s">
        <v>573</v>
      </c>
      <c r="F17" s="87">
        <v>1020286</v>
      </c>
      <c r="G17" s="29">
        <v>4.43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44678</v>
      </c>
      <c r="B18" s="29">
        <v>539621</v>
      </c>
      <c r="C18" s="28" t="s">
        <v>1154</v>
      </c>
      <c r="D18" s="28" t="s">
        <v>1155</v>
      </c>
      <c r="E18" s="28" t="s">
        <v>574</v>
      </c>
      <c r="F18" s="87">
        <v>220286</v>
      </c>
      <c r="G18" s="29">
        <v>4.4800000000000004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44678</v>
      </c>
      <c r="B19" s="29">
        <v>539621</v>
      </c>
      <c r="C19" s="28" t="s">
        <v>1154</v>
      </c>
      <c r="D19" s="28" t="s">
        <v>1156</v>
      </c>
      <c r="E19" s="28" t="s">
        <v>573</v>
      </c>
      <c r="F19" s="87">
        <v>321200</v>
      </c>
      <c r="G19" s="29">
        <v>4.41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44678</v>
      </c>
      <c r="B20" s="29">
        <v>539621</v>
      </c>
      <c r="C20" s="28" t="s">
        <v>1154</v>
      </c>
      <c r="D20" s="28" t="s">
        <v>1157</v>
      </c>
      <c r="E20" s="28" t="s">
        <v>574</v>
      </c>
      <c r="F20" s="87">
        <v>1500000</v>
      </c>
      <c r="G20" s="29">
        <v>4.41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44678</v>
      </c>
      <c r="B21" s="29">
        <v>539621</v>
      </c>
      <c r="C21" s="28" t="s">
        <v>1154</v>
      </c>
      <c r="D21" s="28" t="s">
        <v>1158</v>
      </c>
      <c r="E21" s="28" t="s">
        <v>573</v>
      </c>
      <c r="F21" s="87">
        <v>200000</v>
      </c>
      <c r="G21" s="29">
        <v>4.4800000000000004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44678</v>
      </c>
      <c r="B22" s="29">
        <v>539621</v>
      </c>
      <c r="C22" s="28" t="s">
        <v>1154</v>
      </c>
      <c r="D22" s="28" t="s">
        <v>1012</v>
      </c>
      <c r="E22" s="28" t="s">
        <v>573</v>
      </c>
      <c r="F22" s="87">
        <v>301714</v>
      </c>
      <c r="G22" s="29">
        <v>4.41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44678</v>
      </c>
      <c r="B23" s="29">
        <v>539621</v>
      </c>
      <c r="C23" s="28" t="s">
        <v>1154</v>
      </c>
      <c r="D23" s="28" t="s">
        <v>1012</v>
      </c>
      <c r="E23" s="28" t="s">
        <v>574</v>
      </c>
      <c r="F23" s="87">
        <v>251714</v>
      </c>
      <c r="G23" s="29">
        <v>4.55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44678</v>
      </c>
      <c r="B24" s="29">
        <v>539621</v>
      </c>
      <c r="C24" s="28" t="s">
        <v>1154</v>
      </c>
      <c r="D24" s="28" t="s">
        <v>1158</v>
      </c>
      <c r="E24" s="28" t="s">
        <v>574</v>
      </c>
      <c r="F24" s="87">
        <v>600000</v>
      </c>
      <c r="G24" s="29">
        <v>4.41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44678</v>
      </c>
      <c r="B25" s="29">
        <v>500142</v>
      </c>
      <c r="C25" s="28" t="s">
        <v>1159</v>
      </c>
      <c r="D25" s="28" t="s">
        <v>1160</v>
      </c>
      <c r="E25" s="28" t="s">
        <v>574</v>
      </c>
      <c r="F25" s="87">
        <v>65000</v>
      </c>
      <c r="G25" s="29">
        <v>8.48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44678</v>
      </c>
      <c r="B26" s="29">
        <v>504397</v>
      </c>
      <c r="C26" s="28" t="s">
        <v>1100</v>
      </c>
      <c r="D26" s="28" t="s">
        <v>1118</v>
      </c>
      <c r="E26" s="28" t="s">
        <v>574</v>
      </c>
      <c r="F26" s="87">
        <v>7313</v>
      </c>
      <c r="G26" s="29">
        <v>35.11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44678</v>
      </c>
      <c r="B27" s="29">
        <v>539224</v>
      </c>
      <c r="C27" s="28" t="s">
        <v>1101</v>
      </c>
      <c r="D27" s="28" t="s">
        <v>1119</v>
      </c>
      <c r="E27" s="28" t="s">
        <v>573</v>
      </c>
      <c r="F27" s="87">
        <v>25550</v>
      </c>
      <c r="G27" s="29">
        <v>38.06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44678</v>
      </c>
      <c r="B28" s="29">
        <v>539224</v>
      </c>
      <c r="C28" s="28" t="s">
        <v>1101</v>
      </c>
      <c r="D28" s="28" t="s">
        <v>1119</v>
      </c>
      <c r="E28" s="28" t="s">
        <v>574</v>
      </c>
      <c r="F28" s="87">
        <v>23634</v>
      </c>
      <c r="G28" s="29">
        <v>38.119999999999997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44678</v>
      </c>
      <c r="B29" s="29">
        <v>539224</v>
      </c>
      <c r="C29" s="28" t="s">
        <v>1101</v>
      </c>
      <c r="D29" s="28" t="s">
        <v>1102</v>
      </c>
      <c r="E29" s="28" t="s">
        <v>574</v>
      </c>
      <c r="F29" s="87">
        <v>108129</v>
      </c>
      <c r="G29" s="29">
        <v>38.11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44678</v>
      </c>
      <c r="B30" s="29">
        <v>524590</v>
      </c>
      <c r="C30" s="28" t="s">
        <v>1103</v>
      </c>
      <c r="D30" s="28" t="s">
        <v>1104</v>
      </c>
      <c r="E30" s="28" t="s">
        <v>573</v>
      </c>
      <c r="F30" s="87">
        <v>21778</v>
      </c>
      <c r="G30" s="29">
        <v>63.56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44678</v>
      </c>
      <c r="B31" s="29">
        <v>524590</v>
      </c>
      <c r="C31" s="28" t="s">
        <v>1103</v>
      </c>
      <c r="D31" s="28" t="s">
        <v>1104</v>
      </c>
      <c r="E31" s="28" t="s">
        <v>574</v>
      </c>
      <c r="F31" s="87">
        <v>7939</v>
      </c>
      <c r="G31" s="29">
        <v>63.7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44678</v>
      </c>
      <c r="B32" s="29">
        <v>524590</v>
      </c>
      <c r="C32" s="28" t="s">
        <v>1103</v>
      </c>
      <c r="D32" s="28" t="s">
        <v>1161</v>
      </c>
      <c r="E32" s="28" t="s">
        <v>574</v>
      </c>
      <c r="F32" s="87">
        <v>24586</v>
      </c>
      <c r="G32" s="29">
        <v>63.7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44678</v>
      </c>
      <c r="B33" s="29">
        <v>521005</v>
      </c>
      <c r="C33" s="28" t="s">
        <v>1162</v>
      </c>
      <c r="D33" s="28" t="s">
        <v>1163</v>
      </c>
      <c r="E33" s="28" t="s">
        <v>573</v>
      </c>
      <c r="F33" s="87">
        <v>13191</v>
      </c>
      <c r="G33" s="29">
        <v>16.8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44678</v>
      </c>
      <c r="B34" s="29">
        <v>521005</v>
      </c>
      <c r="C34" s="28" t="s">
        <v>1162</v>
      </c>
      <c r="D34" s="28" t="s">
        <v>1163</v>
      </c>
      <c r="E34" s="28" t="s">
        <v>574</v>
      </c>
      <c r="F34" s="87">
        <v>13191</v>
      </c>
      <c r="G34" s="29">
        <v>16.39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44678</v>
      </c>
      <c r="B35" s="29">
        <v>541983</v>
      </c>
      <c r="C35" s="28" t="s">
        <v>1120</v>
      </c>
      <c r="D35" s="28" t="s">
        <v>1164</v>
      </c>
      <c r="E35" s="28" t="s">
        <v>573</v>
      </c>
      <c r="F35" s="87">
        <v>82000</v>
      </c>
      <c r="G35" s="29">
        <v>11.94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44678</v>
      </c>
      <c r="B36" s="29">
        <v>505850</v>
      </c>
      <c r="C36" s="28" t="s">
        <v>1121</v>
      </c>
      <c r="D36" s="28" t="s">
        <v>1122</v>
      </c>
      <c r="E36" s="28" t="s">
        <v>574</v>
      </c>
      <c r="F36" s="87">
        <v>126155</v>
      </c>
      <c r="G36" s="29">
        <v>130.65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44678</v>
      </c>
      <c r="B37" s="29">
        <v>505850</v>
      </c>
      <c r="C37" s="28" t="s">
        <v>1121</v>
      </c>
      <c r="D37" s="28" t="s">
        <v>1123</v>
      </c>
      <c r="E37" s="28" t="s">
        <v>573</v>
      </c>
      <c r="F37" s="87">
        <v>212596</v>
      </c>
      <c r="G37" s="29">
        <v>130.53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44678</v>
      </c>
      <c r="B38" s="29">
        <v>531176</v>
      </c>
      <c r="C38" s="28" t="s">
        <v>1165</v>
      </c>
      <c r="D38" s="28" t="s">
        <v>1166</v>
      </c>
      <c r="E38" s="28" t="s">
        <v>573</v>
      </c>
      <c r="F38" s="87">
        <v>70620</v>
      </c>
      <c r="G38" s="29">
        <v>25.19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44678</v>
      </c>
      <c r="B39" s="29">
        <v>531176</v>
      </c>
      <c r="C39" s="28" t="s">
        <v>1165</v>
      </c>
      <c r="D39" s="28" t="s">
        <v>1167</v>
      </c>
      <c r="E39" s="28" t="s">
        <v>574</v>
      </c>
      <c r="F39" s="87">
        <v>75500</v>
      </c>
      <c r="G39" s="29">
        <v>25.01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44678</v>
      </c>
      <c r="B40" s="29">
        <v>526143</v>
      </c>
      <c r="C40" s="28" t="s">
        <v>1168</v>
      </c>
      <c r="D40" s="28" t="s">
        <v>1169</v>
      </c>
      <c r="E40" s="28" t="s">
        <v>573</v>
      </c>
      <c r="F40" s="87">
        <v>12500</v>
      </c>
      <c r="G40" s="29">
        <v>14.07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44678</v>
      </c>
      <c r="B41" s="29">
        <v>526143</v>
      </c>
      <c r="C41" s="28" t="s">
        <v>1168</v>
      </c>
      <c r="D41" s="28" t="s">
        <v>1169</v>
      </c>
      <c r="E41" s="28" t="s">
        <v>574</v>
      </c>
      <c r="F41" s="87">
        <v>59730</v>
      </c>
      <c r="G41" s="29">
        <v>14.48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44678</v>
      </c>
      <c r="B42" s="29">
        <v>531494</v>
      </c>
      <c r="C42" s="28" t="s">
        <v>1124</v>
      </c>
      <c r="D42" s="28" t="s">
        <v>1125</v>
      </c>
      <c r="E42" s="28" t="s">
        <v>574</v>
      </c>
      <c r="F42" s="87">
        <v>100000</v>
      </c>
      <c r="G42" s="29">
        <v>81.14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44678</v>
      </c>
      <c r="B43" s="29">
        <v>531494</v>
      </c>
      <c r="C43" s="28" t="s">
        <v>1124</v>
      </c>
      <c r="D43" s="28" t="s">
        <v>1126</v>
      </c>
      <c r="E43" s="28" t="s">
        <v>573</v>
      </c>
      <c r="F43" s="87">
        <v>110000</v>
      </c>
      <c r="G43" s="29">
        <v>81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44678</v>
      </c>
      <c r="B44" s="29">
        <v>543351</v>
      </c>
      <c r="C44" s="28" t="s">
        <v>1170</v>
      </c>
      <c r="D44" s="28" t="s">
        <v>1171</v>
      </c>
      <c r="E44" s="28" t="s">
        <v>573</v>
      </c>
      <c r="F44" s="87">
        <v>14400</v>
      </c>
      <c r="G44" s="29">
        <v>60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44678</v>
      </c>
      <c r="B45" s="29">
        <v>543351</v>
      </c>
      <c r="C45" s="28" t="s">
        <v>1170</v>
      </c>
      <c r="D45" s="28" t="s">
        <v>1172</v>
      </c>
      <c r="E45" s="28" t="s">
        <v>574</v>
      </c>
      <c r="F45" s="87">
        <v>14400</v>
      </c>
      <c r="G45" s="29">
        <v>60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44678</v>
      </c>
      <c r="B46" s="29">
        <v>514332</v>
      </c>
      <c r="C46" s="28" t="s">
        <v>1127</v>
      </c>
      <c r="D46" s="28" t="s">
        <v>1080</v>
      </c>
      <c r="E46" s="28" t="s">
        <v>574</v>
      </c>
      <c r="F46" s="87">
        <v>32539</v>
      </c>
      <c r="G46" s="29">
        <v>16.309999999999999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44678</v>
      </c>
      <c r="B47" s="29">
        <v>531512</v>
      </c>
      <c r="C47" s="28" t="s">
        <v>1173</v>
      </c>
      <c r="D47" s="28" t="s">
        <v>1174</v>
      </c>
      <c r="E47" s="28" t="s">
        <v>573</v>
      </c>
      <c r="F47" s="87">
        <v>125334</v>
      </c>
      <c r="G47" s="29">
        <v>11.01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44678</v>
      </c>
      <c r="B48" s="29">
        <v>531512</v>
      </c>
      <c r="C48" s="28" t="s">
        <v>1173</v>
      </c>
      <c r="D48" s="28" t="s">
        <v>867</v>
      </c>
      <c r="E48" s="28" t="s">
        <v>573</v>
      </c>
      <c r="F48" s="87">
        <v>168795</v>
      </c>
      <c r="G48" s="29">
        <v>11.26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44678</v>
      </c>
      <c r="B49" s="29">
        <v>531512</v>
      </c>
      <c r="C49" s="28" t="s">
        <v>1173</v>
      </c>
      <c r="D49" s="28" t="s">
        <v>1174</v>
      </c>
      <c r="E49" s="28" t="s">
        <v>574</v>
      </c>
      <c r="F49" s="87">
        <v>121546</v>
      </c>
      <c r="G49" s="29">
        <v>11.14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44678</v>
      </c>
      <c r="B50" s="29">
        <v>531512</v>
      </c>
      <c r="C50" s="28" t="s">
        <v>1173</v>
      </c>
      <c r="D50" s="28" t="s">
        <v>867</v>
      </c>
      <c r="E50" s="28" t="s">
        <v>574</v>
      </c>
      <c r="F50" s="87">
        <v>374438</v>
      </c>
      <c r="G50" s="29">
        <v>11.77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44678</v>
      </c>
      <c r="B51" s="29">
        <v>531512</v>
      </c>
      <c r="C51" s="28" t="s">
        <v>1173</v>
      </c>
      <c r="D51" s="28" t="s">
        <v>1175</v>
      </c>
      <c r="E51" s="28" t="s">
        <v>574</v>
      </c>
      <c r="F51" s="87">
        <v>75000</v>
      </c>
      <c r="G51" s="29">
        <v>11.77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44678</v>
      </c>
      <c r="B52" s="29">
        <v>531512</v>
      </c>
      <c r="C52" s="28" t="s">
        <v>1173</v>
      </c>
      <c r="D52" s="28" t="s">
        <v>1176</v>
      </c>
      <c r="E52" s="28" t="s">
        <v>574</v>
      </c>
      <c r="F52" s="87">
        <v>76230</v>
      </c>
      <c r="G52" s="29">
        <v>10.65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44678</v>
      </c>
      <c r="B53" s="29">
        <v>539291</v>
      </c>
      <c r="C53" s="28" t="s">
        <v>1177</v>
      </c>
      <c r="D53" s="28" t="s">
        <v>1178</v>
      </c>
      <c r="E53" s="28" t="s">
        <v>573</v>
      </c>
      <c r="F53" s="87">
        <v>18889</v>
      </c>
      <c r="G53" s="29">
        <v>9.09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44678</v>
      </c>
      <c r="B54" s="29">
        <v>539291</v>
      </c>
      <c r="C54" s="28" t="s">
        <v>1177</v>
      </c>
      <c r="D54" s="28" t="s">
        <v>1178</v>
      </c>
      <c r="E54" s="28" t="s">
        <v>574</v>
      </c>
      <c r="F54" s="87">
        <v>18889</v>
      </c>
      <c r="G54" s="29">
        <v>9.1999999999999993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44678</v>
      </c>
      <c r="B55" s="29">
        <v>539291</v>
      </c>
      <c r="C55" s="28" t="s">
        <v>1177</v>
      </c>
      <c r="D55" s="28" t="s">
        <v>1179</v>
      </c>
      <c r="E55" s="28" t="s">
        <v>574</v>
      </c>
      <c r="F55" s="87">
        <v>100000</v>
      </c>
      <c r="G55" s="29">
        <v>9.15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44678</v>
      </c>
      <c r="B56" s="29">
        <v>539291</v>
      </c>
      <c r="C56" s="28" t="s">
        <v>1177</v>
      </c>
      <c r="D56" s="28" t="s">
        <v>1180</v>
      </c>
      <c r="E56" s="28" t="s">
        <v>573</v>
      </c>
      <c r="F56" s="87">
        <v>20000</v>
      </c>
      <c r="G56" s="29">
        <v>9.11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44678</v>
      </c>
      <c r="B57" s="29">
        <v>539291</v>
      </c>
      <c r="C57" s="28" t="s">
        <v>1177</v>
      </c>
      <c r="D57" s="28" t="s">
        <v>1181</v>
      </c>
      <c r="E57" s="28" t="s">
        <v>573</v>
      </c>
      <c r="F57" s="87">
        <v>30000</v>
      </c>
      <c r="G57" s="29">
        <v>9.09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44678</v>
      </c>
      <c r="B58" s="29">
        <v>539291</v>
      </c>
      <c r="C58" s="28" t="s">
        <v>1177</v>
      </c>
      <c r="D58" s="28" t="s">
        <v>1181</v>
      </c>
      <c r="E58" s="28" t="s">
        <v>574</v>
      </c>
      <c r="F58" s="87">
        <v>393</v>
      </c>
      <c r="G58" s="29">
        <v>10.29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44678</v>
      </c>
      <c r="B59" s="29">
        <v>539291</v>
      </c>
      <c r="C59" s="28" t="s">
        <v>1177</v>
      </c>
      <c r="D59" s="28" t="s">
        <v>1180</v>
      </c>
      <c r="E59" s="28" t="s">
        <v>574</v>
      </c>
      <c r="F59" s="87">
        <v>1978</v>
      </c>
      <c r="G59" s="29">
        <v>9.2100000000000009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44678</v>
      </c>
      <c r="B60" s="29">
        <v>540404</v>
      </c>
      <c r="C60" s="28" t="s">
        <v>1182</v>
      </c>
      <c r="D60" s="28" t="s">
        <v>1183</v>
      </c>
      <c r="E60" s="28" t="s">
        <v>574</v>
      </c>
      <c r="F60" s="87">
        <v>63000</v>
      </c>
      <c r="G60" s="29">
        <v>78.88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44678</v>
      </c>
      <c r="B61" s="29">
        <v>543256</v>
      </c>
      <c r="C61" s="28" t="s">
        <v>1184</v>
      </c>
      <c r="D61" s="28" t="s">
        <v>1185</v>
      </c>
      <c r="E61" s="28" t="s">
        <v>574</v>
      </c>
      <c r="F61" s="87">
        <v>100000</v>
      </c>
      <c r="G61" s="29">
        <v>22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44678</v>
      </c>
      <c r="B62" s="29">
        <v>523445</v>
      </c>
      <c r="C62" s="28" t="s">
        <v>1186</v>
      </c>
      <c r="D62" s="28" t="s">
        <v>922</v>
      </c>
      <c r="E62" s="28" t="s">
        <v>573</v>
      </c>
      <c r="F62" s="87">
        <v>80389</v>
      </c>
      <c r="G62" s="29">
        <v>1049.69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44678</v>
      </c>
      <c r="B63" s="29">
        <v>523445</v>
      </c>
      <c r="C63" s="28" t="s">
        <v>1186</v>
      </c>
      <c r="D63" s="28" t="s">
        <v>922</v>
      </c>
      <c r="E63" s="28" t="s">
        <v>574</v>
      </c>
      <c r="F63" s="87">
        <v>84157</v>
      </c>
      <c r="G63" s="29">
        <v>1054.5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44678</v>
      </c>
      <c r="B64" s="29">
        <v>523445</v>
      </c>
      <c r="C64" s="28" t="s">
        <v>1186</v>
      </c>
      <c r="D64" s="28" t="s">
        <v>1187</v>
      </c>
      <c r="E64" s="28" t="s">
        <v>573</v>
      </c>
      <c r="F64" s="87">
        <v>75683</v>
      </c>
      <c r="G64" s="29">
        <v>1049.52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44678</v>
      </c>
      <c r="B65" s="29">
        <v>523445</v>
      </c>
      <c r="C65" s="28" t="s">
        <v>1186</v>
      </c>
      <c r="D65" s="28" t="s">
        <v>1187</v>
      </c>
      <c r="E65" s="28" t="s">
        <v>574</v>
      </c>
      <c r="F65" s="87">
        <v>75175</v>
      </c>
      <c r="G65" s="29">
        <v>1050.06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44678</v>
      </c>
      <c r="B66" s="29">
        <v>540821</v>
      </c>
      <c r="C66" s="28" t="s">
        <v>1188</v>
      </c>
      <c r="D66" s="28" t="s">
        <v>1189</v>
      </c>
      <c r="E66" s="28" t="s">
        <v>573</v>
      </c>
      <c r="F66" s="87">
        <v>110000</v>
      </c>
      <c r="G66" s="29">
        <v>28.8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44678</v>
      </c>
      <c r="B67" s="29">
        <v>540786</v>
      </c>
      <c r="C67" s="28" t="s">
        <v>1190</v>
      </c>
      <c r="D67" s="28" t="s">
        <v>1191</v>
      </c>
      <c r="E67" s="28" t="s">
        <v>573</v>
      </c>
      <c r="F67" s="87">
        <v>250000</v>
      </c>
      <c r="G67" s="29">
        <v>18.829999999999998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44678</v>
      </c>
      <c r="B68" s="29">
        <v>540786</v>
      </c>
      <c r="C68" s="28" t="s">
        <v>1190</v>
      </c>
      <c r="D68" s="28" t="s">
        <v>1192</v>
      </c>
      <c r="E68" s="28" t="s">
        <v>574</v>
      </c>
      <c r="F68" s="87">
        <v>353500</v>
      </c>
      <c r="G68" s="29">
        <v>18.82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44678</v>
      </c>
      <c r="B69" s="29">
        <v>526335</v>
      </c>
      <c r="C69" s="28" t="s">
        <v>1193</v>
      </c>
      <c r="D69" s="28" t="s">
        <v>1194</v>
      </c>
      <c r="E69" s="28" t="s">
        <v>573</v>
      </c>
      <c r="F69" s="87">
        <v>100000</v>
      </c>
      <c r="G69" s="29">
        <v>17.64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44678</v>
      </c>
      <c r="B70" s="29">
        <v>526335</v>
      </c>
      <c r="C70" s="28" t="s">
        <v>1193</v>
      </c>
      <c r="D70" s="28" t="s">
        <v>1195</v>
      </c>
      <c r="E70" s="28" t="s">
        <v>574</v>
      </c>
      <c r="F70" s="87">
        <v>201035</v>
      </c>
      <c r="G70" s="29">
        <v>18.14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44678</v>
      </c>
      <c r="B71" s="29">
        <v>540269</v>
      </c>
      <c r="C71" s="28" t="s">
        <v>1196</v>
      </c>
      <c r="D71" s="28" t="s">
        <v>1197</v>
      </c>
      <c r="E71" s="28" t="s">
        <v>573</v>
      </c>
      <c r="F71" s="87">
        <v>230000</v>
      </c>
      <c r="G71" s="29">
        <v>7.48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44678</v>
      </c>
      <c r="B72" s="29">
        <v>540269</v>
      </c>
      <c r="C72" s="28" t="s">
        <v>1196</v>
      </c>
      <c r="D72" s="28" t="s">
        <v>1198</v>
      </c>
      <c r="E72" s="28" t="s">
        <v>574</v>
      </c>
      <c r="F72" s="87">
        <v>200000</v>
      </c>
      <c r="G72" s="29">
        <v>7.5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44678</v>
      </c>
      <c r="B73" s="29">
        <v>530419</v>
      </c>
      <c r="C73" s="28" t="s">
        <v>1199</v>
      </c>
      <c r="D73" s="28" t="s">
        <v>1200</v>
      </c>
      <c r="E73" s="28" t="s">
        <v>573</v>
      </c>
      <c r="F73" s="87">
        <v>65989</v>
      </c>
      <c r="G73" s="29">
        <v>66.260000000000005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44678</v>
      </c>
      <c r="B74" s="29">
        <v>538597</v>
      </c>
      <c r="C74" s="28" t="s">
        <v>1081</v>
      </c>
      <c r="D74" s="28" t="s">
        <v>1082</v>
      </c>
      <c r="E74" s="28" t="s">
        <v>574</v>
      </c>
      <c r="F74" s="87">
        <v>225000</v>
      </c>
      <c r="G74" s="29">
        <v>8.93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44678</v>
      </c>
      <c r="B75" s="29">
        <v>538597</v>
      </c>
      <c r="C75" s="28" t="s">
        <v>1081</v>
      </c>
      <c r="D75" s="28" t="s">
        <v>1128</v>
      </c>
      <c r="E75" s="28" t="s">
        <v>574</v>
      </c>
      <c r="F75" s="87">
        <v>193008</v>
      </c>
      <c r="G75" s="29">
        <v>8.9499999999999993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44678</v>
      </c>
      <c r="B76" s="29">
        <v>538706</v>
      </c>
      <c r="C76" s="28" t="s">
        <v>1105</v>
      </c>
      <c r="D76" s="28" t="s">
        <v>1201</v>
      </c>
      <c r="E76" s="28" t="s">
        <v>573</v>
      </c>
      <c r="F76" s="87">
        <v>490000</v>
      </c>
      <c r="G76" s="29">
        <v>28.73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44678</v>
      </c>
      <c r="B77" s="29">
        <v>539402</v>
      </c>
      <c r="C77" s="28" t="s">
        <v>1202</v>
      </c>
      <c r="D77" s="28" t="s">
        <v>1203</v>
      </c>
      <c r="E77" s="28" t="s">
        <v>573</v>
      </c>
      <c r="F77" s="87">
        <v>59499</v>
      </c>
      <c r="G77" s="29">
        <v>31.35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44678</v>
      </c>
      <c r="B78" s="29">
        <v>539402</v>
      </c>
      <c r="C78" s="28" t="s">
        <v>1202</v>
      </c>
      <c r="D78" s="28" t="s">
        <v>867</v>
      </c>
      <c r="E78" s="28" t="s">
        <v>573</v>
      </c>
      <c r="F78" s="87">
        <v>120000</v>
      </c>
      <c r="G78" s="29">
        <v>31.36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44678</v>
      </c>
      <c r="B79" s="29">
        <v>536672</v>
      </c>
      <c r="C79" s="28" t="s">
        <v>1106</v>
      </c>
      <c r="D79" s="28" t="s">
        <v>1204</v>
      </c>
      <c r="E79" s="28" t="s">
        <v>573</v>
      </c>
      <c r="F79" s="87">
        <v>99558</v>
      </c>
      <c r="G79" s="29">
        <v>17.350000000000001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44678</v>
      </c>
      <c r="B80" s="29">
        <v>536672</v>
      </c>
      <c r="C80" s="28" t="s">
        <v>1106</v>
      </c>
      <c r="D80" s="28" t="s">
        <v>1205</v>
      </c>
      <c r="E80" s="28" t="s">
        <v>574</v>
      </c>
      <c r="F80" s="87">
        <v>114000</v>
      </c>
      <c r="G80" s="29">
        <v>17.350000000000001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44678</v>
      </c>
      <c r="B81" s="29" t="s">
        <v>1206</v>
      </c>
      <c r="C81" s="28" t="s">
        <v>1207</v>
      </c>
      <c r="D81" s="28" t="s">
        <v>1208</v>
      </c>
      <c r="E81" s="28" t="s">
        <v>573</v>
      </c>
      <c r="F81" s="87">
        <v>128539</v>
      </c>
      <c r="G81" s="29">
        <v>48.56</v>
      </c>
      <c r="H81" s="29" t="s">
        <v>852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44678</v>
      </c>
      <c r="B82" s="29" t="s">
        <v>1083</v>
      </c>
      <c r="C82" s="28" t="s">
        <v>1084</v>
      </c>
      <c r="D82" s="28" t="s">
        <v>1085</v>
      </c>
      <c r="E82" s="28" t="s">
        <v>573</v>
      </c>
      <c r="F82" s="87">
        <v>1391852</v>
      </c>
      <c r="G82" s="29">
        <v>133.04</v>
      </c>
      <c r="H82" s="29" t="s">
        <v>852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44678</v>
      </c>
      <c r="B83" s="29" t="s">
        <v>1083</v>
      </c>
      <c r="C83" s="28" t="s">
        <v>1084</v>
      </c>
      <c r="D83" s="28" t="s">
        <v>922</v>
      </c>
      <c r="E83" s="28" t="s">
        <v>573</v>
      </c>
      <c r="F83" s="87">
        <v>2039224</v>
      </c>
      <c r="G83" s="29">
        <v>133.6</v>
      </c>
      <c r="H83" s="29" t="s">
        <v>852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44678</v>
      </c>
      <c r="B84" s="29" t="s">
        <v>1083</v>
      </c>
      <c r="C84" s="28" t="s">
        <v>1084</v>
      </c>
      <c r="D84" s="28" t="s">
        <v>921</v>
      </c>
      <c r="E84" s="28" t="s">
        <v>573</v>
      </c>
      <c r="F84" s="87">
        <v>1609773</v>
      </c>
      <c r="G84" s="29">
        <v>133.54</v>
      </c>
      <c r="H84" s="29" t="s">
        <v>852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44678</v>
      </c>
      <c r="B85" s="29" t="s">
        <v>1209</v>
      </c>
      <c r="C85" s="28" t="s">
        <v>1210</v>
      </c>
      <c r="D85" s="28" t="s">
        <v>922</v>
      </c>
      <c r="E85" s="28" t="s">
        <v>573</v>
      </c>
      <c r="F85" s="87">
        <v>180459</v>
      </c>
      <c r="G85" s="29">
        <v>158.43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44678</v>
      </c>
      <c r="B86" s="29" t="s">
        <v>363</v>
      </c>
      <c r="C86" s="28" t="s">
        <v>1107</v>
      </c>
      <c r="D86" s="28" t="s">
        <v>1130</v>
      </c>
      <c r="E86" s="28" t="s">
        <v>573</v>
      </c>
      <c r="F86" s="87">
        <v>15119910</v>
      </c>
      <c r="G86" s="29">
        <v>3.07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44678</v>
      </c>
      <c r="B87" s="29" t="s">
        <v>363</v>
      </c>
      <c r="C87" s="28" t="s">
        <v>1107</v>
      </c>
      <c r="D87" s="28" t="s">
        <v>1155</v>
      </c>
      <c r="E87" s="28" t="s">
        <v>573</v>
      </c>
      <c r="F87" s="87">
        <v>25908378</v>
      </c>
      <c r="G87" s="29">
        <v>2.84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44678</v>
      </c>
      <c r="B88" s="29" t="s">
        <v>363</v>
      </c>
      <c r="C88" s="28" t="s">
        <v>1107</v>
      </c>
      <c r="D88" s="28" t="s">
        <v>1129</v>
      </c>
      <c r="E88" s="28" t="s">
        <v>573</v>
      </c>
      <c r="F88" s="87">
        <v>10400000</v>
      </c>
      <c r="G88" s="29">
        <v>2.78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44678</v>
      </c>
      <c r="B89" s="29" t="s">
        <v>1211</v>
      </c>
      <c r="C89" s="28" t="s">
        <v>1212</v>
      </c>
      <c r="D89" s="28" t="s">
        <v>867</v>
      </c>
      <c r="E89" s="28" t="s">
        <v>573</v>
      </c>
      <c r="F89" s="87">
        <v>3500000</v>
      </c>
      <c r="G89" s="29">
        <v>4.9000000000000004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44678</v>
      </c>
      <c r="B90" s="29" t="s">
        <v>1213</v>
      </c>
      <c r="C90" s="28" t="s">
        <v>1214</v>
      </c>
      <c r="D90" s="28" t="s">
        <v>1215</v>
      </c>
      <c r="E90" s="28" t="s">
        <v>573</v>
      </c>
      <c r="F90" s="87">
        <v>321945</v>
      </c>
      <c r="G90" s="29">
        <v>33.67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44678</v>
      </c>
      <c r="B91" s="29" t="s">
        <v>1131</v>
      </c>
      <c r="C91" s="28" t="s">
        <v>1132</v>
      </c>
      <c r="D91" s="28" t="s">
        <v>1134</v>
      </c>
      <c r="E91" s="28" t="s">
        <v>573</v>
      </c>
      <c r="F91" s="87">
        <v>1019317</v>
      </c>
      <c r="G91" s="29">
        <v>9.0500000000000007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44678</v>
      </c>
      <c r="B92" s="29" t="s">
        <v>1216</v>
      </c>
      <c r="C92" s="28" t="s">
        <v>1217</v>
      </c>
      <c r="D92" s="28" t="s">
        <v>1201</v>
      </c>
      <c r="E92" s="28" t="s">
        <v>573</v>
      </c>
      <c r="F92" s="87">
        <v>7870</v>
      </c>
      <c r="G92" s="29">
        <v>154.47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44678</v>
      </c>
      <c r="B93" s="29" t="s">
        <v>1218</v>
      </c>
      <c r="C93" s="28" t="s">
        <v>1219</v>
      </c>
      <c r="D93" s="28" t="s">
        <v>922</v>
      </c>
      <c r="E93" s="28" t="s">
        <v>573</v>
      </c>
      <c r="F93" s="87">
        <v>1100225</v>
      </c>
      <c r="G93" s="29">
        <v>140.66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44678</v>
      </c>
      <c r="B94" s="29" t="s">
        <v>1218</v>
      </c>
      <c r="C94" s="28" t="s">
        <v>1219</v>
      </c>
      <c r="D94" s="28" t="s">
        <v>1220</v>
      </c>
      <c r="E94" s="28" t="s">
        <v>573</v>
      </c>
      <c r="F94" s="87">
        <v>1035096</v>
      </c>
      <c r="G94" s="29">
        <v>140.88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44678</v>
      </c>
      <c r="B95" s="29" t="s">
        <v>1218</v>
      </c>
      <c r="C95" s="28" t="s">
        <v>1219</v>
      </c>
      <c r="D95" s="28" t="s">
        <v>921</v>
      </c>
      <c r="E95" s="28" t="s">
        <v>573</v>
      </c>
      <c r="F95" s="87">
        <v>1229714</v>
      </c>
      <c r="G95" s="29">
        <v>140.22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44678</v>
      </c>
      <c r="B96" s="29" t="s">
        <v>1013</v>
      </c>
      <c r="C96" s="28" t="s">
        <v>1014</v>
      </c>
      <c r="D96" s="28" t="s">
        <v>1221</v>
      </c>
      <c r="E96" s="28" t="s">
        <v>573</v>
      </c>
      <c r="F96" s="87">
        <v>3100000</v>
      </c>
      <c r="G96" s="29">
        <v>8.85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44678</v>
      </c>
      <c r="B97" s="29" t="s">
        <v>1013</v>
      </c>
      <c r="C97" s="28" t="s">
        <v>1014</v>
      </c>
      <c r="D97" s="28" t="s">
        <v>1133</v>
      </c>
      <c r="E97" s="28" t="s">
        <v>573</v>
      </c>
      <c r="F97" s="87">
        <v>7903034</v>
      </c>
      <c r="G97" s="29">
        <v>9.02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44678</v>
      </c>
      <c r="B98" s="29" t="s">
        <v>1222</v>
      </c>
      <c r="C98" s="28" t="s">
        <v>1223</v>
      </c>
      <c r="D98" s="28" t="s">
        <v>1224</v>
      </c>
      <c r="E98" s="28" t="s">
        <v>573</v>
      </c>
      <c r="F98" s="87">
        <v>234000</v>
      </c>
      <c r="G98" s="29">
        <v>110.41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44678</v>
      </c>
      <c r="B99" s="29" t="s">
        <v>1222</v>
      </c>
      <c r="C99" s="28" t="s">
        <v>1223</v>
      </c>
      <c r="D99" s="28" t="s">
        <v>1225</v>
      </c>
      <c r="E99" s="28" t="s">
        <v>573</v>
      </c>
      <c r="F99" s="87">
        <v>108000</v>
      </c>
      <c r="G99" s="29">
        <v>115.65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44678</v>
      </c>
      <c r="B100" s="29" t="s">
        <v>1226</v>
      </c>
      <c r="C100" s="28" t="s">
        <v>1227</v>
      </c>
      <c r="D100" s="28" t="s">
        <v>1228</v>
      </c>
      <c r="E100" s="28" t="s">
        <v>573</v>
      </c>
      <c r="F100" s="87">
        <v>336325</v>
      </c>
      <c r="G100" s="29">
        <v>119.45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44678</v>
      </c>
      <c r="B101" s="29" t="s">
        <v>1226</v>
      </c>
      <c r="C101" s="28" t="s">
        <v>1227</v>
      </c>
      <c r="D101" s="28" t="s">
        <v>921</v>
      </c>
      <c r="E101" s="28" t="s">
        <v>573</v>
      </c>
      <c r="F101" s="87">
        <v>186733</v>
      </c>
      <c r="G101" s="29">
        <v>118.05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44678</v>
      </c>
      <c r="B102" s="29" t="s">
        <v>1226</v>
      </c>
      <c r="C102" s="28" t="s">
        <v>1227</v>
      </c>
      <c r="D102" s="28" t="s">
        <v>1201</v>
      </c>
      <c r="E102" s="28" t="s">
        <v>573</v>
      </c>
      <c r="F102" s="87">
        <v>176296</v>
      </c>
      <c r="G102" s="29">
        <v>115.7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44678</v>
      </c>
      <c r="B103" s="29" t="s">
        <v>1229</v>
      </c>
      <c r="C103" s="28" t="s">
        <v>1230</v>
      </c>
      <c r="D103" s="28" t="s">
        <v>1201</v>
      </c>
      <c r="E103" s="28" t="s">
        <v>573</v>
      </c>
      <c r="F103" s="87">
        <v>412283</v>
      </c>
      <c r="G103" s="29">
        <v>50.59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44678</v>
      </c>
      <c r="B104" s="29" t="s">
        <v>1231</v>
      </c>
      <c r="C104" s="28" t="s">
        <v>1232</v>
      </c>
      <c r="D104" s="28" t="s">
        <v>921</v>
      </c>
      <c r="E104" s="28" t="s">
        <v>573</v>
      </c>
      <c r="F104" s="87">
        <v>138182</v>
      </c>
      <c r="G104" s="29">
        <v>196.32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44678</v>
      </c>
      <c r="B105" s="29" t="s">
        <v>1186</v>
      </c>
      <c r="C105" s="28" t="s">
        <v>1233</v>
      </c>
      <c r="D105" s="28" t="s">
        <v>1187</v>
      </c>
      <c r="E105" s="28" t="s">
        <v>573</v>
      </c>
      <c r="F105" s="87">
        <v>164690</v>
      </c>
      <c r="G105" s="29">
        <v>1050.1300000000001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44678</v>
      </c>
      <c r="B106" s="29" t="s">
        <v>1186</v>
      </c>
      <c r="C106" s="28" t="s">
        <v>1233</v>
      </c>
      <c r="D106" s="28" t="s">
        <v>922</v>
      </c>
      <c r="E106" s="28" t="s">
        <v>573</v>
      </c>
      <c r="F106" s="87">
        <v>225972</v>
      </c>
      <c r="G106" s="29">
        <v>1049.44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44678</v>
      </c>
      <c r="B107" s="29" t="s">
        <v>1186</v>
      </c>
      <c r="C107" s="28" t="s">
        <v>1233</v>
      </c>
      <c r="D107" s="28" t="s">
        <v>921</v>
      </c>
      <c r="E107" s="28" t="s">
        <v>573</v>
      </c>
      <c r="F107" s="87">
        <v>452116</v>
      </c>
      <c r="G107" s="29">
        <v>1035.05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44678</v>
      </c>
      <c r="B108" s="29" t="s">
        <v>1186</v>
      </c>
      <c r="C108" s="28" t="s">
        <v>1233</v>
      </c>
      <c r="D108" s="28" t="s">
        <v>1208</v>
      </c>
      <c r="E108" s="28" t="s">
        <v>573</v>
      </c>
      <c r="F108" s="87">
        <v>156759</v>
      </c>
      <c r="G108" s="29">
        <v>1060.71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44678</v>
      </c>
      <c r="B109" s="29" t="s">
        <v>1186</v>
      </c>
      <c r="C109" s="28" t="s">
        <v>1233</v>
      </c>
      <c r="D109" s="28" t="s">
        <v>1234</v>
      </c>
      <c r="E109" s="28" t="s">
        <v>573</v>
      </c>
      <c r="F109" s="87">
        <v>88911</v>
      </c>
      <c r="G109" s="29">
        <v>1073.1300000000001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44678</v>
      </c>
      <c r="B110" s="29" t="s">
        <v>1186</v>
      </c>
      <c r="C110" s="28" t="s">
        <v>1233</v>
      </c>
      <c r="D110" s="28" t="s">
        <v>1235</v>
      </c>
      <c r="E110" s="28" t="s">
        <v>573</v>
      </c>
      <c r="F110" s="87">
        <v>180057</v>
      </c>
      <c r="G110" s="29">
        <v>1048.08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44678</v>
      </c>
      <c r="B111" s="29" t="s">
        <v>1186</v>
      </c>
      <c r="C111" s="28" t="s">
        <v>1233</v>
      </c>
      <c r="D111" s="28" t="s">
        <v>1236</v>
      </c>
      <c r="E111" s="28" t="s">
        <v>573</v>
      </c>
      <c r="F111" s="87">
        <v>83811</v>
      </c>
      <c r="G111" s="29">
        <v>1104.78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44678</v>
      </c>
      <c r="B112" s="29" t="s">
        <v>1186</v>
      </c>
      <c r="C112" s="28" t="s">
        <v>1233</v>
      </c>
      <c r="D112" s="28" t="s">
        <v>1237</v>
      </c>
      <c r="E112" s="28" t="s">
        <v>573</v>
      </c>
      <c r="F112" s="87">
        <v>150071</v>
      </c>
      <c r="G112" s="29">
        <v>1074.7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44678</v>
      </c>
      <c r="B113" s="29" t="s">
        <v>1186</v>
      </c>
      <c r="C113" s="28" t="s">
        <v>1233</v>
      </c>
      <c r="D113" s="28" t="s">
        <v>1238</v>
      </c>
      <c r="E113" s="28" t="s">
        <v>573</v>
      </c>
      <c r="F113" s="87">
        <v>97161</v>
      </c>
      <c r="G113" s="29">
        <v>1103.0999999999999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44678</v>
      </c>
      <c r="B114" s="29" t="s">
        <v>1186</v>
      </c>
      <c r="C114" s="28" t="s">
        <v>1233</v>
      </c>
      <c r="D114" s="28" t="s">
        <v>1239</v>
      </c>
      <c r="E114" s="28" t="s">
        <v>573</v>
      </c>
      <c r="F114" s="87">
        <v>103148</v>
      </c>
      <c r="G114" s="29">
        <v>1043.82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44678</v>
      </c>
      <c r="B115" s="29" t="s">
        <v>1186</v>
      </c>
      <c r="C115" s="28" t="s">
        <v>1233</v>
      </c>
      <c r="D115" s="28" t="s">
        <v>1240</v>
      </c>
      <c r="E115" s="28" t="s">
        <v>573</v>
      </c>
      <c r="F115" s="87">
        <v>82533</v>
      </c>
      <c r="G115" s="29">
        <v>1028.03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44678</v>
      </c>
      <c r="B116" s="29" t="s">
        <v>1186</v>
      </c>
      <c r="C116" s="28" t="s">
        <v>1233</v>
      </c>
      <c r="D116" s="28" t="s">
        <v>1241</v>
      </c>
      <c r="E116" s="28" t="s">
        <v>573</v>
      </c>
      <c r="F116" s="87">
        <v>114299</v>
      </c>
      <c r="G116" s="29">
        <v>1049.3499999999999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44678</v>
      </c>
      <c r="B117" s="29" t="s">
        <v>1186</v>
      </c>
      <c r="C117" s="28" t="s">
        <v>1233</v>
      </c>
      <c r="D117" s="28" t="s">
        <v>1220</v>
      </c>
      <c r="E117" s="28" t="s">
        <v>573</v>
      </c>
      <c r="F117" s="87">
        <v>557748</v>
      </c>
      <c r="G117" s="29">
        <v>1043.18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44678</v>
      </c>
      <c r="B118" s="29" t="s">
        <v>1186</v>
      </c>
      <c r="C118" s="28" t="s">
        <v>1233</v>
      </c>
      <c r="D118" s="28" t="s">
        <v>1085</v>
      </c>
      <c r="E118" s="28" t="s">
        <v>573</v>
      </c>
      <c r="F118" s="87">
        <v>98768</v>
      </c>
      <c r="G118" s="29">
        <v>1041.01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44678</v>
      </c>
      <c r="B119" s="29" t="s">
        <v>1242</v>
      </c>
      <c r="C119" s="28" t="s">
        <v>1243</v>
      </c>
      <c r="D119" s="28" t="s">
        <v>1244</v>
      </c>
      <c r="E119" s="28" t="s">
        <v>573</v>
      </c>
      <c r="F119" s="87">
        <v>1025000</v>
      </c>
      <c r="G119" s="29">
        <v>38.69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44678</v>
      </c>
      <c r="B120" s="29" t="s">
        <v>1206</v>
      </c>
      <c r="C120" s="28" t="s">
        <v>1207</v>
      </c>
      <c r="D120" s="28" t="s">
        <v>1208</v>
      </c>
      <c r="E120" s="28" t="s">
        <v>574</v>
      </c>
      <c r="F120" s="87">
        <v>130176</v>
      </c>
      <c r="G120" s="29">
        <v>48.64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44678</v>
      </c>
      <c r="B121" s="29" t="s">
        <v>722</v>
      </c>
      <c r="C121" s="28" t="s">
        <v>1138</v>
      </c>
      <c r="D121" s="28" t="s">
        <v>1245</v>
      </c>
      <c r="E121" s="28" t="s">
        <v>574</v>
      </c>
      <c r="F121" s="87">
        <v>858408</v>
      </c>
      <c r="G121" s="29">
        <v>67.709999999999994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44678</v>
      </c>
      <c r="B122" s="29" t="s">
        <v>1083</v>
      </c>
      <c r="C122" s="28" t="s">
        <v>1084</v>
      </c>
      <c r="D122" s="28" t="s">
        <v>1085</v>
      </c>
      <c r="E122" s="28" t="s">
        <v>574</v>
      </c>
      <c r="F122" s="87">
        <v>1474595</v>
      </c>
      <c r="G122" s="29">
        <v>133.38999999999999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44678</v>
      </c>
      <c r="B123" s="29" t="s">
        <v>1083</v>
      </c>
      <c r="C123" s="28" t="s">
        <v>1084</v>
      </c>
      <c r="D123" s="28" t="s">
        <v>922</v>
      </c>
      <c r="E123" s="28" t="s">
        <v>574</v>
      </c>
      <c r="F123" s="87">
        <v>2043808</v>
      </c>
      <c r="G123" s="29">
        <v>133.28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44678</v>
      </c>
      <c r="B124" s="29" t="s">
        <v>1083</v>
      </c>
      <c r="C124" s="28" t="s">
        <v>1084</v>
      </c>
      <c r="D124" s="28" t="s">
        <v>921</v>
      </c>
      <c r="E124" s="28" t="s">
        <v>574</v>
      </c>
      <c r="F124" s="87">
        <v>1609773</v>
      </c>
      <c r="G124" s="29">
        <v>133.55000000000001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44678</v>
      </c>
      <c r="B125" s="29" t="s">
        <v>1246</v>
      </c>
      <c r="C125" s="28" t="s">
        <v>1247</v>
      </c>
      <c r="D125" s="28" t="s">
        <v>1248</v>
      </c>
      <c r="E125" s="28" t="s">
        <v>574</v>
      </c>
      <c r="F125" s="87">
        <v>154790</v>
      </c>
      <c r="G125" s="29">
        <v>477.57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44678</v>
      </c>
      <c r="B126" s="29" t="s">
        <v>1209</v>
      </c>
      <c r="C126" s="28" t="s">
        <v>1210</v>
      </c>
      <c r="D126" s="28" t="s">
        <v>922</v>
      </c>
      <c r="E126" s="28" t="s">
        <v>574</v>
      </c>
      <c r="F126" s="87">
        <v>180798</v>
      </c>
      <c r="G126" s="29">
        <v>157.91999999999999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44678</v>
      </c>
      <c r="B127" s="29" t="s">
        <v>363</v>
      </c>
      <c r="C127" s="28" t="s">
        <v>1107</v>
      </c>
      <c r="D127" s="28" t="s">
        <v>1249</v>
      </c>
      <c r="E127" s="28" t="s">
        <v>574</v>
      </c>
      <c r="F127" s="87">
        <v>45533228</v>
      </c>
      <c r="G127" s="29">
        <v>3.02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44678</v>
      </c>
      <c r="B128" s="29" t="s">
        <v>363</v>
      </c>
      <c r="C128" s="28" t="s">
        <v>1107</v>
      </c>
      <c r="D128" s="28" t="s">
        <v>1155</v>
      </c>
      <c r="E128" s="28" t="s">
        <v>574</v>
      </c>
      <c r="F128" s="87">
        <v>23408378</v>
      </c>
      <c r="G128" s="29">
        <v>2.82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44678</v>
      </c>
      <c r="B129" s="29" t="s">
        <v>363</v>
      </c>
      <c r="C129" s="28" t="s">
        <v>1107</v>
      </c>
      <c r="D129" s="28" t="s">
        <v>1250</v>
      </c>
      <c r="E129" s="28" t="s">
        <v>574</v>
      </c>
      <c r="F129" s="87">
        <v>20000000</v>
      </c>
      <c r="G129" s="29">
        <v>2.81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44678</v>
      </c>
      <c r="B130" s="29" t="s">
        <v>363</v>
      </c>
      <c r="C130" s="28" t="s">
        <v>1107</v>
      </c>
      <c r="D130" s="28" t="s">
        <v>1130</v>
      </c>
      <c r="E130" s="28" t="s">
        <v>574</v>
      </c>
      <c r="F130" s="87">
        <v>15711730</v>
      </c>
      <c r="G130" s="29">
        <v>3.1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44678</v>
      </c>
      <c r="B131" s="29" t="s">
        <v>363</v>
      </c>
      <c r="C131" s="28" t="s">
        <v>1107</v>
      </c>
      <c r="D131" s="28" t="s">
        <v>1129</v>
      </c>
      <c r="E131" s="28" t="s">
        <v>574</v>
      </c>
      <c r="F131" s="87">
        <v>10300000</v>
      </c>
      <c r="G131" s="29">
        <v>2.77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44678</v>
      </c>
      <c r="B132" s="29" t="s">
        <v>1211</v>
      </c>
      <c r="C132" s="28" t="s">
        <v>1212</v>
      </c>
      <c r="D132" s="28" t="s">
        <v>867</v>
      </c>
      <c r="E132" s="28" t="s">
        <v>574</v>
      </c>
      <c r="F132" s="87">
        <v>1293</v>
      </c>
      <c r="G132" s="29">
        <v>4.9000000000000004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44678</v>
      </c>
      <c r="B133" s="29" t="s">
        <v>1213</v>
      </c>
      <c r="C133" s="28" t="s">
        <v>1214</v>
      </c>
      <c r="D133" s="28" t="s">
        <v>1215</v>
      </c>
      <c r="E133" s="28" t="s">
        <v>574</v>
      </c>
      <c r="F133" s="87">
        <v>189590</v>
      </c>
      <c r="G133" s="29">
        <v>33.72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44678</v>
      </c>
      <c r="B134" s="29" t="s">
        <v>1131</v>
      </c>
      <c r="C134" s="28" t="s">
        <v>1132</v>
      </c>
      <c r="D134" s="28" t="s">
        <v>1134</v>
      </c>
      <c r="E134" s="28" t="s">
        <v>574</v>
      </c>
      <c r="F134" s="87">
        <v>1005158</v>
      </c>
      <c r="G134" s="29">
        <v>8.5299999999999994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44678</v>
      </c>
      <c r="B135" s="29" t="s">
        <v>1216</v>
      </c>
      <c r="C135" s="28" t="s">
        <v>1217</v>
      </c>
      <c r="D135" s="28" t="s">
        <v>1201</v>
      </c>
      <c r="E135" s="28" t="s">
        <v>574</v>
      </c>
      <c r="F135" s="87">
        <v>100000</v>
      </c>
      <c r="G135" s="29">
        <v>150.15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44678</v>
      </c>
      <c r="B136" s="29" t="s">
        <v>1218</v>
      </c>
      <c r="C136" s="28" t="s">
        <v>1219</v>
      </c>
      <c r="D136" s="28" t="s">
        <v>921</v>
      </c>
      <c r="E136" s="28" t="s">
        <v>574</v>
      </c>
      <c r="F136" s="87">
        <v>1229714</v>
      </c>
      <c r="G136" s="29">
        <v>140.13999999999999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44678</v>
      </c>
      <c r="B137" s="29" t="s">
        <v>1218</v>
      </c>
      <c r="C137" s="28" t="s">
        <v>1219</v>
      </c>
      <c r="D137" s="28" t="s">
        <v>1220</v>
      </c>
      <c r="E137" s="28" t="s">
        <v>574</v>
      </c>
      <c r="F137" s="87">
        <v>1054591</v>
      </c>
      <c r="G137" s="29">
        <v>140.88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44678</v>
      </c>
      <c r="B138" s="29" t="s">
        <v>1218</v>
      </c>
      <c r="C138" s="28" t="s">
        <v>1219</v>
      </c>
      <c r="D138" s="28" t="s">
        <v>922</v>
      </c>
      <c r="E138" s="28" t="s">
        <v>574</v>
      </c>
      <c r="F138" s="87">
        <v>1064957</v>
      </c>
      <c r="G138" s="29">
        <v>140.68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44678</v>
      </c>
      <c r="B139" s="29" t="s">
        <v>1135</v>
      </c>
      <c r="C139" s="28" t="s">
        <v>1136</v>
      </c>
      <c r="D139" s="28" t="s">
        <v>1137</v>
      </c>
      <c r="E139" s="28" t="s">
        <v>574</v>
      </c>
      <c r="F139" s="87">
        <v>159000</v>
      </c>
      <c r="G139" s="29">
        <v>185.95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44678</v>
      </c>
      <c r="B140" s="29" t="s">
        <v>1013</v>
      </c>
      <c r="C140" s="28" t="s">
        <v>1014</v>
      </c>
      <c r="D140" s="28" t="s">
        <v>1133</v>
      </c>
      <c r="E140" s="28" t="s">
        <v>574</v>
      </c>
      <c r="F140" s="87">
        <v>8059940</v>
      </c>
      <c r="G140" s="29">
        <v>8.91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44678</v>
      </c>
      <c r="B141" s="29" t="s">
        <v>1222</v>
      </c>
      <c r="C141" s="28" t="s">
        <v>1223</v>
      </c>
      <c r="D141" s="28" t="s">
        <v>1224</v>
      </c>
      <c r="E141" s="28" t="s">
        <v>574</v>
      </c>
      <c r="F141" s="87">
        <v>168000</v>
      </c>
      <c r="G141" s="29">
        <v>113.89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44678</v>
      </c>
      <c r="B142" s="29" t="s">
        <v>1226</v>
      </c>
      <c r="C142" s="28" t="s">
        <v>1227</v>
      </c>
      <c r="D142" s="28" t="s">
        <v>921</v>
      </c>
      <c r="E142" s="28" t="s">
        <v>574</v>
      </c>
      <c r="F142" s="87">
        <v>186733</v>
      </c>
      <c r="G142" s="29">
        <v>117.6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44678</v>
      </c>
      <c r="B143" s="29" t="s">
        <v>1226</v>
      </c>
      <c r="C143" s="28" t="s">
        <v>1227</v>
      </c>
      <c r="D143" s="28" t="s">
        <v>1228</v>
      </c>
      <c r="E143" s="28" t="s">
        <v>574</v>
      </c>
      <c r="F143" s="87">
        <v>336325</v>
      </c>
      <c r="G143" s="29">
        <v>117.75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44678</v>
      </c>
      <c r="B144" s="29" t="s">
        <v>1226</v>
      </c>
      <c r="C144" s="28" t="s">
        <v>1227</v>
      </c>
      <c r="D144" s="28" t="s">
        <v>1201</v>
      </c>
      <c r="E144" s="28" t="s">
        <v>574</v>
      </c>
      <c r="F144" s="87">
        <v>176296</v>
      </c>
      <c r="G144" s="29">
        <v>114.66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44678</v>
      </c>
      <c r="B145" s="29" t="s">
        <v>1229</v>
      </c>
      <c r="C145" s="28" t="s">
        <v>1230</v>
      </c>
      <c r="D145" s="28" t="s">
        <v>1201</v>
      </c>
      <c r="E145" s="28" t="s">
        <v>574</v>
      </c>
      <c r="F145" s="87">
        <v>412283</v>
      </c>
      <c r="G145" s="29">
        <v>55.22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44678</v>
      </c>
      <c r="B146" s="29" t="s">
        <v>1231</v>
      </c>
      <c r="C146" s="28" t="s">
        <v>1232</v>
      </c>
      <c r="D146" s="28" t="s">
        <v>921</v>
      </c>
      <c r="E146" s="28" t="s">
        <v>574</v>
      </c>
      <c r="F146" s="87">
        <v>138182</v>
      </c>
      <c r="G146" s="29">
        <v>196.56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44678</v>
      </c>
      <c r="B147" s="29" t="s">
        <v>1186</v>
      </c>
      <c r="C147" s="28" t="s">
        <v>1233</v>
      </c>
      <c r="D147" s="28" t="s">
        <v>1220</v>
      </c>
      <c r="E147" s="28" t="s">
        <v>574</v>
      </c>
      <c r="F147" s="87">
        <v>558191</v>
      </c>
      <c r="G147" s="29">
        <v>1046.5899999999999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44678</v>
      </c>
      <c r="B148" s="29" t="s">
        <v>1186</v>
      </c>
      <c r="C148" s="28" t="s">
        <v>1233</v>
      </c>
      <c r="D148" s="28" t="s">
        <v>1085</v>
      </c>
      <c r="E148" s="28" t="s">
        <v>574</v>
      </c>
      <c r="F148" s="87">
        <v>115390</v>
      </c>
      <c r="G148" s="29">
        <v>1042.48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44678</v>
      </c>
      <c r="B149" s="29" t="s">
        <v>1186</v>
      </c>
      <c r="C149" s="28" t="s">
        <v>1233</v>
      </c>
      <c r="D149" s="28" t="s">
        <v>1241</v>
      </c>
      <c r="E149" s="28" t="s">
        <v>574</v>
      </c>
      <c r="F149" s="87">
        <v>118813</v>
      </c>
      <c r="G149" s="29">
        <v>1050.71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44678</v>
      </c>
      <c r="B150" s="29" t="s">
        <v>1186</v>
      </c>
      <c r="C150" s="28" t="s">
        <v>1233</v>
      </c>
      <c r="D150" s="28" t="s">
        <v>1187</v>
      </c>
      <c r="E150" s="28" t="s">
        <v>574</v>
      </c>
      <c r="F150" s="87">
        <v>167084</v>
      </c>
      <c r="G150" s="29">
        <v>1050.8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44678</v>
      </c>
      <c r="B151" s="29" t="s">
        <v>1186</v>
      </c>
      <c r="C151" s="28" t="s">
        <v>1233</v>
      </c>
      <c r="D151" s="28" t="s">
        <v>922</v>
      </c>
      <c r="E151" s="28" t="s">
        <v>574</v>
      </c>
      <c r="F151" s="87">
        <v>222204</v>
      </c>
      <c r="G151" s="29">
        <v>1047.1300000000001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44678</v>
      </c>
      <c r="B152" s="29" t="s">
        <v>1186</v>
      </c>
      <c r="C152" s="28" t="s">
        <v>1233</v>
      </c>
      <c r="D152" s="28" t="s">
        <v>1239</v>
      </c>
      <c r="E152" s="28" t="s">
        <v>574</v>
      </c>
      <c r="F152" s="87">
        <v>103148</v>
      </c>
      <c r="G152" s="29">
        <v>1043.8900000000001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44678</v>
      </c>
      <c r="B153" s="29" t="s">
        <v>1186</v>
      </c>
      <c r="C153" s="28" t="s">
        <v>1233</v>
      </c>
      <c r="D153" s="28" t="s">
        <v>921</v>
      </c>
      <c r="E153" s="28" t="s">
        <v>574</v>
      </c>
      <c r="F153" s="87">
        <v>452116</v>
      </c>
      <c r="G153" s="29">
        <v>1034.83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44678</v>
      </c>
      <c r="B154" s="29" t="s">
        <v>1186</v>
      </c>
      <c r="C154" s="28" t="s">
        <v>1233</v>
      </c>
      <c r="D154" s="28" t="s">
        <v>1238</v>
      </c>
      <c r="E154" s="28" t="s">
        <v>574</v>
      </c>
      <c r="F154" s="87">
        <v>17273</v>
      </c>
      <c r="G154" s="29">
        <v>1058.23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44678</v>
      </c>
      <c r="B155" s="29" t="s">
        <v>1186</v>
      </c>
      <c r="C155" s="28" t="s">
        <v>1233</v>
      </c>
      <c r="D155" s="28" t="s">
        <v>1237</v>
      </c>
      <c r="E155" s="28" t="s">
        <v>574</v>
      </c>
      <c r="F155" s="87">
        <v>60</v>
      </c>
      <c r="G155" s="29">
        <v>1102.33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44678</v>
      </c>
      <c r="B156" s="29" t="s">
        <v>1186</v>
      </c>
      <c r="C156" s="28" t="s">
        <v>1233</v>
      </c>
      <c r="D156" s="28" t="s">
        <v>1208</v>
      </c>
      <c r="E156" s="28" t="s">
        <v>574</v>
      </c>
      <c r="F156" s="87">
        <v>156796</v>
      </c>
      <c r="G156" s="29">
        <v>1061.1400000000001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44678</v>
      </c>
      <c r="B157" s="29" t="s">
        <v>1186</v>
      </c>
      <c r="C157" s="28" t="s">
        <v>1233</v>
      </c>
      <c r="D157" s="28" t="s">
        <v>1236</v>
      </c>
      <c r="E157" s="28" t="s">
        <v>574</v>
      </c>
      <c r="F157" s="87">
        <v>59811</v>
      </c>
      <c r="G157" s="29">
        <v>1126.19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44678</v>
      </c>
      <c r="B158" s="29" t="s">
        <v>1186</v>
      </c>
      <c r="C158" s="28" t="s">
        <v>1233</v>
      </c>
      <c r="D158" s="28" t="s">
        <v>1240</v>
      </c>
      <c r="E158" s="28" t="s">
        <v>574</v>
      </c>
      <c r="F158" s="87">
        <v>82581</v>
      </c>
      <c r="G158" s="29">
        <v>1028.6199999999999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44678</v>
      </c>
      <c r="B159" s="29" t="s">
        <v>1186</v>
      </c>
      <c r="C159" s="28" t="s">
        <v>1233</v>
      </c>
      <c r="D159" s="28" t="s">
        <v>1235</v>
      </c>
      <c r="E159" s="28" t="s">
        <v>574</v>
      </c>
      <c r="F159" s="87">
        <v>180057</v>
      </c>
      <c r="G159" s="29">
        <v>1048.44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44678</v>
      </c>
      <c r="B160" s="29" t="s">
        <v>1186</v>
      </c>
      <c r="C160" s="28" t="s">
        <v>1233</v>
      </c>
      <c r="D160" s="28" t="s">
        <v>1234</v>
      </c>
      <c r="E160" s="28" t="s">
        <v>574</v>
      </c>
      <c r="F160" s="87">
        <v>59277</v>
      </c>
      <c r="G160" s="29">
        <v>1053.58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2"/>
  <sheetViews>
    <sheetView zoomScale="85" zoomScaleNormal="85" workbookViewId="0">
      <selection activeCell="N162" sqref="N16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955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976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18">
        <f>VLOOKUP(D12,'MidCap Intra'!B18:C573,2,0)</f>
        <v>1616.65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8">
        <v>5</v>
      </c>
      <c r="B14" s="401">
        <v>44652</v>
      </c>
      <c r="C14" s="444"/>
      <c r="D14" s="445" t="s">
        <v>113</v>
      </c>
      <c r="E14" s="446" t="s">
        <v>590</v>
      </c>
      <c r="F14" s="408">
        <v>1155</v>
      </c>
      <c r="G14" s="408">
        <v>1090</v>
      </c>
      <c r="H14" s="408">
        <f>(1199.5+1090)/2</f>
        <v>1144.75</v>
      </c>
      <c r="I14" s="447" t="s">
        <v>853</v>
      </c>
      <c r="J14" s="424" t="s">
        <v>1016</v>
      </c>
      <c r="K14" s="424">
        <f t="shared" si="3"/>
        <v>-10.25</v>
      </c>
      <c r="L14" s="425">
        <f t="shared" si="4"/>
        <v>-8.0850000000000009</v>
      </c>
      <c r="M14" s="426">
        <f t="shared" si="5"/>
        <v>-1.5874458874458874E-2</v>
      </c>
      <c r="N14" s="424" t="s">
        <v>600</v>
      </c>
      <c r="O14" s="427">
        <v>44670</v>
      </c>
      <c r="P14" s="448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925</v>
      </c>
      <c r="J15" s="357" t="s">
        <v>1015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8">
        <v>7</v>
      </c>
      <c r="B16" s="401">
        <v>44658</v>
      </c>
      <c r="C16" s="444"/>
      <c r="D16" s="445" t="s">
        <v>145</v>
      </c>
      <c r="E16" s="446" t="s">
        <v>590</v>
      </c>
      <c r="F16" s="408">
        <v>1820</v>
      </c>
      <c r="G16" s="408">
        <v>1715</v>
      </c>
      <c r="H16" s="408">
        <v>1715</v>
      </c>
      <c r="I16" s="447" t="s">
        <v>948</v>
      </c>
      <c r="J16" s="424" t="s">
        <v>1027</v>
      </c>
      <c r="K16" s="424">
        <f t="shared" si="6"/>
        <v>-105</v>
      </c>
      <c r="L16" s="425">
        <f t="shared" si="7"/>
        <v>-12.74</v>
      </c>
      <c r="M16" s="426">
        <f t="shared" si="8"/>
        <v>-6.4692307692307688E-2</v>
      </c>
      <c r="N16" s="424" t="s">
        <v>600</v>
      </c>
      <c r="O16" s="427">
        <v>44670</v>
      </c>
      <c r="P16" s="448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954</v>
      </c>
      <c r="J17" s="357" t="s">
        <v>956</v>
      </c>
      <c r="K17" s="357">
        <f t="shared" ref="K17:K19" si="9">H17-F17</f>
        <v>9.5</v>
      </c>
      <c r="L17" s="358">
        <f t="shared" ref="L17" si="10">(F17*-0.7)/100</f>
        <v>-1.0639999999999998</v>
      </c>
      <c r="M17" s="359">
        <f t="shared" ref="M17:M19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981</v>
      </c>
      <c r="J18" s="357" t="s">
        <v>956</v>
      </c>
      <c r="K18" s="357">
        <f t="shared" si="9"/>
        <v>9.5</v>
      </c>
      <c r="L18" s="358">
        <f>(F18*-0.4)/100</f>
        <v>-0.61799999999999999</v>
      </c>
      <c r="M18" s="429">
        <f t="shared" si="11"/>
        <v>5.7488673139158571E-2</v>
      </c>
      <c r="N18" s="428" t="s">
        <v>588</v>
      </c>
      <c r="O18" s="430">
        <v>44664</v>
      </c>
      <c r="P18" s="428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8">
        <v>10</v>
      </c>
      <c r="B19" s="401">
        <v>44664</v>
      </c>
      <c r="C19" s="444"/>
      <c r="D19" s="445" t="s">
        <v>532</v>
      </c>
      <c r="E19" s="446" t="s">
        <v>590</v>
      </c>
      <c r="F19" s="408">
        <v>1290</v>
      </c>
      <c r="G19" s="408">
        <v>1215</v>
      </c>
      <c r="H19" s="408">
        <v>1215</v>
      </c>
      <c r="I19" s="447" t="s">
        <v>999</v>
      </c>
      <c r="J19" s="424" t="s">
        <v>1086</v>
      </c>
      <c r="K19" s="424">
        <f t="shared" si="9"/>
        <v>-75</v>
      </c>
      <c r="L19" s="425">
        <f t="shared" ref="L19" si="12">(F19*-0.7)/100</f>
        <v>-9.0299999999999994</v>
      </c>
      <c r="M19" s="426">
        <f t="shared" si="11"/>
        <v>-6.5139534883720929E-2</v>
      </c>
      <c r="N19" s="424" t="s">
        <v>600</v>
      </c>
      <c r="O19" s="427">
        <v>44676</v>
      </c>
      <c r="P19" s="448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1000</v>
      </c>
      <c r="G20" s="251">
        <v>2395</v>
      </c>
      <c r="H20" s="251"/>
      <c r="I20" s="341" t="s">
        <v>1001</v>
      </c>
      <c r="J20" s="278" t="s">
        <v>591</v>
      </c>
      <c r="K20" s="278"/>
      <c r="L20" s="452"/>
      <c r="M20" s="453"/>
      <c r="N20" s="443"/>
      <c r="O20" s="454"/>
      <c r="P20" s="469">
        <f>VLOOKUP(D20,'MidCap Intra'!B26:C581,2,0)</f>
        <v>2528.9499999999998</v>
      </c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1024</v>
      </c>
      <c r="G21" s="251">
        <v>149</v>
      </c>
      <c r="H21" s="251"/>
      <c r="I21" s="341" t="s">
        <v>981</v>
      </c>
      <c r="J21" s="278" t="s">
        <v>591</v>
      </c>
      <c r="K21" s="451"/>
      <c r="L21" s="303"/>
      <c r="M21" s="304"/>
      <c r="N21" s="302"/>
      <c r="O21" s="331"/>
      <c r="P21" s="469">
        <f>VLOOKUP(D21,'MidCap Intra'!B27:C582,2,0)</f>
        <v>154.35</v>
      </c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590</v>
      </c>
      <c r="F22" s="251" t="s">
        <v>904</v>
      </c>
      <c r="G22" s="251">
        <v>695</v>
      </c>
      <c r="H22" s="251"/>
      <c r="I22" s="341" t="s">
        <v>1043</v>
      </c>
      <c r="J22" s="278" t="s">
        <v>591</v>
      </c>
      <c r="K22" s="451"/>
      <c r="L22" s="303"/>
      <c r="M22" s="304"/>
      <c r="N22" s="302"/>
      <c r="O22" s="331"/>
      <c r="P22" s="302">
        <f>VLOOKUP(D22,'MidCap Intra'!B28:C583,2,0)</f>
        <v>748.5</v>
      </c>
      <c r="Q22" s="246"/>
      <c r="R22" s="246" t="s">
        <v>589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1"/>
      <c r="L23" s="303"/>
      <c r="M23" s="304"/>
      <c r="N23" s="302"/>
      <c r="O23" s="331"/>
      <c r="P23" s="4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3">H32-F32</f>
        <v>7</v>
      </c>
      <c r="L32" s="358">
        <f t="shared" ref="L32" si="14">(F32*-0.7)/100</f>
        <v>-1.4594999999999998</v>
      </c>
      <c r="M32" s="359">
        <f t="shared" ref="M32" si="15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:K34" si="16">H33-F33</f>
        <v>17.5</v>
      </c>
      <c r="L33" s="358">
        <f t="shared" ref="L33:L34" si="17">(F33*-0.7)/100</f>
        <v>-3.4404999999999997</v>
      </c>
      <c r="M33" s="359">
        <f t="shared" ref="M33:M34" si="18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61">
        <v>3</v>
      </c>
      <c r="B34" s="462">
        <v>44655</v>
      </c>
      <c r="C34" s="463"/>
      <c r="D34" s="464" t="s">
        <v>514</v>
      </c>
      <c r="E34" s="436" t="s">
        <v>590</v>
      </c>
      <c r="F34" s="436">
        <v>431</v>
      </c>
      <c r="G34" s="436">
        <v>418</v>
      </c>
      <c r="H34" s="436">
        <v>433.5</v>
      </c>
      <c r="I34" s="436" t="s">
        <v>902</v>
      </c>
      <c r="J34" s="465" t="s">
        <v>1065</v>
      </c>
      <c r="K34" s="465">
        <f t="shared" si="16"/>
        <v>2.5</v>
      </c>
      <c r="L34" s="466">
        <f t="shared" si="17"/>
        <v>-3.0169999999999999</v>
      </c>
      <c r="M34" s="467">
        <f t="shared" si="18"/>
        <v>-1.1995359628770299E-3</v>
      </c>
      <c r="N34" s="465" t="s">
        <v>710</v>
      </c>
      <c r="O34" s="468">
        <v>44673</v>
      </c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911</v>
      </c>
      <c r="J35" s="357" t="s">
        <v>923</v>
      </c>
      <c r="K35" s="357">
        <f t="shared" ref="K35" si="19">H35-F35</f>
        <v>13.5</v>
      </c>
      <c r="L35" s="358">
        <f t="shared" ref="L35" si="20">(F35*-0.7)/100</f>
        <v>-1.9039999999999997</v>
      </c>
      <c r="M35" s="359">
        <f t="shared" ref="M35" si="21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1">
        <v>5</v>
      </c>
      <c r="B36" s="401">
        <v>44657</v>
      </c>
      <c r="C36" s="422"/>
      <c r="D36" s="423" t="s">
        <v>253</v>
      </c>
      <c r="E36" s="408" t="s">
        <v>590</v>
      </c>
      <c r="F36" s="408">
        <v>4580</v>
      </c>
      <c r="G36" s="408">
        <v>4430</v>
      </c>
      <c r="H36" s="408">
        <v>4430</v>
      </c>
      <c r="I36" s="408" t="s">
        <v>930</v>
      </c>
      <c r="J36" s="424" t="s">
        <v>975</v>
      </c>
      <c r="K36" s="424">
        <f t="shared" ref="K36:K37" si="22">H36-F36</f>
        <v>-150</v>
      </c>
      <c r="L36" s="425">
        <f t="shared" ref="L36:L37" si="23">(F36*-0.7)/100</f>
        <v>-32.06</v>
      </c>
      <c r="M36" s="426">
        <f t="shared" ref="M36:M37" si="24">(K36+L36)/F36</f>
        <v>-3.9751091703056768E-2</v>
      </c>
      <c r="N36" s="424" t="s">
        <v>600</v>
      </c>
      <c r="O36" s="427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931</v>
      </c>
      <c r="J37" s="357" t="s">
        <v>990</v>
      </c>
      <c r="K37" s="357">
        <f t="shared" si="22"/>
        <v>16</v>
      </c>
      <c r="L37" s="358">
        <f t="shared" si="23"/>
        <v>-3.1254999999999997</v>
      </c>
      <c r="M37" s="359">
        <f t="shared" si="24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1">
        <v>7</v>
      </c>
      <c r="B38" s="401">
        <v>44658</v>
      </c>
      <c r="C38" s="422"/>
      <c r="D38" s="423" t="s">
        <v>187</v>
      </c>
      <c r="E38" s="408" t="s">
        <v>590</v>
      </c>
      <c r="F38" s="408">
        <v>110.25</v>
      </c>
      <c r="G38" s="408">
        <v>107.4</v>
      </c>
      <c r="H38" s="408">
        <v>107.4</v>
      </c>
      <c r="I38" s="408" t="s">
        <v>939</v>
      </c>
      <c r="J38" s="424" t="s">
        <v>991</v>
      </c>
      <c r="K38" s="424">
        <f t="shared" ref="K38:K41" si="25">H38-F38</f>
        <v>-2.8499999999999943</v>
      </c>
      <c r="L38" s="425">
        <f t="shared" ref="L38:L39" si="26">(F38*-0.7)/100</f>
        <v>-0.77174999999999994</v>
      </c>
      <c r="M38" s="426">
        <f t="shared" ref="M38:M39" si="27">(K38+L38)/F38</f>
        <v>-3.2850340136054368E-2</v>
      </c>
      <c r="N38" s="424" t="s">
        <v>600</v>
      </c>
      <c r="O38" s="427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1">
        <v>8</v>
      </c>
      <c r="B39" s="401">
        <v>44658</v>
      </c>
      <c r="C39" s="422"/>
      <c r="D39" s="423" t="s">
        <v>116</v>
      </c>
      <c r="E39" s="408" t="s">
        <v>590</v>
      </c>
      <c r="F39" s="408">
        <v>1525</v>
      </c>
      <c r="G39" s="408">
        <v>1477</v>
      </c>
      <c r="H39" s="408">
        <v>1477</v>
      </c>
      <c r="I39" s="408" t="s">
        <v>940</v>
      </c>
      <c r="J39" s="424" t="s">
        <v>992</v>
      </c>
      <c r="K39" s="424">
        <f t="shared" si="25"/>
        <v>-48</v>
      </c>
      <c r="L39" s="425">
        <f t="shared" si="26"/>
        <v>-10.675000000000001</v>
      </c>
      <c r="M39" s="426">
        <f t="shared" si="27"/>
        <v>-3.8475409836065573E-2</v>
      </c>
      <c r="N39" s="424" t="s">
        <v>600</v>
      </c>
      <c r="O39" s="427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1">
        <v>9</v>
      </c>
      <c r="B40" s="401">
        <v>44659</v>
      </c>
      <c r="C40" s="422"/>
      <c r="D40" s="423" t="s">
        <v>114</v>
      </c>
      <c r="E40" s="408" t="s">
        <v>590</v>
      </c>
      <c r="F40" s="408">
        <v>2444</v>
      </c>
      <c r="G40" s="408">
        <v>2370</v>
      </c>
      <c r="H40" s="408">
        <v>2370</v>
      </c>
      <c r="I40" s="408" t="s">
        <v>953</v>
      </c>
      <c r="J40" s="424" t="s">
        <v>1004</v>
      </c>
      <c r="K40" s="424">
        <f t="shared" ref="K40" si="28">H40-F40</f>
        <v>-74</v>
      </c>
      <c r="L40" s="425">
        <f t="shared" ref="L40" si="29">(F40*-0.7)/100</f>
        <v>-17.108000000000001</v>
      </c>
      <c r="M40" s="426">
        <f t="shared" ref="M40" si="30">(K40+L40)/F40</f>
        <v>-3.7278232405891981E-2</v>
      </c>
      <c r="N40" s="424" t="s">
        <v>600</v>
      </c>
      <c r="O40" s="427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985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986</v>
      </c>
      <c r="J41" s="357" t="s">
        <v>1003</v>
      </c>
      <c r="K41" s="357">
        <f t="shared" si="25"/>
        <v>31.5</v>
      </c>
      <c r="L41" s="358">
        <f t="shared" ref="L41" si="31">(F41*-0.7)/100</f>
        <v>-7.9974999999999996</v>
      </c>
      <c r="M41" s="359">
        <f t="shared" ref="M41" si="32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590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1049</v>
      </c>
      <c r="K42" s="357">
        <f t="shared" ref="K42:K44" si="33">H42-F42</f>
        <v>7.75</v>
      </c>
      <c r="L42" s="358">
        <f t="shared" ref="L42:L44" si="34">(F42*-0.7)/100</f>
        <v>-1.736</v>
      </c>
      <c r="M42" s="359">
        <f t="shared" ref="M42:M44" si="35">(K42+L42)/F42</f>
        <v>2.4250000000000001E-2</v>
      </c>
      <c r="N42" s="357" t="s">
        <v>588</v>
      </c>
      <c r="O42" s="360">
        <v>44672</v>
      </c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21">
        <v>12</v>
      </c>
      <c r="B43" s="401">
        <v>44671</v>
      </c>
      <c r="C43" s="422"/>
      <c r="D43" s="423" t="s">
        <v>188</v>
      </c>
      <c r="E43" s="408" t="s">
        <v>590</v>
      </c>
      <c r="F43" s="408">
        <v>1127.5</v>
      </c>
      <c r="G43" s="408">
        <v>1100</v>
      </c>
      <c r="H43" s="408">
        <v>1100</v>
      </c>
      <c r="I43" s="408" t="s">
        <v>1044</v>
      </c>
      <c r="J43" s="424" t="s">
        <v>1089</v>
      </c>
      <c r="K43" s="424">
        <f t="shared" si="33"/>
        <v>-27.5</v>
      </c>
      <c r="L43" s="425">
        <f t="shared" si="34"/>
        <v>-7.8925000000000001</v>
      </c>
      <c r="M43" s="426">
        <f t="shared" si="35"/>
        <v>-3.1390243902439025E-2</v>
      </c>
      <c r="N43" s="424" t="s">
        <v>600</v>
      </c>
      <c r="O43" s="427">
        <v>44676</v>
      </c>
      <c r="P43" s="307"/>
      <c r="Q43" s="307"/>
      <c r="R43" s="308" t="s">
        <v>934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1">
        <v>13</v>
      </c>
      <c r="B44" s="401">
        <v>44671</v>
      </c>
      <c r="C44" s="422"/>
      <c r="D44" s="423" t="s">
        <v>477</v>
      </c>
      <c r="E44" s="408" t="s">
        <v>590</v>
      </c>
      <c r="F44" s="408">
        <v>121</v>
      </c>
      <c r="G44" s="408">
        <v>117</v>
      </c>
      <c r="H44" s="408">
        <v>117</v>
      </c>
      <c r="I44" s="408" t="s">
        <v>1045</v>
      </c>
      <c r="J44" s="424" t="s">
        <v>1088</v>
      </c>
      <c r="K44" s="424">
        <f t="shared" si="33"/>
        <v>-4</v>
      </c>
      <c r="L44" s="425">
        <f t="shared" si="34"/>
        <v>-0.84699999999999986</v>
      </c>
      <c r="M44" s="426">
        <f t="shared" si="35"/>
        <v>-4.0057851239669415E-2</v>
      </c>
      <c r="N44" s="424" t="s">
        <v>600</v>
      </c>
      <c r="O44" s="427">
        <v>44676</v>
      </c>
      <c r="P44" s="307"/>
      <c r="Q44" s="307"/>
      <c r="R44" s="308" t="s">
        <v>934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1046</v>
      </c>
      <c r="E45" s="251" t="s">
        <v>590</v>
      </c>
      <c r="F45" s="251" t="s">
        <v>1047</v>
      </c>
      <c r="G45" s="251">
        <v>227</v>
      </c>
      <c r="H45" s="251"/>
      <c r="I45" s="251" t="s">
        <v>1048</v>
      </c>
      <c r="J45" s="302" t="s">
        <v>591</v>
      </c>
      <c r="K45" s="302"/>
      <c r="L45" s="303"/>
      <c r="M45" s="304"/>
      <c r="N45" s="302"/>
      <c r="O45" s="331"/>
      <c r="P45" s="307"/>
      <c r="Q45" s="307"/>
      <c r="R45" s="308" t="s">
        <v>589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21">
        <v>15</v>
      </c>
      <c r="B46" s="401">
        <v>44671</v>
      </c>
      <c r="C46" s="422"/>
      <c r="D46" s="423" t="s">
        <v>402</v>
      </c>
      <c r="E46" s="408" t="s">
        <v>590</v>
      </c>
      <c r="F46" s="408">
        <v>213</v>
      </c>
      <c r="G46" s="408">
        <v>207</v>
      </c>
      <c r="H46" s="408">
        <v>207</v>
      </c>
      <c r="I46" s="408" t="s">
        <v>659</v>
      </c>
      <c r="J46" s="424" t="s">
        <v>1087</v>
      </c>
      <c r="K46" s="424">
        <f t="shared" ref="K46" si="36">H46-F46</f>
        <v>-6</v>
      </c>
      <c r="L46" s="425">
        <f t="shared" ref="L46" si="37">(F46*-0.7)/100</f>
        <v>-1.4909999999999999</v>
      </c>
      <c r="M46" s="426">
        <f t="shared" ref="M46" si="38">(K46+L46)/F46</f>
        <v>-3.5169014084507039E-2</v>
      </c>
      <c r="N46" s="424" t="s">
        <v>600</v>
      </c>
      <c r="O46" s="427">
        <v>44676</v>
      </c>
      <c r="P46" s="307"/>
      <c r="Q46" s="307"/>
      <c r="R46" s="308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50">
        <v>16</v>
      </c>
      <c r="B47" s="248">
        <v>44672</v>
      </c>
      <c r="C47" s="351"/>
      <c r="D47" s="352" t="s">
        <v>331</v>
      </c>
      <c r="E47" s="251" t="s">
        <v>590</v>
      </c>
      <c r="F47" s="251" t="s">
        <v>1052</v>
      </c>
      <c r="G47" s="251">
        <v>730</v>
      </c>
      <c r="H47" s="251"/>
      <c r="I47" s="251">
        <v>800</v>
      </c>
      <c r="J47" s="302" t="s">
        <v>591</v>
      </c>
      <c r="K47" s="302"/>
      <c r="L47" s="303"/>
      <c r="M47" s="304"/>
      <c r="N47" s="302"/>
      <c r="O47" s="331"/>
      <c r="P47" s="307"/>
      <c r="Q47" s="307"/>
      <c r="R47" s="308" t="s">
        <v>934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590</v>
      </c>
      <c r="F48" s="251" t="s">
        <v>1054</v>
      </c>
      <c r="G48" s="251">
        <v>1920</v>
      </c>
      <c r="H48" s="251"/>
      <c r="I48" s="251" t="s">
        <v>1055</v>
      </c>
      <c r="J48" s="302" t="s">
        <v>591</v>
      </c>
      <c r="K48" s="302"/>
      <c r="L48" s="303"/>
      <c r="M48" s="304"/>
      <c r="N48" s="302"/>
      <c r="O48" s="331"/>
      <c r="P48" s="307"/>
      <c r="Q48" s="307"/>
      <c r="R48" s="308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590</v>
      </c>
      <c r="F49" s="251" t="s">
        <v>1056</v>
      </c>
      <c r="G49" s="251">
        <v>1340</v>
      </c>
      <c r="H49" s="251"/>
      <c r="I49" s="251">
        <v>1450</v>
      </c>
      <c r="J49" s="302" t="s">
        <v>591</v>
      </c>
      <c r="K49" s="302"/>
      <c r="L49" s="303"/>
      <c r="M49" s="304"/>
      <c r="N49" s="302"/>
      <c r="O49" s="331"/>
      <c r="P49" s="307"/>
      <c r="Q49" s="307"/>
      <c r="R49" s="308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50">
        <v>19</v>
      </c>
      <c r="B50" s="248">
        <v>44673</v>
      </c>
      <c r="C50" s="351"/>
      <c r="D50" s="352" t="s">
        <v>1068</v>
      </c>
      <c r="E50" s="251" t="s">
        <v>590</v>
      </c>
      <c r="F50" s="251" t="s">
        <v>1069</v>
      </c>
      <c r="G50" s="251">
        <v>1647</v>
      </c>
      <c r="H50" s="251"/>
      <c r="I50" s="251" t="s">
        <v>1070</v>
      </c>
      <c r="J50" s="302" t="s">
        <v>591</v>
      </c>
      <c r="K50" s="302"/>
      <c r="L50" s="303"/>
      <c r="M50" s="304"/>
      <c r="N50" s="302"/>
      <c r="O50" s="331"/>
      <c r="P50" s="307"/>
      <c r="Q50" s="307"/>
      <c r="R50" s="308" t="s">
        <v>589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50">
        <v>20</v>
      </c>
      <c r="B51" s="248">
        <v>44676</v>
      </c>
      <c r="C51" s="351"/>
      <c r="D51" s="352" t="s">
        <v>199</v>
      </c>
      <c r="E51" s="251" t="s">
        <v>590</v>
      </c>
      <c r="F51" s="251" t="s">
        <v>1095</v>
      </c>
      <c r="G51" s="251">
        <v>240</v>
      </c>
      <c r="H51" s="251"/>
      <c r="I51" s="251">
        <v>265</v>
      </c>
      <c r="J51" s="302" t="s">
        <v>591</v>
      </c>
      <c r="K51" s="302"/>
      <c r="L51" s="303"/>
      <c r="M51" s="304"/>
      <c r="N51" s="302"/>
      <c r="O51" s="331"/>
      <c r="P51" s="307"/>
      <c r="Q51" s="307"/>
      <c r="R51" s="308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350">
        <v>21</v>
      </c>
      <c r="B52" s="248">
        <v>44676</v>
      </c>
      <c r="C52" s="351"/>
      <c r="D52" s="352" t="s">
        <v>189</v>
      </c>
      <c r="E52" s="251" t="s">
        <v>590</v>
      </c>
      <c r="F52" s="251" t="s">
        <v>1096</v>
      </c>
      <c r="G52" s="251">
        <v>479</v>
      </c>
      <c r="H52" s="251"/>
      <c r="I52" s="251" t="s">
        <v>1097</v>
      </c>
      <c r="J52" s="302" t="s">
        <v>591</v>
      </c>
      <c r="K52" s="302"/>
      <c r="L52" s="303"/>
      <c r="M52" s="304"/>
      <c r="N52" s="302"/>
      <c r="O52" s="331"/>
      <c r="P52" s="307"/>
      <c r="Q52" s="307"/>
      <c r="R52" s="308" t="s">
        <v>589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350"/>
      <c r="B53" s="248"/>
      <c r="C53" s="351"/>
      <c r="D53" s="352"/>
      <c r="E53" s="251"/>
      <c r="F53" s="251"/>
      <c r="G53" s="251"/>
      <c r="H53" s="251"/>
      <c r="I53" s="251"/>
      <c r="J53" s="302"/>
      <c r="K53" s="302"/>
      <c r="L53" s="303"/>
      <c r="M53" s="304"/>
      <c r="N53" s="302"/>
      <c r="O53" s="331"/>
      <c r="P53" s="307"/>
      <c r="Q53" s="307"/>
      <c r="R53" s="308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70" customFormat="1" ht="15" customHeight="1">
      <c r="K54" s="252"/>
      <c r="L54" s="283"/>
      <c r="M54" s="322"/>
      <c r="N54" s="252"/>
      <c r="O54" s="293"/>
      <c r="P54" s="1"/>
      <c r="Q54" s="1"/>
      <c r="R54" s="31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24"/>
      <c r="AJ54" s="323"/>
      <c r="AK54" s="323"/>
      <c r="AL54" s="323"/>
    </row>
    <row r="55" spans="1:38" ht="15" customHeight="1">
      <c r="A55" s="310"/>
      <c r="B55" s="311"/>
      <c r="C55" s="312"/>
      <c r="D55" s="313"/>
      <c r="E55" s="314"/>
      <c r="F55" s="314"/>
      <c r="G55" s="314"/>
      <c r="H55" s="314"/>
      <c r="I55" s="314"/>
      <c r="J55" s="315"/>
      <c r="K55" s="315"/>
      <c r="L55" s="316"/>
      <c r="M55" s="317"/>
      <c r="N55" s="315"/>
      <c r="O55" s="318"/>
      <c r="P55" s="1"/>
      <c r="Q55" s="1"/>
      <c r="R55" s="31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19" t="s">
        <v>592</v>
      </c>
      <c r="B56" s="142"/>
      <c r="C56" s="142"/>
      <c r="D56" s="1"/>
      <c r="E56" s="6"/>
      <c r="F56" s="6"/>
      <c r="G56" s="6"/>
      <c r="H56" s="6" t="s">
        <v>604</v>
      </c>
      <c r="I56" s="6"/>
      <c r="J56" s="6"/>
      <c r="K56" s="115"/>
      <c r="L56" s="144"/>
      <c r="M56" s="115"/>
      <c r="N56" s="116"/>
      <c r="O56" s="115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97"/>
      <c r="AD56" s="297"/>
      <c r="AE56" s="297"/>
      <c r="AF56" s="297"/>
      <c r="AG56" s="297"/>
      <c r="AH56" s="297"/>
    </row>
    <row r="57" spans="1:38" ht="12.75" customHeight="1">
      <c r="A57" s="126" t="s">
        <v>593</v>
      </c>
      <c r="B57" s="119"/>
      <c r="C57" s="119"/>
      <c r="D57" s="119"/>
      <c r="E57" s="41"/>
      <c r="F57" s="127" t="s">
        <v>594</v>
      </c>
      <c r="G57" s="56"/>
      <c r="H57" s="41"/>
      <c r="I57" s="56"/>
      <c r="J57" s="6"/>
      <c r="K57" s="145"/>
      <c r="L57" s="146"/>
      <c r="M57" s="6"/>
      <c r="N57" s="109"/>
      <c r="O57" s="147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6"/>
      <c r="B58" s="119"/>
      <c r="C58" s="119"/>
      <c r="D58" s="119"/>
      <c r="E58" s="6"/>
      <c r="F58" s="127" t="s">
        <v>596</v>
      </c>
      <c r="G58" s="56"/>
      <c r="H58" s="41"/>
      <c r="I58" s="56"/>
      <c r="J58" s="6"/>
      <c r="K58" s="145"/>
      <c r="L58" s="146"/>
      <c r="M58" s="6"/>
      <c r="N58" s="109"/>
      <c r="O58" s="147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9"/>
      <c r="B59" s="119"/>
      <c r="C59" s="119"/>
      <c r="D59" s="119"/>
      <c r="E59" s="6"/>
      <c r="F59" s="6"/>
      <c r="G59" s="6"/>
      <c r="H59" s="6"/>
      <c r="I59" s="6"/>
      <c r="J59" s="132"/>
      <c r="K59" s="129"/>
      <c r="L59" s="130"/>
      <c r="M59" s="6"/>
      <c r="N59" s="133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8" t="s">
        <v>605</v>
      </c>
      <c r="B60" s="148"/>
      <c r="C60" s="148"/>
      <c r="D60" s="148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565</v>
      </c>
      <c r="C61" s="96"/>
      <c r="D61" s="97" t="s">
        <v>576</v>
      </c>
      <c r="E61" s="96" t="s">
        <v>577</v>
      </c>
      <c r="F61" s="96" t="s">
        <v>578</v>
      </c>
      <c r="G61" s="96" t="s">
        <v>598</v>
      </c>
      <c r="H61" s="96" t="s">
        <v>580</v>
      </c>
      <c r="I61" s="96" t="s">
        <v>581</v>
      </c>
      <c r="J61" s="95" t="s">
        <v>582</v>
      </c>
      <c r="K61" s="149" t="s">
        <v>606</v>
      </c>
      <c r="L61" s="98" t="s">
        <v>584</v>
      </c>
      <c r="M61" s="149" t="s">
        <v>607</v>
      </c>
      <c r="N61" s="96" t="s">
        <v>608</v>
      </c>
      <c r="O61" s="95" t="s">
        <v>586</v>
      </c>
      <c r="P61" s="97" t="s">
        <v>587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47" customFormat="1" ht="13.5" customHeight="1">
      <c r="A62" s="356">
        <v>1</v>
      </c>
      <c r="B62" s="347">
        <v>44651</v>
      </c>
      <c r="C62" s="346"/>
      <c r="D62" s="346" t="s">
        <v>880</v>
      </c>
      <c r="E62" s="285" t="s">
        <v>590</v>
      </c>
      <c r="F62" s="285">
        <v>17520</v>
      </c>
      <c r="G62" s="285">
        <v>17340</v>
      </c>
      <c r="H62" s="330">
        <v>17625</v>
      </c>
      <c r="I62" s="330" t="s">
        <v>881</v>
      </c>
      <c r="J62" s="342" t="s">
        <v>873</v>
      </c>
      <c r="K62" s="330">
        <f t="shared" ref="K62" si="39">H62-F62</f>
        <v>105</v>
      </c>
      <c r="L62" s="343">
        <f t="shared" ref="L62" si="40">(H62*N62)*0.07%</f>
        <v>616.87500000000011</v>
      </c>
      <c r="M62" s="344">
        <f t="shared" ref="M62" si="41">(K62*N62)-L62</f>
        <v>4633.125</v>
      </c>
      <c r="N62" s="330">
        <v>50</v>
      </c>
      <c r="O62" s="345" t="s">
        <v>588</v>
      </c>
      <c r="P62" s="355">
        <v>44652</v>
      </c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5" customHeight="1">
      <c r="A63" s="356">
        <v>2</v>
      </c>
      <c r="B63" s="355">
        <v>44652</v>
      </c>
      <c r="C63" s="332"/>
      <c r="D63" s="346" t="s">
        <v>885</v>
      </c>
      <c r="E63" s="285" t="s">
        <v>590</v>
      </c>
      <c r="F63" s="285">
        <v>2455</v>
      </c>
      <c r="G63" s="285">
        <v>2400</v>
      </c>
      <c r="H63" s="330">
        <v>2495</v>
      </c>
      <c r="I63" s="330" t="s">
        <v>872</v>
      </c>
      <c r="J63" s="342" t="s">
        <v>632</v>
      </c>
      <c r="K63" s="330">
        <f t="shared" ref="K63" si="42">H63-F63</f>
        <v>40</v>
      </c>
      <c r="L63" s="343">
        <f t="shared" ref="L63" si="43">(H63*N63)*0.07%</f>
        <v>436.62500000000006</v>
      </c>
      <c r="M63" s="344">
        <f t="shared" ref="M63" si="44">(K63*N63)-L63</f>
        <v>9563.375</v>
      </c>
      <c r="N63" s="330">
        <v>250</v>
      </c>
      <c r="O63" s="345" t="s">
        <v>588</v>
      </c>
      <c r="P63" s="355">
        <v>44652</v>
      </c>
      <c r="Q63" s="249"/>
      <c r="R63" s="253" t="s">
        <v>934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5" customHeight="1">
      <c r="A64" s="356">
        <v>3</v>
      </c>
      <c r="B64" s="355">
        <v>44652</v>
      </c>
      <c r="C64" s="332"/>
      <c r="D64" s="346" t="s">
        <v>879</v>
      </c>
      <c r="E64" s="285" t="s">
        <v>590</v>
      </c>
      <c r="F64" s="285">
        <v>2830</v>
      </c>
      <c r="G64" s="285">
        <v>2775</v>
      </c>
      <c r="H64" s="330">
        <v>2867.5</v>
      </c>
      <c r="I64" s="330" t="s">
        <v>883</v>
      </c>
      <c r="J64" s="342" t="s">
        <v>884</v>
      </c>
      <c r="K64" s="330">
        <f t="shared" ref="K64:K65" si="45">H64-F64</f>
        <v>37.5</v>
      </c>
      <c r="L64" s="343">
        <f t="shared" ref="L64:L65" si="46">(H64*N64)*0.07%</f>
        <v>501.81250000000006</v>
      </c>
      <c r="M64" s="344">
        <f t="shared" ref="M64:M65" si="47">(K64*N64)-L64</f>
        <v>8873.1875</v>
      </c>
      <c r="N64" s="330">
        <v>250</v>
      </c>
      <c r="O64" s="345" t="s">
        <v>588</v>
      </c>
      <c r="P64" s="355">
        <v>44652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5" customHeight="1">
      <c r="A65" s="356">
        <v>4</v>
      </c>
      <c r="B65" s="355">
        <v>44652</v>
      </c>
      <c r="C65" s="346"/>
      <c r="D65" s="346" t="s">
        <v>886</v>
      </c>
      <c r="E65" s="285" t="s">
        <v>590</v>
      </c>
      <c r="F65" s="285">
        <v>2380</v>
      </c>
      <c r="G65" s="285">
        <v>2335</v>
      </c>
      <c r="H65" s="330">
        <v>2410</v>
      </c>
      <c r="I65" s="330" t="s">
        <v>887</v>
      </c>
      <c r="J65" s="342" t="s">
        <v>603</v>
      </c>
      <c r="K65" s="330">
        <f t="shared" si="45"/>
        <v>30</v>
      </c>
      <c r="L65" s="343">
        <f t="shared" si="46"/>
        <v>463.92500000000007</v>
      </c>
      <c r="M65" s="344">
        <f t="shared" si="47"/>
        <v>7786.0749999999998</v>
      </c>
      <c r="N65" s="330">
        <v>275</v>
      </c>
      <c r="O65" s="345" t="s">
        <v>588</v>
      </c>
      <c r="P65" s="355">
        <v>44655</v>
      </c>
      <c r="Q65" s="249"/>
      <c r="R65" s="253" t="s">
        <v>934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5" customHeight="1">
      <c r="A66" s="356">
        <v>5</v>
      </c>
      <c r="B66" s="355">
        <v>44652</v>
      </c>
      <c r="C66" s="346"/>
      <c r="D66" s="346" t="s">
        <v>888</v>
      </c>
      <c r="E66" s="285" t="s">
        <v>590</v>
      </c>
      <c r="F66" s="285">
        <v>2100</v>
      </c>
      <c r="G66" s="285">
        <v>2048</v>
      </c>
      <c r="H66" s="330">
        <v>2130</v>
      </c>
      <c r="I66" s="330" t="s">
        <v>866</v>
      </c>
      <c r="J66" s="342" t="s">
        <v>603</v>
      </c>
      <c r="K66" s="330">
        <f t="shared" ref="K66" si="48">H66-F66</f>
        <v>30</v>
      </c>
      <c r="L66" s="343">
        <f t="shared" ref="L66" si="49">(H66*N66)*0.07%</f>
        <v>372.75000000000006</v>
      </c>
      <c r="M66" s="344">
        <f t="shared" ref="M66" si="50">(K66*N66)-L66</f>
        <v>7127.25</v>
      </c>
      <c r="N66" s="330">
        <v>250</v>
      </c>
      <c r="O66" s="345" t="s">
        <v>588</v>
      </c>
      <c r="P66" s="355">
        <v>44655</v>
      </c>
      <c r="Q66" s="249"/>
      <c r="R66" s="253" t="s">
        <v>589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56">
        <v>6</v>
      </c>
      <c r="B67" s="355">
        <v>44652</v>
      </c>
      <c r="C67" s="346"/>
      <c r="D67" s="346" t="s">
        <v>889</v>
      </c>
      <c r="E67" s="285" t="s">
        <v>590</v>
      </c>
      <c r="F67" s="285">
        <v>1494</v>
      </c>
      <c r="G67" s="285">
        <v>1475</v>
      </c>
      <c r="H67" s="330">
        <v>1637.5</v>
      </c>
      <c r="I67" s="330" t="s">
        <v>890</v>
      </c>
      <c r="J67" s="342" t="s">
        <v>894</v>
      </c>
      <c r="K67" s="330">
        <f t="shared" ref="K67:K68" si="51">H67-F67</f>
        <v>143.5</v>
      </c>
      <c r="L67" s="343">
        <f t="shared" ref="L67:L68" si="52">(H67*N67)*0.07%</f>
        <v>630.43750000000011</v>
      </c>
      <c r="M67" s="344">
        <f t="shared" ref="M67:M68" si="53">(K67*N67)-L67</f>
        <v>78294.5625</v>
      </c>
      <c r="N67" s="330">
        <v>550</v>
      </c>
      <c r="O67" s="345" t="s">
        <v>588</v>
      </c>
      <c r="P67" s="355">
        <v>44655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56">
        <v>7</v>
      </c>
      <c r="B68" s="355">
        <v>44652</v>
      </c>
      <c r="C68" s="346"/>
      <c r="D68" s="346" t="s">
        <v>877</v>
      </c>
      <c r="E68" s="285" t="s">
        <v>590</v>
      </c>
      <c r="F68" s="285">
        <v>955</v>
      </c>
      <c r="G68" s="285">
        <v>940</v>
      </c>
      <c r="H68" s="330">
        <v>966.5</v>
      </c>
      <c r="I68" s="330" t="s">
        <v>891</v>
      </c>
      <c r="J68" s="342" t="s">
        <v>895</v>
      </c>
      <c r="K68" s="330">
        <f t="shared" si="51"/>
        <v>11.5</v>
      </c>
      <c r="L68" s="343">
        <f t="shared" si="52"/>
        <v>575.06750000000011</v>
      </c>
      <c r="M68" s="344">
        <f t="shared" si="53"/>
        <v>9199.932499999999</v>
      </c>
      <c r="N68" s="330">
        <v>850</v>
      </c>
      <c r="O68" s="345" t="s">
        <v>588</v>
      </c>
      <c r="P68" s="355">
        <v>44655</v>
      </c>
      <c r="Q68" s="249"/>
      <c r="R68" s="253" t="s">
        <v>934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56">
        <v>8</v>
      </c>
      <c r="B69" s="355">
        <v>44655</v>
      </c>
      <c r="C69" s="346"/>
      <c r="D69" s="346" t="s">
        <v>880</v>
      </c>
      <c r="E69" s="285" t="s">
        <v>899</v>
      </c>
      <c r="F69" s="285">
        <v>18090</v>
      </c>
      <c r="G69" s="285">
        <v>18260</v>
      </c>
      <c r="H69" s="330">
        <v>17980</v>
      </c>
      <c r="I69" s="330" t="s">
        <v>900</v>
      </c>
      <c r="J69" s="342" t="s">
        <v>901</v>
      </c>
      <c r="K69" s="330">
        <f>F69-H69</f>
        <v>110</v>
      </c>
      <c r="L69" s="343">
        <f t="shared" ref="L69:L70" si="54">(H69*N69)*0.07%</f>
        <v>629.30000000000007</v>
      </c>
      <c r="M69" s="344">
        <f t="shared" ref="M69:M70" si="55">(K69*N69)-L69</f>
        <v>4870.7</v>
      </c>
      <c r="N69" s="330">
        <v>50</v>
      </c>
      <c r="O69" s="345" t="s">
        <v>588</v>
      </c>
      <c r="P69" s="355">
        <v>44655</v>
      </c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9</v>
      </c>
      <c r="B70" s="355">
        <v>44655</v>
      </c>
      <c r="C70" s="346"/>
      <c r="D70" s="346" t="s">
        <v>903</v>
      </c>
      <c r="E70" s="285" t="s">
        <v>590</v>
      </c>
      <c r="F70" s="285">
        <v>736.5</v>
      </c>
      <c r="G70" s="285">
        <v>726</v>
      </c>
      <c r="H70" s="330">
        <v>745</v>
      </c>
      <c r="I70" s="330" t="s">
        <v>904</v>
      </c>
      <c r="J70" s="342" t="s">
        <v>639</v>
      </c>
      <c r="K70" s="330">
        <f t="shared" ref="K70:K71" si="56">H70-F70</f>
        <v>8.5</v>
      </c>
      <c r="L70" s="343">
        <f t="shared" si="54"/>
        <v>704.02500000000009</v>
      </c>
      <c r="M70" s="344">
        <f t="shared" si="55"/>
        <v>10770.975</v>
      </c>
      <c r="N70" s="330">
        <v>1350</v>
      </c>
      <c r="O70" s="345" t="s">
        <v>588</v>
      </c>
      <c r="P70" s="355">
        <v>44656</v>
      </c>
      <c r="Q70" s="249"/>
      <c r="R70" s="253" t="s">
        <v>934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1">
        <v>10</v>
      </c>
      <c r="B71" s="401">
        <v>44655</v>
      </c>
      <c r="C71" s="407"/>
      <c r="D71" s="407" t="s">
        <v>907</v>
      </c>
      <c r="E71" s="408" t="s">
        <v>590</v>
      </c>
      <c r="F71" s="408">
        <v>988</v>
      </c>
      <c r="G71" s="408">
        <v>974</v>
      </c>
      <c r="H71" s="398">
        <v>974</v>
      </c>
      <c r="I71" s="398" t="s">
        <v>908</v>
      </c>
      <c r="J71" s="397" t="s">
        <v>915</v>
      </c>
      <c r="K71" s="398">
        <f t="shared" si="56"/>
        <v>-14</v>
      </c>
      <c r="L71" s="399">
        <f t="shared" ref="L71" si="57">(H71*N71)*0.07%</f>
        <v>613.62000000000012</v>
      </c>
      <c r="M71" s="400">
        <f t="shared" ref="M71" si="58">(K71*N71)-L71</f>
        <v>-13213.62</v>
      </c>
      <c r="N71" s="398">
        <v>900</v>
      </c>
      <c r="O71" s="424" t="s">
        <v>600</v>
      </c>
      <c r="P71" s="401">
        <v>44656</v>
      </c>
      <c r="Q71" s="249"/>
      <c r="R71" s="253" t="s">
        <v>589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11</v>
      </c>
      <c r="B72" s="355">
        <v>44655</v>
      </c>
      <c r="C72" s="346"/>
      <c r="D72" s="346" t="s">
        <v>879</v>
      </c>
      <c r="E72" s="285" t="s">
        <v>590</v>
      </c>
      <c r="F72" s="285">
        <v>2870</v>
      </c>
      <c r="G72" s="285">
        <v>2820</v>
      </c>
      <c r="H72" s="330">
        <v>2905</v>
      </c>
      <c r="I72" s="330" t="s">
        <v>909</v>
      </c>
      <c r="J72" s="342" t="s">
        <v>913</v>
      </c>
      <c r="K72" s="330">
        <f t="shared" ref="K72" si="59">H72-F72</f>
        <v>35</v>
      </c>
      <c r="L72" s="343">
        <f t="shared" ref="L72" si="60">(H72*N72)*0.07%</f>
        <v>508.37500000000006</v>
      </c>
      <c r="M72" s="344">
        <f t="shared" ref="M72" si="61">(K72*N72)-L72</f>
        <v>8241.625</v>
      </c>
      <c r="N72" s="330">
        <v>250</v>
      </c>
      <c r="O72" s="345" t="s">
        <v>588</v>
      </c>
      <c r="P72" s="355">
        <v>44656</v>
      </c>
      <c r="Q72" s="249"/>
      <c r="R72" s="253" t="s">
        <v>934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12</v>
      </c>
      <c r="B73" s="355">
        <v>44656</v>
      </c>
      <c r="C73" s="346"/>
      <c r="D73" s="346" t="s">
        <v>912</v>
      </c>
      <c r="E73" s="285" t="s">
        <v>590</v>
      </c>
      <c r="F73" s="285">
        <v>583</v>
      </c>
      <c r="G73" s="285">
        <v>570</v>
      </c>
      <c r="H73" s="330">
        <v>586.5</v>
      </c>
      <c r="I73" s="330">
        <v>600</v>
      </c>
      <c r="J73" s="342" t="s">
        <v>936</v>
      </c>
      <c r="K73" s="330">
        <f t="shared" ref="K73" si="62">H73-F73</f>
        <v>3.5</v>
      </c>
      <c r="L73" s="343">
        <f t="shared" ref="L73:L75" si="63">(H73*N73)*0.07%</f>
        <v>441.34125000000006</v>
      </c>
      <c r="M73" s="344">
        <f t="shared" ref="M73:M75" si="64">(K73*N73)-L73</f>
        <v>3321.1587500000001</v>
      </c>
      <c r="N73" s="330">
        <v>1075</v>
      </c>
      <c r="O73" s="345" t="s">
        <v>588</v>
      </c>
      <c r="P73" s="355">
        <v>44656</v>
      </c>
      <c r="Q73" s="249"/>
      <c r="R73" s="253" t="s">
        <v>589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13</v>
      </c>
      <c r="B74" s="355">
        <v>44656</v>
      </c>
      <c r="C74" s="346"/>
      <c r="D74" s="346" t="s">
        <v>880</v>
      </c>
      <c r="E74" s="285" t="s">
        <v>899</v>
      </c>
      <c r="F74" s="285">
        <v>18130</v>
      </c>
      <c r="G74" s="285">
        <v>18310</v>
      </c>
      <c r="H74" s="330">
        <v>18045</v>
      </c>
      <c r="I74" s="330" t="s">
        <v>900</v>
      </c>
      <c r="J74" s="342" t="s">
        <v>914</v>
      </c>
      <c r="K74" s="330">
        <f>F74-H74</f>
        <v>85</v>
      </c>
      <c r="L74" s="343">
        <f t="shared" si="63"/>
        <v>631.57500000000005</v>
      </c>
      <c r="M74" s="344">
        <f t="shared" si="64"/>
        <v>3618.4250000000002</v>
      </c>
      <c r="N74" s="330">
        <v>50</v>
      </c>
      <c r="O74" s="345" t="s">
        <v>588</v>
      </c>
      <c r="P74" s="355">
        <v>44656</v>
      </c>
      <c r="Q74" s="249"/>
      <c r="R74" s="253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14</v>
      </c>
      <c r="B75" s="355">
        <v>44656</v>
      </c>
      <c r="C75" s="346"/>
      <c r="D75" s="346" t="s">
        <v>903</v>
      </c>
      <c r="E75" s="285" t="s">
        <v>590</v>
      </c>
      <c r="F75" s="285">
        <v>736</v>
      </c>
      <c r="G75" s="285">
        <v>725</v>
      </c>
      <c r="H75" s="330">
        <v>744</v>
      </c>
      <c r="I75" s="330" t="s">
        <v>904</v>
      </c>
      <c r="J75" s="342" t="s">
        <v>863</v>
      </c>
      <c r="K75" s="330">
        <f t="shared" ref="K75" si="65">H75-F75</f>
        <v>8</v>
      </c>
      <c r="L75" s="343">
        <f t="shared" si="63"/>
        <v>703.08000000000015</v>
      </c>
      <c r="M75" s="344">
        <f t="shared" si="64"/>
        <v>10096.92</v>
      </c>
      <c r="N75" s="330">
        <v>1350</v>
      </c>
      <c r="O75" s="345" t="s">
        <v>588</v>
      </c>
      <c r="P75" s="355">
        <v>44656</v>
      </c>
      <c r="Q75" s="249"/>
      <c r="R75" s="253" t="s">
        <v>934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15</v>
      </c>
      <c r="B76" s="355">
        <v>44657</v>
      </c>
      <c r="C76" s="346"/>
      <c r="D76" s="346" t="s">
        <v>886</v>
      </c>
      <c r="E76" s="285" t="s">
        <v>590</v>
      </c>
      <c r="F76" s="285">
        <v>2463</v>
      </c>
      <c r="G76" s="285">
        <v>2410</v>
      </c>
      <c r="H76" s="330">
        <v>2497.5</v>
      </c>
      <c r="I76" s="330" t="s">
        <v>924</v>
      </c>
      <c r="J76" s="342" t="s">
        <v>935</v>
      </c>
      <c r="K76" s="330">
        <f t="shared" ref="K76" si="66">H76-F76</f>
        <v>34.5</v>
      </c>
      <c r="L76" s="343">
        <f t="shared" ref="L76" si="67">(H76*N76)*0.07%</f>
        <v>480.76875000000007</v>
      </c>
      <c r="M76" s="344">
        <f t="shared" ref="M76" si="68">(K76*N76)-L76</f>
        <v>9006.7312500000007</v>
      </c>
      <c r="N76" s="330">
        <v>275</v>
      </c>
      <c r="O76" s="345" t="s">
        <v>588</v>
      </c>
      <c r="P76" s="355">
        <v>44657</v>
      </c>
      <c r="Q76" s="249"/>
      <c r="R76" s="253" t="s">
        <v>934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16</v>
      </c>
      <c r="B77" s="355">
        <v>44657</v>
      </c>
      <c r="C77" s="346"/>
      <c r="D77" s="346" t="s">
        <v>879</v>
      </c>
      <c r="E77" s="285" t="s">
        <v>590</v>
      </c>
      <c r="F77" s="285">
        <v>2880</v>
      </c>
      <c r="G77" s="285">
        <v>2830</v>
      </c>
      <c r="H77" s="330">
        <v>2920</v>
      </c>
      <c r="I77" s="330" t="s">
        <v>909</v>
      </c>
      <c r="J77" s="342" t="s">
        <v>632</v>
      </c>
      <c r="K77" s="330">
        <f t="shared" ref="K77:K79" si="69">H77-F77</f>
        <v>40</v>
      </c>
      <c r="L77" s="343">
        <f t="shared" ref="L77:L79" si="70">(H77*N77)*0.07%</f>
        <v>511.00000000000006</v>
      </c>
      <c r="M77" s="344">
        <f t="shared" ref="M77" si="71">(K77*N77)-L77</f>
        <v>9489</v>
      </c>
      <c r="N77" s="330">
        <v>250</v>
      </c>
      <c r="O77" s="345" t="s">
        <v>588</v>
      </c>
      <c r="P77" s="355">
        <v>44658</v>
      </c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85">
        <v>17</v>
      </c>
      <c r="B78" s="355">
        <v>44657</v>
      </c>
      <c r="C78" s="346"/>
      <c r="D78" s="346" t="s">
        <v>886</v>
      </c>
      <c r="E78" s="285" t="s">
        <v>590</v>
      </c>
      <c r="F78" s="285">
        <v>2462</v>
      </c>
      <c r="G78" s="285">
        <v>2410</v>
      </c>
      <c r="H78" s="330">
        <v>2525</v>
      </c>
      <c r="I78" s="330" t="s">
        <v>924</v>
      </c>
      <c r="J78" s="342" t="s">
        <v>938</v>
      </c>
      <c r="K78" s="330">
        <f t="shared" si="69"/>
        <v>63</v>
      </c>
      <c r="L78" s="343">
        <f t="shared" si="70"/>
        <v>486.06250000000006</v>
      </c>
      <c r="M78" s="344">
        <f>(K78*N78)-L78</f>
        <v>16838.9375</v>
      </c>
      <c r="N78" s="330">
        <v>275</v>
      </c>
      <c r="O78" s="345" t="s">
        <v>588</v>
      </c>
      <c r="P78" s="355">
        <v>44658</v>
      </c>
      <c r="Q78" s="249"/>
      <c r="R78" s="253" t="s">
        <v>934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91">
        <v>18</v>
      </c>
      <c r="B79" s="401">
        <v>44657</v>
      </c>
      <c r="C79" s="407"/>
      <c r="D79" s="407" t="s">
        <v>932</v>
      </c>
      <c r="E79" s="408" t="s">
        <v>590</v>
      </c>
      <c r="F79" s="408">
        <v>1832</v>
      </c>
      <c r="G79" s="408">
        <v>1790</v>
      </c>
      <c r="H79" s="398">
        <v>1790</v>
      </c>
      <c r="I79" s="398" t="s">
        <v>933</v>
      </c>
      <c r="J79" s="397" t="s">
        <v>957</v>
      </c>
      <c r="K79" s="398">
        <f t="shared" si="69"/>
        <v>-42</v>
      </c>
      <c r="L79" s="399">
        <f t="shared" si="70"/>
        <v>375.90000000000003</v>
      </c>
      <c r="M79" s="400">
        <f t="shared" ref="M79" si="72">(K79*N79)-L79</f>
        <v>-12975.9</v>
      </c>
      <c r="N79" s="398">
        <v>300</v>
      </c>
      <c r="O79" s="424" t="s">
        <v>600</v>
      </c>
      <c r="P79" s="401">
        <v>44662</v>
      </c>
      <c r="Q79" s="249"/>
      <c r="R79" s="253" t="s">
        <v>589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19</v>
      </c>
      <c r="B80" s="401">
        <v>44657</v>
      </c>
      <c r="C80" s="407"/>
      <c r="D80" s="407" t="s">
        <v>912</v>
      </c>
      <c r="E80" s="408" t="s">
        <v>590</v>
      </c>
      <c r="F80" s="408">
        <v>582</v>
      </c>
      <c r="G80" s="408">
        <v>570</v>
      </c>
      <c r="H80" s="398">
        <v>570</v>
      </c>
      <c r="I80" s="398">
        <v>600</v>
      </c>
      <c r="J80" s="397" t="s">
        <v>977</v>
      </c>
      <c r="K80" s="398">
        <f t="shared" ref="K80" si="73">H80-F80</f>
        <v>-12</v>
      </c>
      <c r="L80" s="399">
        <f t="shared" ref="L80" si="74">(H80*N80)*0.07%</f>
        <v>359.10000000000008</v>
      </c>
      <c r="M80" s="400">
        <f t="shared" ref="M80" si="75">(K80*N80)-L80</f>
        <v>-11159.1</v>
      </c>
      <c r="N80" s="398">
        <v>900</v>
      </c>
      <c r="O80" s="424" t="s">
        <v>600</v>
      </c>
      <c r="P80" s="401">
        <v>44663</v>
      </c>
      <c r="Q80" s="249"/>
      <c r="R80" s="253" t="s">
        <v>589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85">
        <v>20</v>
      </c>
      <c r="B81" s="355">
        <v>44658</v>
      </c>
      <c r="C81" s="346"/>
      <c r="D81" s="346" t="s">
        <v>903</v>
      </c>
      <c r="E81" s="285" t="s">
        <v>590</v>
      </c>
      <c r="F81" s="285">
        <v>731.5</v>
      </c>
      <c r="G81" s="285">
        <v>722</v>
      </c>
      <c r="H81" s="330">
        <v>739.5</v>
      </c>
      <c r="I81" s="330" t="s">
        <v>941</v>
      </c>
      <c r="J81" s="342" t="s">
        <v>863</v>
      </c>
      <c r="K81" s="330">
        <f t="shared" ref="K81:K82" si="76">H81-F81</f>
        <v>8</v>
      </c>
      <c r="L81" s="343">
        <f t="shared" ref="L81:L82" si="77">(H81*N81)*0.07%</f>
        <v>698.8275000000001</v>
      </c>
      <c r="M81" s="344">
        <f t="shared" ref="M81:M82" si="78">(K81*N81)-L81</f>
        <v>10101.172500000001</v>
      </c>
      <c r="N81" s="330">
        <v>1350</v>
      </c>
      <c r="O81" s="345" t="s">
        <v>588</v>
      </c>
      <c r="P81" s="355">
        <v>44659</v>
      </c>
      <c r="Q81" s="249"/>
      <c r="R81" s="253" t="s">
        <v>934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85">
        <v>21</v>
      </c>
      <c r="B82" s="355">
        <v>44658</v>
      </c>
      <c r="C82" s="346"/>
      <c r="D82" s="346" t="s">
        <v>879</v>
      </c>
      <c r="E82" s="285" t="s">
        <v>590</v>
      </c>
      <c r="F82" s="285">
        <v>2870</v>
      </c>
      <c r="G82" s="285">
        <v>2820</v>
      </c>
      <c r="H82" s="330">
        <v>2910</v>
      </c>
      <c r="I82" s="330" t="s">
        <v>909</v>
      </c>
      <c r="J82" s="342" t="s">
        <v>632</v>
      </c>
      <c r="K82" s="330">
        <f t="shared" si="76"/>
        <v>40</v>
      </c>
      <c r="L82" s="343">
        <f t="shared" si="77"/>
        <v>509.25000000000006</v>
      </c>
      <c r="M82" s="344">
        <f t="shared" si="78"/>
        <v>9490.75</v>
      </c>
      <c r="N82" s="330">
        <v>250</v>
      </c>
      <c r="O82" s="345" t="s">
        <v>588</v>
      </c>
      <c r="P82" s="355">
        <v>44659</v>
      </c>
      <c r="Q82" s="249"/>
      <c r="R82" s="253" t="s">
        <v>934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85">
        <v>22</v>
      </c>
      <c r="B83" s="355">
        <v>44659</v>
      </c>
      <c r="C83" s="346"/>
      <c r="D83" s="346" t="s">
        <v>949</v>
      </c>
      <c r="E83" s="285" t="s">
        <v>590</v>
      </c>
      <c r="F83" s="285">
        <v>1161</v>
      </c>
      <c r="G83" s="285">
        <v>1142</v>
      </c>
      <c r="H83" s="330">
        <v>1174.5</v>
      </c>
      <c r="I83" s="330" t="s">
        <v>950</v>
      </c>
      <c r="J83" s="342" t="s">
        <v>923</v>
      </c>
      <c r="K83" s="330">
        <f t="shared" ref="K83:K84" si="79">H83-F83</f>
        <v>13.5</v>
      </c>
      <c r="L83" s="343">
        <f t="shared" ref="L83:L84" si="80">(H83*N83)*0.07%</f>
        <v>575.50500000000011</v>
      </c>
      <c r="M83" s="344">
        <f t="shared" ref="M83:M84" si="81">(K83*N83)-L83</f>
        <v>8874.494999999999</v>
      </c>
      <c r="N83" s="330">
        <v>700</v>
      </c>
      <c r="O83" s="345" t="s">
        <v>588</v>
      </c>
      <c r="P83" s="355">
        <v>44659</v>
      </c>
      <c r="Q83" s="249"/>
      <c r="R83" s="253" t="s">
        <v>934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391">
        <v>23</v>
      </c>
      <c r="B84" s="401">
        <v>44659</v>
      </c>
      <c r="C84" s="407"/>
      <c r="D84" s="407" t="s">
        <v>951</v>
      </c>
      <c r="E84" s="408" t="s">
        <v>590</v>
      </c>
      <c r="F84" s="408">
        <v>1573</v>
      </c>
      <c r="G84" s="408">
        <v>1535</v>
      </c>
      <c r="H84" s="398">
        <v>1535</v>
      </c>
      <c r="I84" s="398" t="s">
        <v>952</v>
      </c>
      <c r="J84" s="397" t="s">
        <v>946</v>
      </c>
      <c r="K84" s="398">
        <f t="shared" si="79"/>
        <v>-38</v>
      </c>
      <c r="L84" s="399">
        <f t="shared" si="80"/>
        <v>376.07500000000005</v>
      </c>
      <c r="M84" s="400">
        <f t="shared" si="81"/>
        <v>-13676.075000000001</v>
      </c>
      <c r="N84" s="398">
        <v>350</v>
      </c>
      <c r="O84" s="424" t="s">
        <v>600</v>
      </c>
      <c r="P84" s="401">
        <v>44664</v>
      </c>
      <c r="Q84" s="249"/>
      <c r="R84" s="253" t="s">
        <v>934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391">
        <v>24</v>
      </c>
      <c r="B85" s="401">
        <v>44662</v>
      </c>
      <c r="C85" s="407"/>
      <c r="D85" s="407" t="s">
        <v>886</v>
      </c>
      <c r="E85" s="408" t="s">
        <v>590</v>
      </c>
      <c r="F85" s="408">
        <v>2515</v>
      </c>
      <c r="G85" s="408">
        <v>2465</v>
      </c>
      <c r="H85" s="398">
        <v>2465</v>
      </c>
      <c r="I85" s="398" t="s">
        <v>958</v>
      </c>
      <c r="J85" s="397" t="s">
        <v>978</v>
      </c>
      <c r="K85" s="398">
        <f t="shared" ref="K85:K87" si="82">H85-F85</f>
        <v>-50</v>
      </c>
      <c r="L85" s="399">
        <f t="shared" ref="L85:L86" si="83">(H85*N85)*0.07%</f>
        <v>474.51250000000005</v>
      </c>
      <c r="M85" s="400">
        <f t="shared" ref="M85:M86" si="84">(K85*N85)-L85</f>
        <v>-14224.512500000001</v>
      </c>
      <c r="N85" s="398">
        <v>275</v>
      </c>
      <c r="O85" s="424" t="s">
        <v>600</v>
      </c>
      <c r="P85" s="401">
        <v>44663</v>
      </c>
      <c r="Q85" s="249"/>
      <c r="R85" s="253" t="s">
        <v>934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391">
        <v>25</v>
      </c>
      <c r="B86" s="401">
        <v>44662</v>
      </c>
      <c r="C86" s="407"/>
      <c r="D86" s="407" t="s">
        <v>964</v>
      </c>
      <c r="E86" s="408" t="s">
        <v>590</v>
      </c>
      <c r="F86" s="408">
        <v>1137</v>
      </c>
      <c r="G86" s="408">
        <v>1120</v>
      </c>
      <c r="H86" s="398">
        <v>1120</v>
      </c>
      <c r="I86" s="398" t="s">
        <v>965</v>
      </c>
      <c r="J86" s="397" t="s">
        <v>920</v>
      </c>
      <c r="K86" s="398">
        <f t="shared" si="82"/>
        <v>-17</v>
      </c>
      <c r="L86" s="399">
        <f t="shared" si="83"/>
        <v>548.80000000000007</v>
      </c>
      <c r="M86" s="400">
        <f t="shared" si="84"/>
        <v>-12448.8</v>
      </c>
      <c r="N86" s="398">
        <v>700</v>
      </c>
      <c r="O86" s="448" t="s">
        <v>600</v>
      </c>
      <c r="P86" s="401">
        <v>44663</v>
      </c>
      <c r="Q86" s="249"/>
      <c r="R86" s="253" t="s">
        <v>934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91">
        <v>26</v>
      </c>
      <c r="B87" s="485">
        <v>44662</v>
      </c>
      <c r="C87" s="407"/>
      <c r="D87" s="407" t="s">
        <v>968</v>
      </c>
      <c r="E87" s="408" t="s">
        <v>590</v>
      </c>
      <c r="F87" s="408">
        <v>269.5</v>
      </c>
      <c r="G87" s="408">
        <v>262</v>
      </c>
      <c r="H87" s="408">
        <v>262</v>
      </c>
      <c r="I87" s="408">
        <v>280</v>
      </c>
      <c r="J87" s="493" t="s">
        <v>1028</v>
      </c>
      <c r="K87" s="408">
        <f t="shared" si="82"/>
        <v>-7.5</v>
      </c>
      <c r="L87" s="455">
        <v>400</v>
      </c>
      <c r="M87" s="495">
        <f>(-3.65*3200)-500</f>
        <v>-12180</v>
      </c>
      <c r="N87" s="497">
        <v>3200</v>
      </c>
      <c r="O87" s="499" t="s">
        <v>600</v>
      </c>
      <c r="P87" s="485">
        <v>44671</v>
      </c>
      <c r="Q87" s="249"/>
      <c r="R87" s="253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92"/>
      <c r="B88" s="486"/>
      <c r="C88" s="407"/>
      <c r="D88" s="407" t="s">
        <v>969</v>
      </c>
      <c r="E88" s="408" t="s">
        <v>899</v>
      </c>
      <c r="F88" s="408">
        <v>4.8499999999999996</v>
      </c>
      <c r="G88" s="408"/>
      <c r="H88" s="408">
        <v>1</v>
      </c>
      <c r="I88" s="408"/>
      <c r="J88" s="494"/>
      <c r="K88" s="408">
        <f>F88-H88</f>
        <v>3.8499999999999996</v>
      </c>
      <c r="L88" s="455">
        <v>100</v>
      </c>
      <c r="M88" s="496"/>
      <c r="N88" s="498"/>
      <c r="O88" s="499"/>
      <c r="P88" s="486"/>
      <c r="Q88" s="249"/>
      <c r="R88" s="253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32">
        <v>27</v>
      </c>
      <c r="B89" s="355">
        <v>44663</v>
      </c>
      <c r="C89" s="346"/>
      <c r="D89" s="346" t="s">
        <v>979</v>
      </c>
      <c r="E89" s="285" t="s">
        <v>590</v>
      </c>
      <c r="F89" s="285">
        <v>2600</v>
      </c>
      <c r="G89" s="285">
        <v>2550</v>
      </c>
      <c r="H89" s="330">
        <v>2610</v>
      </c>
      <c r="I89" s="330" t="s">
        <v>980</v>
      </c>
      <c r="J89" s="342" t="s">
        <v>1022</v>
      </c>
      <c r="K89" s="330">
        <f t="shared" ref="K89" si="85">H89-F89</f>
        <v>10</v>
      </c>
      <c r="L89" s="343">
        <f t="shared" ref="L89" si="86">(H89*N89)*0.07%</f>
        <v>456.75000000000006</v>
      </c>
      <c r="M89" s="344">
        <f t="shared" ref="M89" si="87">(K89*N89)-L89</f>
        <v>2043.25</v>
      </c>
      <c r="N89" s="330">
        <v>250</v>
      </c>
      <c r="O89" s="345" t="s">
        <v>588</v>
      </c>
      <c r="P89" s="355">
        <v>44670</v>
      </c>
      <c r="Q89" s="249"/>
      <c r="R89" s="253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32">
        <v>28</v>
      </c>
      <c r="B90" s="355">
        <v>44663</v>
      </c>
      <c r="C90" s="346"/>
      <c r="D90" s="346" t="s">
        <v>880</v>
      </c>
      <c r="E90" s="285" t="s">
        <v>590</v>
      </c>
      <c r="F90" s="285">
        <v>17575</v>
      </c>
      <c r="G90" s="285">
        <v>17420</v>
      </c>
      <c r="H90" s="330">
        <v>17645</v>
      </c>
      <c r="I90" s="330" t="s">
        <v>982</v>
      </c>
      <c r="J90" s="342" t="s">
        <v>771</v>
      </c>
      <c r="K90" s="330">
        <f t="shared" ref="K90" si="88">H90-F90</f>
        <v>70</v>
      </c>
      <c r="L90" s="343">
        <f t="shared" ref="L90" si="89">(H90*N90)*0.07%</f>
        <v>617.57500000000005</v>
      </c>
      <c r="M90" s="344">
        <f t="shared" ref="M90" si="90">(K90*N90)-L90</f>
        <v>2882.4250000000002</v>
      </c>
      <c r="N90" s="330">
        <v>50</v>
      </c>
      <c r="O90" s="345" t="s">
        <v>588</v>
      </c>
      <c r="P90" s="355">
        <v>44664</v>
      </c>
      <c r="Q90" s="249"/>
      <c r="R90" s="253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33">
        <v>29</v>
      </c>
      <c r="B91" s="434">
        <v>44664</v>
      </c>
      <c r="C91" s="435"/>
      <c r="D91" s="435" t="s">
        <v>880</v>
      </c>
      <c r="E91" s="436" t="s">
        <v>590</v>
      </c>
      <c r="F91" s="436">
        <v>17530</v>
      </c>
      <c r="G91" s="436">
        <v>17400</v>
      </c>
      <c r="H91" s="437">
        <v>17535</v>
      </c>
      <c r="I91" s="437">
        <v>17800</v>
      </c>
      <c r="J91" s="438" t="s">
        <v>998</v>
      </c>
      <c r="K91" s="437">
        <f t="shared" ref="K91:K94" si="91">H91-F91</f>
        <v>5</v>
      </c>
      <c r="L91" s="439">
        <f t="shared" ref="L91:L94" si="92">(H91*N91)*0.07%</f>
        <v>613.72500000000014</v>
      </c>
      <c r="M91" s="440">
        <f t="shared" ref="M91:M94" si="93">(K91*N91)-L91</f>
        <v>-363.72500000000014</v>
      </c>
      <c r="N91" s="437">
        <v>50</v>
      </c>
      <c r="O91" s="441" t="s">
        <v>710</v>
      </c>
      <c r="P91" s="434">
        <v>44664</v>
      </c>
      <c r="Q91" s="249"/>
      <c r="R91" s="253" t="s">
        <v>589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356">
        <v>30</v>
      </c>
      <c r="B92" s="355">
        <v>44669</v>
      </c>
      <c r="C92" s="346"/>
      <c r="D92" s="346" t="s">
        <v>879</v>
      </c>
      <c r="E92" s="285" t="s">
        <v>590</v>
      </c>
      <c r="F92" s="285">
        <v>2905</v>
      </c>
      <c r="G92" s="285">
        <v>2850</v>
      </c>
      <c r="H92" s="330">
        <v>2950</v>
      </c>
      <c r="I92" s="330" t="s">
        <v>1006</v>
      </c>
      <c r="J92" s="342" t="s">
        <v>1009</v>
      </c>
      <c r="K92" s="330">
        <f t="shared" si="91"/>
        <v>45</v>
      </c>
      <c r="L92" s="343">
        <f t="shared" si="92"/>
        <v>516.25000000000011</v>
      </c>
      <c r="M92" s="344">
        <f t="shared" si="93"/>
        <v>10733.75</v>
      </c>
      <c r="N92" s="330">
        <v>250</v>
      </c>
      <c r="O92" s="345" t="s">
        <v>588</v>
      </c>
      <c r="P92" s="355">
        <v>44669</v>
      </c>
      <c r="Q92" s="249"/>
      <c r="R92" s="253" t="s">
        <v>934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356">
        <v>31</v>
      </c>
      <c r="B93" s="355">
        <v>44669</v>
      </c>
      <c r="C93" s="346"/>
      <c r="D93" s="346" t="s">
        <v>1005</v>
      </c>
      <c r="E93" s="285" t="s">
        <v>590</v>
      </c>
      <c r="F93" s="285">
        <v>114.5</v>
      </c>
      <c r="G93" s="285">
        <v>111</v>
      </c>
      <c r="H93" s="330">
        <v>116.7</v>
      </c>
      <c r="I93" s="330" t="s">
        <v>1007</v>
      </c>
      <c r="J93" s="342" t="s">
        <v>1010</v>
      </c>
      <c r="K93" s="330">
        <f t="shared" si="91"/>
        <v>2.2000000000000028</v>
      </c>
      <c r="L93" s="343">
        <f t="shared" si="92"/>
        <v>359.43600000000004</v>
      </c>
      <c r="M93" s="344">
        <f t="shared" si="93"/>
        <v>9320.564000000013</v>
      </c>
      <c r="N93" s="330">
        <v>4400</v>
      </c>
      <c r="O93" s="345" t="s">
        <v>588</v>
      </c>
      <c r="P93" s="355">
        <v>44669</v>
      </c>
      <c r="Q93" s="249"/>
      <c r="R93" s="253" t="s">
        <v>934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50">
        <v>32</v>
      </c>
      <c r="B94" s="401">
        <v>44669</v>
      </c>
      <c r="C94" s="407"/>
      <c r="D94" s="407" t="s">
        <v>888</v>
      </c>
      <c r="E94" s="408" t="s">
        <v>590</v>
      </c>
      <c r="F94" s="408">
        <v>2205</v>
      </c>
      <c r="G94" s="408">
        <v>2150</v>
      </c>
      <c r="H94" s="398">
        <v>2150</v>
      </c>
      <c r="I94" s="398" t="s">
        <v>1008</v>
      </c>
      <c r="J94" s="397" t="s">
        <v>1018</v>
      </c>
      <c r="K94" s="398">
        <f t="shared" si="91"/>
        <v>-55</v>
      </c>
      <c r="L94" s="399">
        <f t="shared" si="92"/>
        <v>376.25000000000006</v>
      </c>
      <c r="M94" s="400">
        <f t="shared" si="93"/>
        <v>-14126.25</v>
      </c>
      <c r="N94" s="398">
        <v>250</v>
      </c>
      <c r="O94" s="424" t="s">
        <v>600</v>
      </c>
      <c r="P94" s="401">
        <v>44670</v>
      </c>
      <c r="Q94" s="249"/>
      <c r="R94" s="253" t="s">
        <v>934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50">
        <v>33</v>
      </c>
      <c r="B95" s="401">
        <v>44670</v>
      </c>
      <c r="C95" s="407"/>
      <c r="D95" s="407" t="s">
        <v>1005</v>
      </c>
      <c r="E95" s="408" t="s">
        <v>590</v>
      </c>
      <c r="F95" s="408">
        <v>114</v>
      </c>
      <c r="G95" s="408">
        <v>111</v>
      </c>
      <c r="H95" s="398">
        <v>111</v>
      </c>
      <c r="I95" s="398" t="s">
        <v>1007</v>
      </c>
      <c r="J95" s="397" t="s">
        <v>1017</v>
      </c>
      <c r="K95" s="398">
        <f t="shared" ref="K95" si="94">H95-F95</f>
        <v>-3</v>
      </c>
      <c r="L95" s="399">
        <f t="shared" ref="L95" si="95">(H95*N95)*0.07%</f>
        <v>341.88000000000005</v>
      </c>
      <c r="M95" s="400">
        <f t="shared" ref="M95" si="96">(K95*N95)-L95</f>
        <v>-13541.88</v>
      </c>
      <c r="N95" s="398">
        <v>4400</v>
      </c>
      <c r="O95" s="424" t="s">
        <v>600</v>
      </c>
      <c r="P95" s="401">
        <v>44670</v>
      </c>
      <c r="Q95" s="249"/>
      <c r="R95" s="253" t="s">
        <v>934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50">
        <v>34</v>
      </c>
      <c r="B96" s="401">
        <v>44670</v>
      </c>
      <c r="C96" s="407"/>
      <c r="D96" s="407" t="s">
        <v>949</v>
      </c>
      <c r="E96" s="408" t="s">
        <v>590</v>
      </c>
      <c r="F96" s="408">
        <v>1099</v>
      </c>
      <c r="G96" s="408">
        <v>1084</v>
      </c>
      <c r="H96" s="398">
        <v>1084</v>
      </c>
      <c r="I96" s="398" t="s">
        <v>1020</v>
      </c>
      <c r="J96" s="397" t="s">
        <v>1021</v>
      </c>
      <c r="K96" s="398">
        <f t="shared" ref="K96" si="97">H96-F96</f>
        <v>-15</v>
      </c>
      <c r="L96" s="399">
        <f t="shared" ref="L96" si="98">(H96*N96)*0.07%</f>
        <v>531.16000000000008</v>
      </c>
      <c r="M96" s="400">
        <f t="shared" ref="M96" si="99">(K96*N96)-L96</f>
        <v>-11031.16</v>
      </c>
      <c r="N96" s="398">
        <v>700</v>
      </c>
      <c r="O96" s="424" t="s">
        <v>600</v>
      </c>
      <c r="P96" s="401">
        <v>44670</v>
      </c>
      <c r="Q96" s="249"/>
      <c r="R96" s="253" t="s">
        <v>589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450">
        <v>35</v>
      </c>
      <c r="B97" s="401">
        <v>44670</v>
      </c>
      <c r="C97" s="407"/>
      <c r="D97" s="407" t="s">
        <v>886</v>
      </c>
      <c r="E97" s="408" t="s">
        <v>590</v>
      </c>
      <c r="F97" s="408">
        <v>2427.5</v>
      </c>
      <c r="G97" s="408">
        <v>2380</v>
      </c>
      <c r="H97" s="398">
        <v>2380</v>
      </c>
      <c r="I97" s="398" t="s">
        <v>1023</v>
      </c>
      <c r="J97" s="397" t="s">
        <v>1034</v>
      </c>
      <c r="K97" s="398">
        <f t="shared" ref="K97:K98" si="100">H97-F97</f>
        <v>-47.5</v>
      </c>
      <c r="L97" s="399">
        <f t="shared" ref="L97:L98" si="101">(H97*N97)*0.07%</f>
        <v>458.15000000000009</v>
      </c>
      <c r="M97" s="400">
        <f t="shared" ref="M97:M98" si="102">(K97*N97)-L97</f>
        <v>-13520.65</v>
      </c>
      <c r="N97" s="398">
        <v>275</v>
      </c>
      <c r="O97" s="424" t="s">
        <v>600</v>
      </c>
      <c r="P97" s="401">
        <v>44671</v>
      </c>
      <c r="Q97" s="249"/>
      <c r="R97" s="253" t="s">
        <v>934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450">
        <v>36</v>
      </c>
      <c r="B98" s="401">
        <v>44670</v>
      </c>
      <c r="C98" s="407"/>
      <c r="D98" s="407" t="s">
        <v>879</v>
      </c>
      <c r="E98" s="408" t="s">
        <v>590</v>
      </c>
      <c r="F98" s="408">
        <v>2900</v>
      </c>
      <c r="G98" s="408">
        <v>2850</v>
      </c>
      <c r="H98" s="398">
        <v>2850</v>
      </c>
      <c r="I98" s="398" t="s">
        <v>1006</v>
      </c>
      <c r="J98" s="397" t="s">
        <v>1021</v>
      </c>
      <c r="K98" s="398">
        <f t="shared" si="100"/>
        <v>-50</v>
      </c>
      <c r="L98" s="399">
        <f t="shared" si="101"/>
        <v>498.75000000000006</v>
      </c>
      <c r="M98" s="400">
        <f t="shared" si="102"/>
        <v>-12998.75</v>
      </c>
      <c r="N98" s="398">
        <v>250</v>
      </c>
      <c r="O98" s="424" t="s">
        <v>600</v>
      </c>
      <c r="P98" s="401">
        <v>44678</v>
      </c>
      <c r="Q98" s="249"/>
      <c r="R98" s="253" t="s">
        <v>934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356">
        <v>37</v>
      </c>
      <c r="B99" s="355">
        <v>44671</v>
      </c>
      <c r="C99" s="346"/>
      <c r="D99" s="346" t="s">
        <v>1029</v>
      </c>
      <c r="E99" s="285" t="s">
        <v>590</v>
      </c>
      <c r="F99" s="285">
        <v>374</v>
      </c>
      <c r="G99" s="285">
        <v>363</v>
      </c>
      <c r="H99" s="330">
        <v>383.5</v>
      </c>
      <c r="I99" s="330" t="s">
        <v>1030</v>
      </c>
      <c r="J99" s="342" t="s">
        <v>956</v>
      </c>
      <c r="K99" s="330">
        <f t="shared" ref="K99" si="103">H99-F99</f>
        <v>9.5</v>
      </c>
      <c r="L99" s="343">
        <f t="shared" ref="L99" si="104">(H99*N99)*0.07%</f>
        <v>295.29500000000002</v>
      </c>
      <c r="M99" s="344">
        <f t="shared" ref="M99" si="105">(K99*N99)-L99</f>
        <v>10154.705</v>
      </c>
      <c r="N99" s="330">
        <v>1100</v>
      </c>
      <c r="O99" s="345" t="s">
        <v>588</v>
      </c>
      <c r="P99" s="355">
        <v>44671</v>
      </c>
      <c r="Q99" s="249"/>
      <c r="R99" s="253" t="s">
        <v>934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450">
        <v>38</v>
      </c>
      <c r="B100" s="401">
        <v>44671</v>
      </c>
      <c r="C100" s="407"/>
      <c r="D100" s="407" t="s">
        <v>877</v>
      </c>
      <c r="E100" s="408" t="s">
        <v>590</v>
      </c>
      <c r="F100" s="408">
        <v>948</v>
      </c>
      <c r="G100" s="408">
        <v>933</v>
      </c>
      <c r="H100" s="398">
        <v>933</v>
      </c>
      <c r="I100" s="398" t="s">
        <v>1031</v>
      </c>
      <c r="J100" s="397" t="s">
        <v>1021</v>
      </c>
      <c r="K100" s="398">
        <f t="shared" ref="K100" si="106">H100-F100</f>
        <v>-15</v>
      </c>
      <c r="L100" s="399">
        <f t="shared" ref="L100" si="107">(H100*N100)*0.07%</f>
        <v>555.1350000000001</v>
      </c>
      <c r="M100" s="400">
        <f t="shared" ref="M100" si="108">(K100*N100)-L100</f>
        <v>-13305.135</v>
      </c>
      <c r="N100" s="398">
        <v>850</v>
      </c>
      <c r="O100" s="424" t="s">
        <v>600</v>
      </c>
      <c r="P100" s="401">
        <v>44673</v>
      </c>
      <c r="Q100" s="249"/>
      <c r="R100" s="253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356">
        <v>39</v>
      </c>
      <c r="B101" s="355">
        <v>44671</v>
      </c>
      <c r="C101" s="346"/>
      <c r="D101" s="346" t="s">
        <v>1032</v>
      </c>
      <c r="E101" s="285" t="s">
        <v>590</v>
      </c>
      <c r="F101" s="285">
        <v>508.5</v>
      </c>
      <c r="G101" s="285">
        <v>500</v>
      </c>
      <c r="H101" s="330">
        <v>514.5</v>
      </c>
      <c r="I101" s="330" t="s">
        <v>1033</v>
      </c>
      <c r="J101" s="342" t="s">
        <v>1062</v>
      </c>
      <c r="K101" s="330">
        <f t="shared" ref="K101:K104" si="109">H101-F101</f>
        <v>6</v>
      </c>
      <c r="L101" s="343">
        <f t="shared" ref="L101:L104" si="110">(H101*N101)*0.07%</f>
        <v>540.22500000000002</v>
      </c>
      <c r="M101" s="344">
        <f t="shared" ref="M101:M104" si="111">(K101*N101)-L101</f>
        <v>8459.7749999999996</v>
      </c>
      <c r="N101" s="330">
        <v>1500</v>
      </c>
      <c r="O101" s="345" t="s">
        <v>588</v>
      </c>
      <c r="P101" s="355">
        <v>44672</v>
      </c>
      <c r="Q101" s="249"/>
      <c r="R101" s="253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356">
        <v>40</v>
      </c>
      <c r="B102" s="355">
        <v>44672</v>
      </c>
      <c r="C102" s="346"/>
      <c r="D102" s="346" t="s">
        <v>1050</v>
      </c>
      <c r="E102" s="285" t="s">
        <v>590</v>
      </c>
      <c r="F102" s="285">
        <v>757</v>
      </c>
      <c r="G102" s="285">
        <v>748</v>
      </c>
      <c r="H102" s="330">
        <v>764.5</v>
      </c>
      <c r="I102" s="330" t="s">
        <v>1051</v>
      </c>
      <c r="J102" s="342" t="s">
        <v>1063</v>
      </c>
      <c r="K102" s="330">
        <f t="shared" si="109"/>
        <v>7.5</v>
      </c>
      <c r="L102" s="343">
        <f t="shared" si="110"/>
        <v>735.83125000000007</v>
      </c>
      <c r="M102" s="344">
        <f t="shared" si="111"/>
        <v>9576.6687500000007</v>
      </c>
      <c r="N102" s="330">
        <v>1375</v>
      </c>
      <c r="O102" s="345" t="s">
        <v>588</v>
      </c>
      <c r="P102" s="355">
        <v>44672</v>
      </c>
      <c r="Q102" s="249"/>
      <c r="R102" s="253" t="s">
        <v>589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450">
        <v>41</v>
      </c>
      <c r="B103" s="401">
        <v>44672</v>
      </c>
      <c r="C103" s="407"/>
      <c r="D103" s="407" t="s">
        <v>886</v>
      </c>
      <c r="E103" s="408" t="s">
        <v>590</v>
      </c>
      <c r="F103" s="408">
        <v>2382</v>
      </c>
      <c r="G103" s="408">
        <v>2345</v>
      </c>
      <c r="H103" s="398">
        <v>2345</v>
      </c>
      <c r="I103" s="398" t="s">
        <v>1053</v>
      </c>
      <c r="J103" s="397" t="s">
        <v>1071</v>
      </c>
      <c r="K103" s="398">
        <f t="shared" si="109"/>
        <v>-37</v>
      </c>
      <c r="L103" s="399">
        <f t="shared" si="110"/>
        <v>451.41250000000008</v>
      </c>
      <c r="M103" s="400">
        <f t="shared" si="111"/>
        <v>-10626.4125</v>
      </c>
      <c r="N103" s="398">
        <v>275</v>
      </c>
      <c r="O103" s="424" t="s">
        <v>600</v>
      </c>
      <c r="P103" s="401">
        <v>44673</v>
      </c>
      <c r="Q103" s="249"/>
      <c r="R103" s="253" t="s">
        <v>589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s="247" customFormat="1" ht="13.15" customHeight="1">
      <c r="A104" s="450">
        <v>42</v>
      </c>
      <c r="B104" s="401">
        <v>44672</v>
      </c>
      <c r="C104" s="407"/>
      <c r="D104" s="407" t="s">
        <v>1029</v>
      </c>
      <c r="E104" s="408" t="s">
        <v>590</v>
      </c>
      <c r="F104" s="408">
        <v>382</v>
      </c>
      <c r="G104" s="408">
        <v>371</v>
      </c>
      <c r="H104" s="398">
        <v>371</v>
      </c>
      <c r="I104" s="398" t="s">
        <v>1057</v>
      </c>
      <c r="J104" s="397" t="s">
        <v>1078</v>
      </c>
      <c r="K104" s="398">
        <f t="shared" si="109"/>
        <v>-11</v>
      </c>
      <c r="L104" s="399">
        <f t="shared" si="110"/>
        <v>285.67</v>
      </c>
      <c r="M104" s="400">
        <f t="shared" si="111"/>
        <v>-12385.67</v>
      </c>
      <c r="N104" s="398">
        <v>1100</v>
      </c>
      <c r="O104" s="424" t="s">
        <v>600</v>
      </c>
      <c r="P104" s="401">
        <v>44676</v>
      </c>
      <c r="Q104" s="249"/>
      <c r="R104" s="253" t="s">
        <v>934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4"/>
      <c r="AG104" s="311"/>
      <c r="AH104" s="249"/>
      <c r="AI104" s="249"/>
      <c r="AJ104" s="314"/>
      <c r="AK104" s="314"/>
      <c r="AL104" s="314"/>
    </row>
    <row r="105" spans="1:38" s="247" customFormat="1" ht="13.15" customHeight="1">
      <c r="A105" s="356">
        <v>43</v>
      </c>
      <c r="B105" s="355">
        <v>44673</v>
      </c>
      <c r="C105" s="346"/>
      <c r="D105" s="346" t="s">
        <v>1066</v>
      </c>
      <c r="E105" s="285" t="s">
        <v>590</v>
      </c>
      <c r="F105" s="285">
        <v>2895</v>
      </c>
      <c r="G105" s="285">
        <v>2820</v>
      </c>
      <c r="H105" s="330">
        <v>2945</v>
      </c>
      <c r="I105" s="330" t="s">
        <v>1067</v>
      </c>
      <c r="J105" s="342" t="s">
        <v>974</v>
      </c>
      <c r="K105" s="330">
        <f t="shared" ref="K105" si="112">H105-F105</f>
        <v>50</v>
      </c>
      <c r="L105" s="343">
        <f t="shared" ref="L105" si="113">(H105*N105)*0.07%</f>
        <v>360.76250000000005</v>
      </c>
      <c r="M105" s="344">
        <f t="shared" ref="M105" si="114">(K105*N105)-L105</f>
        <v>8389.2374999999993</v>
      </c>
      <c r="N105" s="330">
        <v>175</v>
      </c>
      <c r="O105" s="345" t="s">
        <v>588</v>
      </c>
      <c r="P105" s="355">
        <v>44673</v>
      </c>
      <c r="Q105" s="249"/>
      <c r="R105" s="253" t="s">
        <v>934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4"/>
      <c r="AG105" s="311"/>
      <c r="AH105" s="249"/>
      <c r="AI105" s="249"/>
      <c r="AJ105" s="314"/>
      <c r="AK105" s="314"/>
      <c r="AL105" s="314"/>
    </row>
    <row r="106" spans="1:38" s="247" customFormat="1" ht="13.15" customHeight="1">
      <c r="A106" s="450">
        <v>44</v>
      </c>
      <c r="B106" s="401">
        <v>44673</v>
      </c>
      <c r="C106" s="407"/>
      <c r="D106" s="407" t="s">
        <v>1050</v>
      </c>
      <c r="E106" s="408" t="s">
        <v>590</v>
      </c>
      <c r="F106" s="408">
        <v>756.5</v>
      </c>
      <c r="G106" s="408">
        <v>748</v>
      </c>
      <c r="H106" s="398">
        <v>750</v>
      </c>
      <c r="I106" s="398" t="s">
        <v>1051</v>
      </c>
      <c r="J106" s="397" t="s">
        <v>1078</v>
      </c>
      <c r="K106" s="398">
        <f t="shared" ref="K106:K107" si="115">H106-F106</f>
        <v>-6.5</v>
      </c>
      <c r="L106" s="399">
        <f t="shared" ref="L106:L107" si="116">(H106*N106)*0.07%</f>
        <v>721.87500000000011</v>
      </c>
      <c r="M106" s="400">
        <f t="shared" ref="M106:M107" si="117">(K106*N106)-L106</f>
        <v>-9659.375</v>
      </c>
      <c r="N106" s="398">
        <v>1375</v>
      </c>
      <c r="O106" s="424" t="s">
        <v>600</v>
      </c>
      <c r="P106" s="401">
        <v>44673</v>
      </c>
      <c r="Q106" s="249"/>
      <c r="R106" s="253" t="s">
        <v>589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4"/>
      <c r="AG106" s="311"/>
      <c r="AH106" s="249"/>
      <c r="AI106" s="249"/>
      <c r="AJ106" s="314"/>
      <c r="AK106" s="314"/>
      <c r="AL106" s="314"/>
    </row>
    <row r="107" spans="1:38" s="247" customFormat="1" ht="13.15" customHeight="1">
      <c r="A107" s="450">
        <v>45</v>
      </c>
      <c r="B107" s="401">
        <v>44673</v>
      </c>
      <c r="C107" s="407"/>
      <c r="D107" s="407" t="s">
        <v>1032</v>
      </c>
      <c r="E107" s="408" t="s">
        <v>590</v>
      </c>
      <c r="F107" s="408">
        <v>508.5</v>
      </c>
      <c r="G107" s="408">
        <v>500</v>
      </c>
      <c r="H107" s="398">
        <v>500</v>
      </c>
      <c r="I107" s="398" t="s">
        <v>1033</v>
      </c>
      <c r="J107" s="397" t="s">
        <v>1079</v>
      </c>
      <c r="K107" s="398">
        <f t="shared" si="115"/>
        <v>-8.5</v>
      </c>
      <c r="L107" s="399">
        <f t="shared" si="116"/>
        <v>525.00000000000011</v>
      </c>
      <c r="M107" s="400">
        <f t="shared" si="117"/>
        <v>-13275</v>
      </c>
      <c r="N107" s="398">
        <v>1500</v>
      </c>
      <c r="O107" s="424" t="s">
        <v>600</v>
      </c>
      <c r="P107" s="401">
        <v>44673</v>
      </c>
      <c r="Q107" s="249"/>
      <c r="R107" s="253" t="s">
        <v>589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4"/>
      <c r="AG107" s="311"/>
      <c r="AH107" s="249"/>
      <c r="AI107" s="249"/>
      <c r="AJ107" s="314"/>
      <c r="AK107" s="314"/>
      <c r="AL107" s="314"/>
    </row>
    <row r="108" spans="1:38" s="247" customFormat="1" ht="13.15" customHeight="1">
      <c r="A108" s="450">
        <v>46</v>
      </c>
      <c r="B108" s="401">
        <v>44676</v>
      </c>
      <c r="C108" s="407"/>
      <c r="D108" s="407" t="s">
        <v>1098</v>
      </c>
      <c r="E108" s="408" t="s">
        <v>590</v>
      </c>
      <c r="F108" s="408">
        <v>561</v>
      </c>
      <c r="G108" s="408">
        <v>540</v>
      </c>
      <c r="H108" s="398">
        <v>540</v>
      </c>
      <c r="I108" s="398">
        <v>600</v>
      </c>
      <c r="J108" s="397" t="s">
        <v>1099</v>
      </c>
      <c r="K108" s="398">
        <f t="shared" ref="K108" si="118">H108-F108</f>
        <v>-21</v>
      </c>
      <c r="L108" s="399">
        <f t="shared" ref="L108" si="119">(H108*N108)*0.07%</f>
        <v>236.25000000000003</v>
      </c>
      <c r="M108" s="400">
        <f t="shared" ref="M108" si="120">(K108*N108)-L108</f>
        <v>-13361.25</v>
      </c>
      <c r="N108" s="398">
        <v>625</v>
      </c>
      <c r="O108" s="424" t="s">
        <v>600</v>
      </c>
      <c r="P108" s="401">
        <v>44676</v>
      </c>
      <c r="Q108" s="249"/>
      <c r="R108" s="253" t="s">
        <v>934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4"/>
      <c r="AG108" s="311"/>
      <c r="AH108" s="249"/>
      <c r="AI108" s="249"/>
      <c r="AJ108" s="314"/>
      <c r="AK108" s="314"/>
      <c r="AL108" s="314"/>
    </row>
    <row r="109" spans="1:38" s="247" customFormat="1" ht="13.15" customHeight="1">
      <c r="A109" s="442">
        <v>47</v>
      </c>
      <c r="B109" s="248">
        <v>44677</v>
      </c>
      <c r="C109" s="332"/>
      <c r="D109" s="332" t="s">
        <v>1108</v>
      </c>
      <c r="E109" s="251" t="s">
        <v>590</v>
      </c>
      <c r="F109" s="251" t="s">
        <v>1109</v>
      </c>
      <c r="G109" s="251">
        <v>1550</v>
      </c>
      <c r="H109" s="252"/>
      <c r="I109" s="252" t="s">
        <v>1110</v>
      </c>
      <c r="J109" s="302" t="s">
        <v>591</v>
      </c>
      <c r="K109" s="252"/>
      <c r="L109" s="283"/>
      <c r="M109" s="284"/>
      <c r="N109" s="252"/>
      <c r="O109" s="348"/>
      <c r="P109" s="248"/>
      <c r="Q109" s="249"/>
      <c r="R109" s="253" t="s">
        <v>934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4"/>
      <c r="AG109" s="311"/>
      <c r="AH109" s="249"/>
      <c r="AI109" s="249"/>
      <c r="AJ109" s="314"/>
      <c r="AK109" s="314"/>
      <c r="AL109" s="314"/>
    </row>
    <row r="110" spans="1:38" s="247" customFormat="1" ht="13.15" customHeight="1">
      <c r="A110" s="442">
        <v>47</v>
      </c>
      <c r="B110" s="248">
        <v>44677</v>
      </c>
      <c r="C110" s="332"/>
      <c r="D110" s="332" t="s">
        <v>1111</v>
      </c>
      <c r="E110" s="251" t="s">
        <v>590</v>
      </c>
      <c r="F110" s="251" t="s">
        <v>1112</v>
      </c>
      <c r="G110" s="251">
        <v>2730</v>
      </c>
      <c r="H110" s="252"/>
      <c r="I110" s="252" t="s">
        <v>1113</v>
      </c>
      <c r="J110" s="302" t="s">
        <v>591</v>
      </c>
      <c r="K110" s="252"/>
      <c r="L110" s="283"/>
      <c r="M110" s="284"/>
      <c r="N110" s="252"/>
      <c r="O110" s="348"/>
      <c r="P110" s="248"/>
      <c r="Q110" s="249"/>
      <c r="R110" s="253" t="s">
        <v>934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4"/>
      <c r="AG110" s="311"/>
      <c r="AH110" s="249"/>
      <c r="AI110" s="249"/>
      <c r="AJ110" s="314"/>
      <c r="AK110" s="314"/>
      <c r="AL110" s="314"/>
    </row>
    <row r="111" spans="1:38" s="247" customFormat="1" ht="13.15" customHeight="1">
      <c r="A111" s="356">
        <v>47</v>
      </c>
      <c r="B111" s="355">
        <v>44677</v>
      </c>
      <c r="C111" s="346"/>
      <c r="D111" s="346" t="s">
        <v>1114</v>
      </c>
      <c r="E111" s="285" t="s">
        <v>590</v>
      </c>
      <c r="F111" s="285">
        <v>722</v>
      </c>
      <c r="G111" s="285">
        <v>712</v>
      </c>
      <c r="H111" s="330">
        <v>279.5</v>
      </c>
      <c r="I111" s="330" t="s">
        <v>1115</v>
      </c>
      <c r="J111" s="342" t="s">
        <v>974</v>
      </c>
      <c r="K111" s="330">
        <f t="shared" ref="K111" si="121">H111-F111</f>
        <v>-442.5</v>
      </c>
      <c r="L111" s="343">
        <f t="shared" ref="L111" si="122">(H111*N111)*0.07%</f>
        <v>215.21500000000003</v>
      </c>
      <c r="M111" s="344">
        <f t="shared" ref="M111" si="123">(K111*N111)-L111</f>
        <v>-486965.21500000003</v>
      </c>
      <c r="N111" s="330">
        <v>1100</v>
      </c>
      <c r="O111" s="345" t="s">
        <v>588</v>
      </c>
      <c r="P111" s="355">
        <v>44673</v>
      </c>
      <c r="Q111" s="249"/>
      <c r="R111" s="253" t="s">
        <v>589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4"/>
      <c r="AG111" s="311"/>
      <c r="AH111" s="249"/>
      <c r="AI111" s="249"/>
      <c r="AJ111" s="314"/>
      <c r="AK111" s="314"/>
      <c r="AL111" s="314"/>
    </row>
    <row r="112" spans="1:38" s="247" customFormat="1" ht="13.15" customHeight="1">
      <c r="A112" s="442">
        <v>48</v>
      </c>
      <c r="B112" s="248">
        <v>44678</v>
      </c>
      <c r="C112" s="332"/>
      <c r="D112" s="332" t="s">
        <v>1139</v>
      </c>
      <c r="E112" s="251" t="s">
        <v>590</v>
      </c>
      <c r="F112" s="251" t="s">
        <v>1140</v>
      </c>
      <c r="G112" s="251">
        <v>17890</v>
      </c>
      <c r="H112" s="252"/>
      <c r="I112" s="252" t="s">
        <v>1141</v>
      </c>
      <c r="J112" s="302" t="s">
        <v>591</v>
      </c>
      <c r="K112" s="252"/>
      <c r="L112" s="283"/>
      <c r="M112" s="284"/>
      <c r="N112" s="252"/>
      <c r="O112" s="348"/>
      <c r="P112" s="248"/>
      <c r="Q112" s="249"/>
      <c r="R112" s="253" t="s">
        <v>589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4"/>
      <c r="AG112" s="311"/>
      <c r="AH112" s="249"/>
      <c r="AI112" s="249"/>
      <c r="AJ112" s="314"/>
      <c r="AK112" s="314"/>
      <c r="AL112" s="314"/>
    </row>
    <row r="113" spans="1:38" s="247" customFormat="1" ht="13.15" customHeight="1">
      <c r="A113" s="442">
        <v>49</v>
      </c>
      <c r="B113" s="248">
        <v>44678</v>
      </c>
      <c r="C113" s="332"/>
      <c r="D113" s="332" t="s">
        <v>1147</v>
      </c>
      <c r="E113" s="251" t="s">
        <v>590</v>
      </c>
      <c r="F113" s="251" t="s">
        <v>1148</v>
      </c>
      <c r="G113" s="251">
        <v>1220</v>
      </c>
      <c r="H113" s="252"/>
      <c r="I113" s="252" t="s">
        <v>1149</v>
      </c>
      <c r="J113" s="302" t="s">
        <v>591</v>
      </c>
      <c r="K113" s="252"/>
      <c r="L113" s="283"/>
      <c r="M113" s="284"/>
      <c r="N113" s="252"/>
      <c r="O113" s="348"/>
      <c r="P113" s="248"/>
      <c r="Q113" s="249"/>
      <c r="R113" s="253" t="s">
        <v>934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4"/>
      <c r="AG113" s="311"/>
      <c r="AH113" s="249"/>
      <c r="AI113" s="249"/>
      <c r="AJ113" s="314"/>
      <c r="AK113" s="314"/>
      <c r="AL113" s="314"/>
    </row>
    <row r="114" spans="1:38" s="247" customFormat="1" ht="13.15" customHeight="1">
      <c r="A114" s="442"/>
      <c r="B114" s="248"/>
      <c r="C114" s="332"/>
      <c r="D114" s="332"/>
      <c r="E114" s="251"/>
      <c r="F114" s="251"/>
      <c r="G114" s="251"/>
      <c r="H114" s="252"/>
      <c r="I114" s="252"/>
      <c r="J114" s="302"/>
      <c r="K114" s="252"/>
      <c r="L114" s="283"/>
      <c r="M114" s="284"/>
      <c r="N114" s="252"/>
      <c r="O114" s="348"/>
      <c r="P114" s="248"/>
      <c r="Q114" s="249"/>
      <c r="R114" s="253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4"/>
      <c r="AG114" s="311"/>
      <c r="AH114" s="249"/>
      <c r="AI114" s="249"/>
      <c r="AJ114" s="314"/>
      <c r="AK114" s="314"/>
      <c r="AL114" s="314"/>
    </row>
    <row r="115" spans="1:38" s="247" customFormat="1" ht="13.15" customHeight="1">
      <c r="A115" s="442"/>
      <c r="B115" s="248"/>
      <c r="C115" s="332"/>
      <c r="D115" s="332"/>
      <c r="E115" s="251"/>
      <c r="F115" s="251"/>
      <c r="G115" s="251"/>
      <c r="H115" s="252"/>
      <c r="I115" s="252"/>
      <c r="J115" s="302"/>
      <c r="K115" s="252"/>
      <c r="L115" s="283"/>
      <c r="M115" s="284"/>
      <c r="N115" s="252"/>
      <c r="O115" s="348"/>
      <c r="P115" s="248"/>
      <c r="Q115" s="249"/>
      <c r="R115" s="253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4"/>
      <c r="AG115" s="311"/>
      <c r="AH115" s="249"/>
      <c r="AI115" s="249"/>
      <c r="AJ115" s="314"/>
      <c r="AK115" s="314"/>
      <c r="AL115" s="314"/>
    </row>
    <row r="116" spans="1:38" s="247" customFormat="1" ht="13.15" customHeight="1">
      <c r="A116" s="442"/>
      <c r="B116" s="248"/>
      <c r="C116" s="332"/>
      <c r="D116" s="332"/>
      <c r="E116" s="251"/>
      <c r="F116" s="251"/>
      <c r="G116" s="251"/>
      <c r="H116" s="252"/>
      <c r="I116" s="252"/>
      <c r="J116" s="302"/>
      <c r="K116" s="252"/>
      <c r="L116" s="283"/>
      <c r="M116" s="284"/>
      <c r="N116" s="252"/>
      <c r="O116" s="348"/>
      <c r="P116" s="248"/>
      <c r="Q116" s="249"/>
      <c r="R116" s="253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4"/>
      <c r="AG116" s="311"/>
      <c r="AH116" s="249"/>
      <c r="AI116" s="249"/>
      <c r="AJ116" s="314"/>
      <c r="AK116" s="314"/>
      <c r="AL116" s="314"/>
    </row>
    <row r="117" spans="1:38" s="247" customFormat="1" ht="13.15" customHeight="1">
      <c r="A117" s="442"/>
      <c r="B117" s="248"/>
      <c r="C117" s="332"/>
      <c r="D117" s="332"/>
      <c r="E117" s="251"/>
      <c r="F117" s="251"/>
      <c r="G117" s="251"/>
      <c r="H117" s="252"/>
      <c r="I117" s="252"/>
      <c r="J117" s="302"/>
      <c r="K117" s="252"/>
      <c r="L117" s="283"/>
      <c r="M117" s="284"/>
      <c r="N117" s="252"/>
      <c r="O117" s="348"/>
      <c r="P117" s="248"/>
      <c r="Q117" s="249"/>
      <c r="R117" s="253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4"/>
      <c r="AG117" s="311"/>
      <c r="AH117" s="249"/>
      <c r="AI117" s="249"/>
      <c r="AJ117" s="314"/>
      <c r="AK117" s="314"/>
      <c r="AL117" s="314"/>
    </row>
    <row r="118" spans="1:38" s="247" customFormat="1" ht="13.15" customHeight="1">
      <c r="A118" s="251"/>
      <c r="B118" s="248"/>
      <c r="C118" s="332"/>
      <c r="D118" s="332"/>
      <c r="E118" s="251"/>
      <c r="F118" s="251"/>
      <c r="G118" s="251"/>
      <c r="H118" s="252"/>
      <c r="I118" s="252"/>
      <c r="J118" s="302"/>
      <c r="K118" s="252"/>
      <c r="L118" s="283"/>
      <c r="M118" s="284"/>
      <c r="N118" s="252"/>
      <c r="O118" s="292"/>
      <c r="P118" s="293"/>
      <c r="Q118" s="249"/>
      <c r="R118" s="253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4"/>
      <c r="AG118" s="311"/>
      <c r="AH118" s="249"/>
      <c r="AI118" s="249"/>
      <c r="AJ118" s="314"/>
      <c r="AK118" s="314"/>
      <c r="AL118" s="314"/>
    </row>
    <row r="119" spans="1:38" ht="13.5" customHeight="1">
      <c r="A119" s="107"/>
      <c r="B119" s="108"/>
      <c r="C119" s="142"/>
      <c r="D119" s="150"/>
      <c r="E119" s="151"/>
      <c r="F119" s="107"/>
      <c r="G119" s="107"/>
      <c r="H119" s="107"/>
      <c r="I119" s="143"/>
      <c r="J119" s="143"/>
      <c r="K119" s="143"/>
      <c r="L119" s="143"/>
      <c r="M119" s="143"/>
      <c r="N119" s="143"/>
      <c r="O119" s="143"/>
      <c r="P119" s="143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52"/>
      <c r="B120" s="108"/>
      <c r="C120" s="109"/>
      <c r="D120" s="153"/>
      <c r="E120" s="112"/>
      <c r="F120" s="112"/>
      <c r="G120" s="112"/>
      <c r="H120" s="112"/>
      <c r="I120" s="112"/>
      <c r="J120" s="6"/>
      <c r="K120" s="112"/>
      <c r="L120" s="112"/>
      <c r="M120" s="6"/>
      <c r="N120" s="1"/>
      <c r="O120" s="109"/>
      <c r="P120" s="41"/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154" t="s">
        <v>610</v>
      </c>
      <c r="B121" s="154"/>
      <c r="C121" s="154"/>
      <c r="D121" s="154"/>
      <c r="E121" s="155"/>
      <c r="F121" s="112"/>
      <c r="G121" s="112"/>
      <c r="H121" s="112"/>
      <c r="I121" s="112"/>
      <c r="J121" s="1"/>
      <c r="K121" s="6"/>
      <c r="L121" s="6"/>
      <c r="M121" s="6"/>
      <c r="N121" s="1"/>
      <c r="O121" s="1"/>
      <c r="P121" s="41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38.25" customHeight="1">
      <c r="A122" s="96" t="s">
        <v>16</v>
      </c>
      <c r="B122" s="96" t="s">
        <v>565</v>
      </c>
      <c r="C122" s="96"/>
      <c r="D122" s="97" t="s">
        <v>576</v>
      </c>
      <c r="E122" s="96" t="s">
        <v>577</v>
      </c>
      <c r="F122" s="96" t="s">
        <v>578</v>
      </c>
      <c r="G122" s="96" t="s">
        <v>598</v>
      </c>
      <c r="H122" s="96" t="s">
        <v>580</v>
      </c>
      <c r="I122" s="96" t="s">
        <v>581</v>
      </c>
      <c r="J122" s="95" t="s">
        <v>582</v>
      </c>
      <c r="K122" s="95" t="s">
        <v>611</v>
      </c>
      <c r="L122" s="98" t="s">
        <v>584</v>
      </c>
      <c r="M122" s="149" t="s">
        <v>607</v>
      </c>
      <c r="N122" s="96" t="s">
        <v>608</v>
      </c>
      <c r="O122" s="96" t="s">
        <v>586</v>
      </c>
      <c r="P122" s="97" t="s">
        <v>587</v>
      </c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s="247" customFormat="1" ht="12.75" customHeight="1">
      <c r="A123" s="391">
        <v>1</v>
      </c>
      <c r="B123" s="392">
        <v>44655</v>
      </c>
      <c r="C123" s="393"/>
      <c r="D123" s="394" t="s">
        <v>896</v>
      </c>
      <c r="E123" s="391" t="s">
        <v>590</v>
      </c>
      <c r="F123" s="391">
        <v>56</v>
      </c>
      <c r="G123" s="391">
        <v>39</v>
      </c>
      <c r="H123" s="395">
        <v>39</v>
      </c>
      <c r="I123" s="396" t="s">
        <v>910</v>
      </c>
      <c r="J123" s="397" t="s">
        <v>920</v>
      </c>
      <c r="K123" s="398">
        <f t="shared" ref="K123" si="124">H123-F123</f>
        <v>-17</v>
      </c>
      <c r="L123" s="399">
        <v>100</v>
      </c>
      <c r="M123" s="400">
        <f t="shared" ref="M123" si="125">(K123*N123)-L123</f>
        <v>-5200</v>
      </c>
      <c r="N123" s="398">
        <v>300</v>
      </c>
      <c r="O123" s="424" t="s">
        <v>600</v>
      </c>
      <c r="P123" s="401">
        <v>44655</v>
      </c>
      <c r="Q123" s="249"/>
      <c r="R123" s="250" t="s">
        <v>934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85">
        <v>2</v>
      </c>
      <c r="B124" s="386">
        <v>44655</v>
      </c>
      <c r="C124" s="387"/>
      <c r="D124" s="388" t="s">
        <v>897</v>
      </c>
      <c r="E124" s="385" t="s">
        <v>590</v>
      </c>
      <c r="F124" s="385">
        <v>82.5</v>
      </c>
      <c r="G124" s="385">
        <v>35</v>
      </c>
      <c r="H124" s="389">
        <v>102.5</v>
      </c>
      <c r="I124" s="390" t="s">
        <v>898</v>
      </c>
      <c r="J124" s="342" t="s">
        <v>905</v>
      </c>
      <c r="K124" s="330">
        <f t="shared" ref="K124:K125" si="126">H124-F124</f>
        <v>20</v>
      </c>
      <c r="L124" s="343">
        <v>100</v>
      </c>
      <c r="M124" s="344">
        <f t="shared" ref="M124:M125" si="127">(K124*N124)-L124</f>
        <v>900</v>
      </c>
      <c r="N124" s="330">
        <v>50</v>
      </c>
      <c r="O124" s="345" t="s">
        <v>588</v>
      </c>
      <c r="P124" s="355">
        <v>44655</v>
      </c>
      <c r="Q124" s="249"/>
      <c r="R124" s="250" t="s">
        <v>589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91">
        <v>3</v>
      </c>
      <c r="B125" s="392">
        <v>44655</v>
      </c>
      <c r="C125" s="393"/>
      <c r="D125" s="394" t="s">
        <v>897</v>
      </c>
      <c r="E125" s="391" t="s">
        <v>590</v>
      </c>
      <c r="F125" s="391">
        <v>77</v>
      </c>
      <c r="G125" s="391">
        <v>35</v>
      </c>
      <c r="H125" s="395">
        <v>54</v>
      </c>
      <c r="I125" s="396" t="s">
        <v>898</v>
      </c>
      <c r="J125" s="397" t="s">
        <v>906</v>
      </c>
      <c r="K125" s="398">
        <f t="shared" si="126"/>
        <v>-23</v>
      </c>
      <c r="L125" s="399">
        <v>100</v>
      </c>
      <c r="M125" s="400">
        <f t="shared" si="127"/>
        <v>-1250</v>
      </c>
      <c r="N125" s="398">
        <v>50</v>
      </c>
      <c r="O125" s="424" t="s">
        <v>600</v>
      </c>
      <c r="P125" s="401">
        <v>44655</v>
      </c>
      <c r="Q125" s="249"/>
      <c r="R125" s="250" t="s">
        <v>589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85">
        <v>4</v>
      </c>
      <c r="B126" s="355">
        <v>44656</v>
      </c>
      <c r="C126" s="387"/>
      <c r="D126" s="388" t="s">
        <v>919</v>
      </c>
      <c r="E126" s="385" t="s">
        <v>590</v>
      </c>
      <c r="F126" s="385">
        <v>290</v>
      </c>
      <c r="G126" s="385">
        <v>170</v>
      </c>
      <c r="H126" s="389">
        <v>375</v>
      </c>
      <c r="I126" s="390" t="s">
        <v>918</v>
      </c>
      <c r="J126" s="342" t="s">
        <v>914</v>
      </c>
      <c r="K126" s="330">
        <f t="shared" ref="K126:K128" si="128">H126-F126</f>
        <v>85</v>
      </c>
      <c r="L126" s="343">
        <v>100</v>
      </c>
      <c r="M126" s="344">
        <f t="shared" ref="M126:M128" si="129">(K126*N126)-L126</f>
        <v>2025</v>
      </c>
      <c r="N126" s="330">
        <v>25</v>
      </c>
      <c r="O126" s="345" t="s">
        <v>588</v>
      </c>
      <c r="P126" s="355">
        <v>44656</v>
      </c>
      <c r="Q126" s="249"/>
      <c r="R126" s="250" t="s">
        <v>589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5</v>
      </c>
      <c r="B127" s="355">
        <v>44656</v>
      </c>
      <c r="C127" s="387"/>
      <c r="D127" s="388" t="s">
        <v>916</v>
      </c>
      <c r="E127" s="385" t="s">
        <v>590</v>
      </c>
      <c r="F127" s="385">
        <v>245</v>
      </c>
      <c r="G127" s="385">
        <v>130</v>
      </c>
      <c r="H127" s="385">
        <v>305</v>
      </c>
      <c r="I127" s="389" t="s">
        <v>917</v>
      </c>
      <c r="J127" s="342" t="s">
        <v>797</v>
      </c>
      <c r="K127" s="330">
        <f t="shared" si="128"/>
        <v>60</v>
      </c>
      <c r="L127" s="343">
        <v>100</v>
      </c>
      <c r="M127" s="344">
        <f t="shared" si="129"/>
        <v>1400</v>
      </c>
      <c r="N127" s="330">
        <v>25</v>
      </c>
      <c r="O127" s="345" t="s">
        <v>588</v>
      </c>
      <c r="P127" s="355">
        <v>44656</v>
      </c>
      <c r="Q127" s="249"/>
      <c r="R127" s="250" t="s">
        <v>934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91">
        <v>6</v>
      </c>
      <c r="B128" s="392">
        <v>44656</v>
      </c>
      <c r="C128" s="393"/>
      <c r="D128" s="394" t="s">
        <v>1025</v>
      </c>
      <c r="E128" s="391" t="s">
        <v>590</v>
      </c>
      <c r="F128" s="391">
        <v>13.5</v>
      </c>
      <c r="G128" s="391">
        <v>5</v>
      </c>
      <c r="H128" s="395">
        <v>5</v>
      </c>
      <c r="I128" s="396" t="s">
        <v>1026</v>
      </c>
      <c r="J128" s="397" t="s">
        <v>906</v>
      </c>
      <c r="K128" s="398">
        <f t="shared" si="128"/>
        <v>-8.5</v>
      </c>
      <c r="L128" s="399">
        <v>100</v>
      </c>
      <c r="M128" s="400">
        <f t="shared" si="129"/>
        <v>-5412.5</v>
      </c>
      <c r="N128" s="398">
        <v>625</v>
      </c>
      <c r="O128" s="424" t="s">
        <v>600</v>
      </c>
      <c r="P128" s="401">
        <v>44655</v>
      </c>
      <c r="Q128" s="249"/>
      <c r="R128" s="250" t="s">
        <v>934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85">
        <v>7</v>
      </c>
      <c r="B129" s="355">
        <v>44657</v>
      </c>
      <c r="C129" s="387"/>
      <c r="D129" s="388" t="s">
        <v>926</v>
      </c>
      <c r="E129" s="385" t="s">
        <v>590</v>
      </c>
      <c r="F129" s="385">
        <v>94</v>
      </c>
      <c r="G129" s="385">
        <v>45</v>
      </c>
      <c r="H129" s="389">
        <v>114</v>
      </c>
      <c r="I129" s="390" t="s">
        <v>927</v>
      </c>
      <c r="J129" s="342" t="s">
        <v>905</v>
      </c>
      <c r="K129" s="330">
        <f t="shared" ref="K129" si="130">H129-F129</f>
        <v>20</v>
      </c>
      <c r="L129" s="343">
        <v>100</v>
      </c>
      <c r="M129" s="344">
        <f t="shared" ref="M129" si="131">(K129*N129)-L129</f>
        <v>900</v>
      </c>
      <c r="N129" s="330">
        <v>50</v>
      </c>
      <c r="O129" s="345" t="s">
        <v>588</v>
      </c>
      <c r="P129" s="355">
        <v>44657</v>
      </c>
      <c r="Q129" s="249"/>
      <c r="R129" s="250" t="s">
        <v>589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5">
        <v>8</v>
      </c>
      <c r="B130" s="355">
        <v>44657</v>
      </c>
      <c r="C130" s="387"/>
      <c r="D130" s="388" t="s">
        <v>928</v>
      </c>
      <c r="E130" s="385" t="s">
        <v>590</v>
      </c>
      <c r="F130" s="385">
        <v>155</v>
      </c>
      <c r="G130" s="385">
        <v>45</v>
      </c>
      <c r="H130" s="389">
        <v>225</v>
      </c>
      <c r="I130" s="390" t="s">
        <v>929</v>
      </c>
      <c r="J130" s="342" t="s">
        <v>771</v>
      </c>
      <c r="K130" s="330">
        <f t="shared" ref="K130:K132" si="132">H130-F130</f>
        <v>70</v>
      </c>
      <c r="L130" s="343">
        <v>100</v>
      </c>
      <c r="M130" s="344">
        <f t="shared" ref="M130:M132" si="133">(K130*N130)-L130</f>
        <v>1650</v>
      </c>
      <c r="N130" s="330">
        <v>25</v>
      </c>
      <c r="O130" s="345" t="s">
        <v>588</v>
      </c>
      <c r="P130" s="355">
        <v>44657</v>
      </c>
      <c r="Q130" s="249"/>
      <c r="R130" s="250" t="s">
        <v>934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91">
        <v>9</v>
      </c>
      <c r="B131" s="401">
        <v>44657</v>
      </c>
      <c r="C131" s="393"/>
      <c r="D131" s="394" t="s">
        <v>926</v>
      </c>
      <c r="E131" s="391" t="s">
        <v>590</v>
      </c>
      <c r="F131" s="391">
        <v>73</v>
      </c>
      <c r="G131" s="391">
        <v>35</v>
      </c>
      <c r="H131" s="395">
        <v>35</v>
      </c>
      <c r="I131" s="396" t="s">
        <v>927</v>
      </c>
      <c r="J131" s="397" t="s">
        <v>946</v>
      </c>
      <c r="K131" s="398">
        <f t="shared" si="132"/>
        <v>-38</v>
      </c>
      <c r="L131" s="399">
        <v>100</v>
      </c>
      <c r="M131" s="400">
        <f t="shared" si="133"/>
        <v>-2000</v>
      </c>
      <c r="N131" s="398">
        <v>50</v>
      </c>
      <c r="O131" s="424" t="s">
        <v>600</v>
      </c>
      <c r="P131" s="401">
        <v>44658</v>
      </c>
      <c r="Q131" s="249"/>
      <c r="R131" s="250" t="s">
        <v>589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91">
        <v>10</v>
      </c>
      <c r="B132" s="401">
        <v>44657</v>
      </c>
      <c r="C132" s="393"/>
      <c r="D132" s="394" t="s">
        <v>928</v>
      </c>
      <c r="E132" s="391" t="s">
        <v>590</v>
      </c>
      <c r="F132" s="391">
        <v>145</v>
      </c>
      <c r="G132" s="391">
        <v>45</v>
      </c>
      <c r="H132" s="395">
        <v>45</v>
      </c>
      <c r="I132" s="396" t="s">
        <v>929</v>
      </c>
      <c r="J132" s="397" t="s">
        <v>947</v>
      </c>
      <c r="K132" s="398">
        <f t="shared" si="132"/>
        <v>-100</v>
      </c>
      <c r="L132" s="399">
        <v>100</v>
      </c>
      <c r="M132" s="400">
        <f t="shared" si="133"/>
        <v>-2600</v>
      </c>
      <c r="N132" s="398">
        <v>25</v>
      </c>
      <c r="O132" s="424" t="s">
        <v>600</v>
      </c>
      <c r="P132" s="401">
        <v>44658</v>
      </c>
      <c r="Q132" s="249"/>
      <c r="R132" s="250" t="s">
        <v>934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85">
        <v>11</v>
      </c>
      <c r="B133" s="355">
        <v>44658</v>
      </c>
      <c r="C133" s="387"/>
      <c r="D133" s="388" t="s">
        <v>944</v>
      </c>
      <c r="E133" s="385" t="s">
        <v>590</v>
      </c>
      <c r="F133" s="385">
        <v>62.5</v>
      </c>
      <c r="G133" s="385">
        <v>19</v>
      </c>
      <c r="H133" s="389">
        <v>80</v>
      </c>
      <c r="I133" s="390" t="s">
        <v>945</v>
      </c>
      <c r="J133" s="342" t="s">
        <v>893</v>
      </c>
      <c r="K133" s="330">
        <f t="shared" ref="K133:K137" si="134">H133-F133</f>
        <v>17.5</v>
      </c>
      <c r="L133" s="343">
        <v>100</v>
      </c>
      <c r="M133" s="344">
        <f t="shared" ref="M133:M136" si="135">(K133*N133)-L133</f>
        <v>775</v>
      </c>
      <c r="N133" s="330">
        <v>50</v>
      </c>
      <c r="O133" s="345" t="s">
        <v>588</v>
      </c>
      <c r="P133" s="355">
        <v>44659</v>
      </c>
      <c r="Q133" s="249"/>
      <c r="R133" s="250" t="s">
        <v>589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91">
        <v>12</v>
      </c>
      <c r="B134" s="401">
        <v>44662</v>
      </c>
      <c r="C134" s="393"/>
      <c r="D134" s="394" t="s">
        <v>959</v>
      </c>
      <c r="E134" s="391" t="s">
        <v>590</v>
      </c>
      <c r="F134" s="391">
        <v>51.5</v>
      </c>
      <c r="G134" s="391">
        <v>32</v>
      </c>
      <c r="H134" s="395">
        <v>34</v>
      </c>
      <c r="I134" s="396" t="s">
        <v>960</v>
      </c>
      <c r="J134" s="397" t="s">
        <v>973</v>
      </c>
      <c r="K134" s="398">
        <f t="shared" si="134"/>
        <v>-17.5</v>
      </c>
      <c r="L134" s="399">
        <v>100</v>
      </c>
      <c r="M134" s="400">
        <f t="shared" si="135"/>
        <v>-4475</v>
      </c>
      <c r="N134" s="398">
        <v>250</v>
      </c>
      <c r="O134" s="424" t="s">
        <v>600</v>
      </c>
      <c r="P134" s="401">
        <v>44662</v>
      </c>
      <c r="Q134" s="249"/>
      <c r="R134" s="250" t="s">
        <v>589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85">
        <v>13</v>
      </c>
      <c r="B135" s="355">
        <v>44662</v>
      </c>
      <c r="C135" s="387"/>
      <c r="D135" s="388" t="s">
        <v>961</v>
      </c>
      <c r="E135" s="385" t="s">
        <v>590</v>
      </c>
      <c r="F135" s="385">
        <v>71</v>
      </c>
      <c r="G135" s="385">
        <v>35</v>
      </c>
      <c r="H135" s="389">
        <v>91</v>
      </c>
      <c r="I135" s="390" t="s">
        <v>962</v>
      </c>
      <c r="J135" s="342" t="s">
        <v>905</v>
      </c>
      <c r="K135" s="330">
        <f t="shared" si="134"/>
        <v>20</v>
      </c>
      <c r="L135" s="343">
        <v>100</v>
      </c>
      <c r="M135" s="344">
        <f t="shared" si="135"/>
        <v>900</v>
      </c>
      <c r="N135" s="330">
        <v>50</v>
      </c>
      <c r="O135" s="345" t="s">
        <v>588</v>
      </c>
      <c r="P135" s="355">
        <v>44662</v>
      </c>
      <c r="Q135" s="249"/>
      <c r="R135" s="250" t="s">
        <v>589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5">
        <v>14</v>
      </c>
      <c r="B136" s="355">
        <v>44662</v>
      </c>
      <c r="C136" s="387"/>
      <c r="D136" s="388" t="s">
        <v>963</v>
      </c>
      <c r="E136" s="385" t="s">
        <v>590</v>
      </c>
      <c r="F136" s="385">
        <v>255</v>
      </c>
      <c r="G136" s="385">
        <v>175</v>
      </c>
      <c r="H136" s="389">
        <v>305</v>
      </c>
      <c r="I136" s="390" t="s">
        <v>917</v>
      </c>
      <c r="J136" s="342" t="s">
        <v>974</v>
      </c>
      <c r="K136" s="330">
        <f t="shared" si="134"/>
        <v>50</v>
      </c>
      <c r="L136" s="343">
        <v>100</v>
      </c>
      <c r="M136" s="344">
        <f t="shared" si="135"/>
        <v>1150</v>
      </c>
      <c r="N136" s="330">
        <v>25</v>
      </c>
      <c r="O136" s="345" t="s">
        <v>588</v>
      </c>
      <c r="P136" s="355">
        <v>44662</v>
      </c>
      <c r="Q136" s="249"/>
      <c r="R136" s="250" t="s">
        <v>589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91">
        <v>15</v>
      </c>
      <c r="B137" s="401">
        <v>44662</v>
      </c>
      <c r="C137" s="419"/>
      <c r="D137" s="394" t="s">
        <v>966</v>
      </c>
      <c r="E137" s="391" t="s">
        <v>590</v>
      </c>
      <c r="F137" s="391">
        <v>34.5</v>
      </c>
      <c r="G137" s="391">
        <v>25</v>
      </c>
      <c r="H137" s="391">
        <v>25.5</v>
      </c>
      <c r="I137" s="420" t="s">
        <v>967</v>
      </c>
      <c r="J137" s="397" t="s">
        <v>972</v>
      </c>
      <c r="K137" s="398">
        <f t="shared" si="134"/>
        <v>-9</v>
      </c>
      <c r="L137" s="399">
        <v>100</v>
      </c>
      <c r="M137" s="400">
        <f t="shared" ref="M137" si="136">(K137*N137)-L137</f>
        <v>-5275</v>
      </c>
      <c r="N137" s="398">
        <v>575</v>
      </c>
      <c r="O137" s="424" t="s">
        <v>600</v>
      </c>
      <c r="P137" s="401">
        <v>44662</v>
      </c>
      <c r="Q137" s="249"/>
      <c r="R137" s="250" t="s">
        <v>589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91">
        <v>16</v>
      </c>
      <c r="B138" s="401">
        <v>44662</v>
      </c>
      <c r="C138" s="419"/>
      <c r="D138" s="394" t="s">
        <v>963</v>
      </c>
      <c r="E138" s="391" t="s">
        <v>590</v>
      </c>
      <c r="F138" s="391">
        <v>235</v>
      </c>
      <c r="G138" s="391">
        <v>140</v>
      </c>
      <c r="H138" s="391">
        <v>155</v>
      </c>
      <c r="I138" s="420" t="s">
        <v>917</v>
      </c>
      <c r="J138" s="397" t="s">
        <v>971</v>
      </c>
      <c r="K138" s="398">
        <f t="shared" ref="K138" si="137">H138-F138</f>
        <v>-80</v>
      </c>
      <c r="L138" s="399">
        <v>100</v>
      </c>
      <c r="M138" s="400">
        <f t="shared" ref="M138" si="138">(K138*N138)-L138</f>
        <v>-2100</v>
      </c>
      <c r="N138" s="398">
        <v>25</v>
      </c>
      <c r="O138" s="424" t="s">
        <v>600</v>
      </c>
      <c r="P138" s="401">
        <v>44662</v>
      </c>
      <c r="Q138" s="249"/>
      <c r="R138" s="250" t="s">
        <v>934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91">
        <v>17</v>
      </c>
      <c r="B139" s="401">
        <v>44662</v>
      </c>
      <c r="C139" s="393"/>
      <c r="D139" s="394" t="s">
        <v>970</v>
      </c>
      <c r="E139" s="391" t="s">
        <v>590</v>
      </c>
      <c r="F139" s="391">
        <v>71</v>
      </c>
      <c r="G139" s="391">
        <v>35</v>
      </c>
      <c r="H139" s="395">
        <v>35</v>
      </c>
      <c r="I139" s="396" t="s">
        <v>962</v>
      </c>
      <c r="J139" s="397" t="s">
        <v>989</v>
      </c>
      <c r="K139" s="398">
        <f t="shared" ref="K139:K141" si="139">H139-F139</f>
        <v>-36</v>
      </c>
      <c r="L139" s="399">
        <v>100</v>
      </c>
      <c r="M139" s="400">
        <f t="shared" ref="M139:M141" si="140">(K139*N139)-L139</f>
        <v>-1900</v>
      </c>
      <c r="N139" s="398">
        <v>50</v>
      </c>
      <c r="O139" s="424" t="s">
        <v>600</v>
      </c>
      <c r="P139" s="401">
        <v>44663</v>
      </c>
      <c r="Q139" s="249"/>
      <c r="R139" s="250" t="s">
        <v>589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85">
        <v>18</v>
      </c>
      <c r="B140" s="355">
        <v>44663</v>
      </c>
      <c r="C140" s="387"/>
      <c r="D140" s="388" t="s">
        <v>983</v>
      </c>
      <c r="E140" s="385" t="s">
        <v>590</v>
      </c>
      <c r="F140" s="385">
        <v>145</v>
      </c>
      <c r="G140" s="385">
        <v>45</v>
      </c>
      <c r="H140" s="389">
        <v>195</v>
      </c>
      <c r="I140" s="390" t="s">
        <v>984</v>
      </c>
      <c r="J140" s="342" t="s">
        <v>974</v>
      </c>
      <c r="K140" s="330">
        <f t="shared" si="139"/>
        <v>50</v>
      </c>
      <c r="L140" s="343">
        <v>100</v>
      </c>
      <c r="M140" s="344">
        <f t="shared" si="140"/>
        <v>1150</v>
      </c>
      <c r="N140" s="330">
        <v>25</v>
      </c>
      <c r="O140" s="345" t="s">
        <v>588</v>
      </c>
      <c r="P140" s="355">
        <v>44663</v>
      </c>
      <c r="Q140" s="249"/>
      <c r="R140" s="250" t="s">
        <v>934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85">
        <v>19</v>
      </c>
      <c r="B141" s="355">
        <v>44663</v>
      </c>
      <c r="C141" s="387"/>
      <c r="D141" s="388" t="s">
        <v>987</v>
      </c>
      <c r="E141" s="385" t="s">
        <v>590</v>
      </c>
      <c r="F141" s="385">
        <v>48.5</v>
      </c>
      <c r="G141" s="385">
        <v>18</v>
      </c>
      <c r="H141" s="389">
        <v>68.5</v>
      </c>
      <c r="I141" s="390" t="s">
        <v>988</v>
      </c>
      <c r="J141" s="342" t="s">
        <v>905</v>
      </c>
      <c r="K141" s="330">
        <f t="shared" si="139"/>
        <v>20</v>
      </c>
      <c r="L141" s="343">
        <v>100</v>
      </c>
      <c r="M141" s="344">
        <f t="shared" si="140"/>
        <v>900</v>
      </c>
      <c r="N141" s="330">
        <v>50</v>
      </c>
      <c r="O141" s="345" t="s">
        <v>588</v>
      </c>
      <c r="P141" s="355">
        <v>44663</v>
      </c>
      <c r="Q141" s="249"/>
      <c r="R141" s="250" t="s">
        <v>589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85">
        <v>20</v>
      </c>
      <c r="B142" s="355">
        <v>44664</v>
      </c>
      <c r="C142" s="387"/>
      <c r="D142" s="388" t="s">
        <v>993</v>
      </c>
      <c r="E142" s="385" t="s">
        <v>590</v>
      </c>
      <c r="F142" s="385">
        <v>26</v>
      </c>
      <c r="G142" s="385"/>
      <c r="H142" s="389">
        <v>46</v>
      </c>
      <c r="I142" s="390" t="s">
        <v>994</v>
      </c>
      <c r="J142" s="342" t="s">
        <v>905</v>
      </c>
      <c r="K142" s="330">
        <f t="shared" ref="K142:K144" si="141">H142-F142</f>
        <v>20</v>
      </c>
      <c r="L142" s="343">
        <v>100</v>
      </c>
      <c r="M142" s="344">
        <f t="shared" ref="M142:M143" si="142">(K142*N142)-L142</f>
        <v>900</v>
      </c>
      <c r="N142" s="330">
        <v>50</v>
      </c>
      <c r="O142" s="345" t="s">
        <v>588</v>
      </c>
      <c r="P142" s="355">
        <v>44664</v>
      </c>
      <c r="Q142" s="249"/>
      <c r="R142" s="250" t="s">
        <v>934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391">
        <v>21</v>
      </c>
      <c r="B143" s="401">
        <v>44664</v>
      </c>
      <c r="C143" s="419"/>
      <c r="D143" s="394" t="s">
        <v>995</v>
      </c>
      <c r="E143" s="391" t="s">
        <v>590</v>
      </c>
      <c r="F143" s="391">
        <v>29</v>
      </c>
      <c r="G143" s="391">
        <v>0</v>
      </c>
      <c r="H143" s="391">
        <v>0</v>
      </c>
      <c r="I143" s="420" t="s">
        <v>994</v>
      </c>
      <c r="J143" s="397" t="s">
        <v>906</v>
      </c>
      <c r="K143" s="398">
        <f t="shared" si="141"/>
        <v>-29</v>
      </c>
      <c r="L143" s="399">
        <v>100</v>
      </c>
      <c r="M143" s="400">
        <f t="shared" si="142"/>
        <v>-1550</v>
      </c>
      <c r="N143" s="398">
        <v>50</v>
      </c>
      <c r="O143" s="424" t="s">
        <v>600</v>
      </c>
      <c r="P143" s="401">
        <v>44664</v>
      </c>
      <c r="Q143" s="249"/>
      <c r="R143" s="250" t="s">
        <v>934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91">
        <v>22</v>
      </c>
      <c r="B144" s="485">
        <v>44664</v>
      </c>
      <c r="C144" s="393"/>
      <c r="D144" s="394" t="s">
        <v>996</v>
      </c>
      <c r="E144" s="391" t="s">
        <v>590</v>
      </c>
      <c r="F144" s="391">
        <v>360</v>
      </c>
      <c r="G144" s="391">
        <v>170</v>
      </c>
      <c r="H144" s="395">
        <v>170</v>
      </c>
      <c r="I144" s="396" t="s">
        <v>997</v>
      </c>
      <c r="J144" s="397" t="s">
        <v>1011</v>
      </c>
      <c r="K144" s="398">
        <f t="shared" si="141"/>
        <v>-190</v>
      </c>
      <c r="L144" s="399">
        <v>100</v>
      </c>
      <c r="M144" s="489">
        <f>(130*25-200)</f>
        <v>3050</v>
      </c>
      <c r="N144" s="487">
        <v>25</v>
      </c>
      <c r="O144" s="483" t="s">
        <v>600</v>
      </c>
      <c r="P144" s="485">
        <v>44669</v>
      </c>
      <c r="Q144" s="249"/>
      <c r="R144" s="250" t="s">
        <v>589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92"/>
      <c r="B145" s="486"/>
      <c r="C145" s="393"/>
      <c r="D145" s="394" t="s">
        <v>1002</v>
      </c>
      <c r="E145" s="391" t="s">
        <v>899</v>
      </c>
      <c r="F145" s="391">
        <v>60</v>
      </c>
      <c r="G145" s="391"/>
      <c r="H145" s="395">
        <v>0</v>
      </c>
      <c r="I145" s="396"/>
      <c r="J145" s="397" t="s">
        <v>797</v>
      </c>
      <c r="K145" s="398">
        <v>60</v>
      </c>
      <c r="L145" s="399">
        <v>100</v>
      </c>
      <c r="M145" s="490"/>
      <c r="N145" s="488"/>
      <c r="O145" s="484"/>
      <c r="P145" s="486"/>
      <c r="Q145" s="249"/>
      <c r="R145" s="250" t="s">
        <v>589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385">
        <v>23</v>
      </c>
      <c r="B146" s="355">
        <v>44671</v>
      </c>
      <c r="C146" s="387"/>
      <c r="D146" s="388" t="s">
        <v>1035</v>
      </c>
      <c r="E146" s="385" t="s">
        <v>590</v>
      </c>
      <c r="F146" s="385">
        <v>72</v>
      </c>
      <c r="G146" s="385">
        <v>30</v>
      </c>
      <c r="H146" s="389">
        <v>92</v>
      </c>
      <c r="I146" s="390" t="s">
        <v>962</v>
      </c>
      <c r="J146" s="342" t="s">
        <v>905</v>
      </c>
      <c r="K146" s="330">
        <f t="shared" ref="K146:K151" si="143">H146-F146</f>
        <v>20</v>
      </c>
      <c r="L146" s="343">
        <v>100</v>
      </c>
      <c r="M146" s="344">
        <f t="shared" ref="M146:M151" si="144">(K146*N146)-L146</f>
        <v>900</v>
      </c>
      <c r="N146" s="330">
        <v>50</v>
      </c>
      <c r="O146" s="345" t="s">
        <v>588</v>
      </c>
      <c r="P146" s="355">
        <v>44671</v>
      </c>
      <c r="Q146" s="249"/>
      <c r="R146" s="250" t="s">
        <v>934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385">
        <v>24</v>
      </c>
      <c r="B147" s="355">
        <v>44671</v>
      </c>
      <c r="C147" s="387"/>
      <c r="D147" s="388" t="s">
        <v>1035</v>
      </c>
      <c r="E147" s="385" t="s">
        <v>590</v>
      </c>
      <c r="F147" s="385">
        <v>62</v>
      </c>
      <c r="G147" s="385">
        <v>20</v>
      </c>
      <c r="H147" s="389">
        <v>86.5</v>
      </c>
      <c r="I147" s="390" t="s">
        <v>962</v>
      </c>
      <c r="J147" s="342" t="s">
        <v>1039</v>
      </c>
      <c r="K147" s="330">
        <f t="shared" si="143"/>
        <v>24.5</v>
      </c>
      <c r="L147" s="343">
        <v>100</v>
      </c>
      <c r="M147" s="344">
        <f t="shared" si="144"/>
        <v>1125</v>
      </c>
      <c r="N147" s="330">
        <v>50</v>
      </c>
      <c r="O147" s="345" t="s">
        <v>588</v>
      </c>
      <c r="P147" s="355">
        <v>44671</v>
      </c>
      <c r="Q147" s="249"/>
      <c r="R147" s="250" t="s">
        <v>934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85">
        <v>25</v>
      </c>
      <c r="B148" s="355">
        <v>44671</v>
      </c>
      <c r="C148" s="387"/>
      <c r="D148" s="388" t="s">
        <v>1035</v>
      </c>
      <c r="E148" s="385" t="s">
        <v>590</v>
      </c>
      <c r="F148" s="385">
        <v>52</v>
      </c>
      <c r="G148" s="385">
        <v>15</v>
      </c>
      <c r="H148" s="389">
        <v>78.5</v>
      </c>
      <c r="I148" s="390" t="s">
        <v>1036</v>
      </c>
      <c r="J148" s="342" t="s">
        <v>1040</v>
      </c>
      <c r="K148" s="330">
        <f t="shared" si="143"/>
        <v>26.5</v>
      </c>
      <c r="L148" s="343">
        <v>100</v>
      </c>
      <c r="M148" s="344">
        <f t="shared" si="144"/>
        <v>1225</v>
      </c>
      <c r="N148" s="330">
        <v>50</v>
      </c>
      <c r="O148" s="345" t="s">
        <v>588</v>
      </c>
      <c r="P148" s="355">
        <v>44671</v>
      </c>
      <c r="Q148" s="249"/>
      <c r="R148" s="250" t="s">
        <v>934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385">
        <v>26</v>
      </c>
      <c r="B149" s="355">
        <v>44671</v>
      </c>
      <c r="C149" s="387"/>
      <c r="D149" s="388" t="s">
        <v>1037</v>
      </c>
      <c r="E149" s="385" t="s">
        <v>590</v>
      </c>
      <c r="F149" s="385">
        <v>210</v>
      </c>
      <c r="G149" s="385">
        <v>110</v>
      </c>
      <c r="H149" s="389">
        <v>265</v>
      </c>
      <c r="I149" s="390" t="s">
        <v>1038</v>
      </c>
      <c r="J149" s="342" t="s">
        <v>727</v>
      </c>
      <c r="K149" s="330">
        <f t="shared" si="143"/>
        <v>55</v>
      </c>
      <c r="L149" s="343">
        <v>100</v>
      </c>
      <c r="M149" s="344">
        <f t="shared" si="144"/>
        <v>1275</v>
      </c>
      <c r="N149" s="330">
        <v>25</v>
      </c>
      <c r="O149" s="345" t="s">
        <v>588</v>
      </c>
      <c r="P149" s="355">
        <v>44671</v>
      </c>
      <c r="Q149" s="249"/>
      <c r="R149" s="250" t="s">
        <v>934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385">
        <v>27</v>
      </c>
      <c r="B150" s="355">
        <v>44671</v>
      </c>
      <c r="C150" s="387"/>
      <c r="D150" s="388" t="s">
        <v>1037</v>
      </c>
      <c r="E150" s="385" t="s">
        <v>590</v>
      </c>
      <c r="F150" s="385">
        <v>210</v>
      </c>
      <c r="G150" s="385">
        <v>110</v>
      </c>
      <c r="H150" s="389">
        <v>285</v>
      </c>
      <c r="I150" s="390" t="s">
        <v>1038</v>
      </c>
      <c r="J150" s="342" t="s">
        <v>869</v>
      </c>
      <c r="K150" s="330">
        <f t="shared" si="143"/>
        <v>75</v>
      </c>
      <c r="L150" s="343">
        <v>100</v>
      </c>
      <c r="M150" s="344">
        <f t="shared" si="144"/>
        <v>1775</v>
      </c>
      <c r="N150" s="330">
        <v>25</v>
      </c>
      <c r="O150" s="345" t="s">
        <v>588</v>
      </c>
      <c r="P150" s="355">
        <v>44671</v>
      </c>
      <c r="Q150" s="249"/>
      <c r="R150" s="250" t="s">
        <v>589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85">
        <v>28</v>
      </c>
      <c r="B151" s="355">
        <v>44671</v>
      </c>
      <c r="C151" s="387"/>
      <c r="D151" s="388" t="s">
        <v>1035</v>
      </c>
      <c r="E151" s="385" t="s">
        <v>590</v>
      </c>
      <c r="F151" s="385">
        <v>46</v>
      </c>
      <c r="G151" s="385">
        <v>10</v>
      </c>
      <c r="H151" s="389">
        <v>62</v>
      </c>
      <c r="I151" s="390" t="s">
        <v>1036</v>
      </c>
      <c r="J151" s="342" t="s">
        <v>990</v>
      </c>
      <c r="K151" s="330">
        <f t="shared" si="143"/>
        <v>16</v>
      </c>
      <c r="L151" s="343">
        <v>100</v>
      </c>
      <c r="M151" s="344">
        <f t="shared" si="144"/>
        <v>700</v>
      </c>
      <c r="N151" s="330">
        <v>50</v>
      </c>
      <c r="O151" s="345" t="s">
        <v>588</v>
      </c>
      <c r="P151" s="355">
        <v>44671</v>
      </c>
      <c r="Q151" s="249"/>
      <c r="R151" s="250" t="s">
        <v>934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85">
        <v>29</v>
      </c>
      <c r="B152" s="355">
        <v>44671</v>
      </c>
      <c r="C152" s="387"/>
      <c r="D152" s="388" t="s">
        <v>1041</v>
      </c>
      <c r="E152" s="385" t="s">
        <v>590</v>
      </c>
      <c r="F152" s="385">
        <v>30</v>
      </c>
      <c r="G152" s="385">
        <v>12</v>
      </c>
      <c r="H152" s="389">
        <v>39</v>
      </c>
      <c r="I152" s="390" t="s">
        <v>1042</v>
      </c>
      <c r="J152" s="342" t="s">
        <v>796</v>
      </c>
      <c r="K152" s="330">
        <f t="shared" ref="K152:K154" si="145">H152-F152</f>
        <v>9</v>
      </c>
      <c r="L152" s="343">
        <v>100</v>
      </c>
      <c r="M152" s="344">
        <f t="shared" ref="M152:M154" si="146">(K152*N152)-L152</f>
        <v>2150</v>
      </c>
      <c r="N152" s="330">
        <v>250</v>
      </c>
      <c r="O152" s="345" t="s">
        <v>588</v>
      </c>
      <c r="P152" s="355">
        <v>44672</v>
      </c>
      <c r="Q152" s="249"/>
      <c r="R152" s="250" t="s">
        <v>589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91">
        <v>30</v>
      </c>
      <c r="B153" s="401">
        <v>44672</v>
      </c>
      <c r="C153" s="393"/>
      <c r="D153" s="394" t="s">
        <v>1058</v>
      </c>
      <c r="E153" s="391" t="s">
        <v>590</v>
      </c>
      <c r="F153" s="391">
        <v>46.5</v>
      </c>
      <c r="G153" s="391">
        <v>10</v>
      </c>
      <c r="H153" s="395">
        <v>10</v>
      </c>
      <c r="I153" s="396" t="s">
        <v>1036</v>
      </c>
      <c r="J153" s="397" t="s">
        <v>1060</v>
      </c>
      <c r="K153" s="398">
        <f t="shared" si="145"/>
        <v>-36.5</v>
      </c>
      <c r="L153" s="399">
        <v>100</v>
      </c>
      <c r="M153" s="400">
        <f t="shared" si="146"/>
        <v>-1925</v>
      </c>
      <c r="N153" s="398">
        <v>50</v>
      </c>
      <c r="O153" s="424" t="s">
        <v>600</v>
      </c>
      <c r="P153" s="401">
        <v>44672</v>
      </c>
      <c r="Q153" s="249"/>
      <c r="R153" s="250" t="s">
        <v>589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456">
        <v>31</v>
      </c>
      <c r="B154" s="434">
        <v>44672</v>
      </c>
      <c r="C154" s="457"/>
      <c r="D154" s="458" t="s">
        <v>1059</v>
      </c>
      <c r="E154" s="456" t="s">
        <v>590</v>
      </c>
      <c r="F154" s="456">
        <v>17</v>
      </c>
      <c r="G154" s="456"/>
      <c r="H154" s="459">
        <v>19</v>
      </c>
      <c r="I154" s="460" t="s">
        <v>994</v>
      </c>
      <c r="J154" s="438" t="s">
        <v>1061</v>
      </c>
      <c r="K154" s="437">
        <f t="shared" si="145"/>
        <v>2</v>
      </c>
      <c r="L154" s="439">
        <v>100</v>
      </c>
      <c r="M154" s="440">
        <f t="shared" si="146"/>
        <v>0</v>
      </c>
      <c r="N154" s="437">
        <v>50</v>
      </c>
      <c r="O154" s="441" t="s">
        <v>710</v>
      </c>
      <c r="P154" s="434">
        <v>44672</v>
      </c>
      <c r="Q154" s="249"/>
      <c r="R154" s="250" t="s">
        <v>589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91">
        <v>32</v>
      </c>
      <c r="B155" s="401">
        <v>44673</v>
      </c>
      <c r="C155" s="393"/>
      <c r="D155" s="394" t="s">
        <v>1072</v>
      </c>
      <c r="E155" s="391" t="s">
        <v>590</v>
      </c>
      <c r="F155" s="391">
        <v>10</v>
      </c>
      <c r="G155" s="391">
        <v>5.5</v>
      </c>
      <c r="H155" s="395">
        <v>5.5</v>
      </c>
      <c r="I155" s="396" t="s">
        <v>1073</v>
      </c>
      <c r="J155" s="397" t="s">
        <v>1090</v>
      </c>
      <c r="K155" s="398">
        <f t="shared" ref="K155:K157" si="147">H155-F155</f>
        <v>-4.5</v>
      </c>
      <c r="L155" s="399">
        <v>100</v>
      </c>
      <c r="M155" s="400">
        <f t="shared" ref="M155:M157" si="148">(K155*N155)-L155</f>
        <v>-4600</v>
      </c>
      <c r="N155" s="398">
        <v>1000</v>
      </c>
      <c r="O155" s="424" t="s">
        <v>600</v>
      </c>
      <c r="P155" s="401">
        <v>44672</v>
      </c>
      <c r="Q155" s="249"/>
      <c r="R155" s="250" t="s">
        <v>589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391">
        <v>33</v>
      </c>
      <c r="B156" s="401">
        <v>44673</v>
      </c>
      <c r="C156" s="393"/>
      <c r="D156" s="394" t="s">
        <v>1074</v>
      </c>
      <c r="E156" s="391" t="s">
        <v>590</v>
      </c>
      <c r="F156" s="391">
        <v>77.5</v>
      </c>
      <c r="G156" s="391">
        <v>38</v>
      </c>
      <c r="H156" s="395">
        <v>38</v>
      </c>
      <c r="I156" s="396" t="s">
        <v>1075</v>
      </c>
      <c r="J156" s="397" t="s">
        <v>1091</v>
      </c>
      <c r="K156" s="398">
        <f t="shared" si="147"/>
        <v>-39.5</v>
      </c>
      <c r="L156" s="399">
        <v>100</v>
      </c>
      <c r="M156" s="400">
        <f t="shared" si="148"/>
        <v>-2075</v>
      </c>
      <c r="N156" s="398">
        <v>50</v>
      </c>
      <c r="O156" s="424" t="s">
        <v>600</v>
      </c>
      <c r="P156" s="401">
        <v>44672</v>
      </c>
      <c r="Q156" s="249"/>
      <c r="R156" s="250" t="s">
        <v>589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391">
        <v>34</v>
      </c>
      <c r="B157" s="401">
        <v>44673</v>
      </c>
      <c r="C157" s="393"/>
      <c r="D157" s="394" t="s">
        <v>1077</v>
      </c>
      <c r="E157" s="391" t="s">
        <v>590</v>
      </c>
      <c r="F157" s="391">
        <v>385</v>
      </c>
      <c r="G157" s="391">
        <v>270</v>
      </c>
      <c r="H157" s="395">
        <v>270</v>
      </c>
      <c r="I157" s="396" t="s">
        <v>1076</v>
      </c>
      <c r="J157" s="397" t="s">
        <v>1092</v>
      </c>
      <c r="K157" s="398">
        <f t="shared" si="147"/>
        <v>-115</v>
      </c>
      <c r="L157" s="399">
        <v>100</v>
      </c>
      <c r="M157" s="400">
        <f t="shared" si="148"/>
        <v>-2975</v>
      </c>
      <c r="N157" s="398">
        <v>25</v>
      </c>
      <c r="O157" s="424" t="s">
        <v>600</v>
      </c>
      <c r="P157" s="401">
        <v>44672</v>
      </c>
      <c r="Q157" s="249"/>
      <c r="R157" s="250" t="s">
        <v>934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91">
        <v>35</v>
      </c>
      <c r="B158" s="401">
        <v>44676</v>
      </c>
      <c r="C158" s="393"/>
      <c r="D158" s="394" t="s">
        <v>1093</v>
      </c>
      <c r="E158" s="391" t="s">
        <v>590</v>
      </c>
      <c r="F158" s="391">
        <v>7.5</v>
      </c>
      <c r="G158" s="391">
        <v>2.5</v>
      </c>
      <c r="H158" s="395">
        <v>2.5</v>
      </c>
      <c r="I158" s="396" t="s">
        <v>1094</v>
      </c>
      <c r="J158" s="397" t="s">
        <v>1142</v>
      </c>
      <c r="K158" s="398">
        <f t="shared" ref="K158" si="149">H158-F158</f>
        <v>-5</v>
      </c>
      <c r="L158" s="399">
        <v>100</v>
      </c>
      <c r="M158" s="400">
        <f t="shared" ref="M158" si="150">(K158*N158)-L158</f>
        <v>-3225</v>
      </c>
      <c r="N158" s="398">
        <v>625</v>
      </c>
      <c r="O158" s="424" t="s">
        <v>600</v>
      </c>
      <c r="P158" s="401">
        <v>44672</v>
      </c>
      <c r="Q158" s="249"/>
      <c r="R158" s="250" t="s">
        <v>589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85">
        <v>36</v>
      </c>
      <c r="B159" s="355">
        <v>44677</v>
      </c>
      <c r="C159" s="387"/>
      <c r="D159" s="388" t="s">
        <v>1116</v>
      </c>
      <c r="E159" s="385" t="s">
        <v>590</v>
      </c>
      <c r="F159" s="385">
        <v>77.5</v>
      </c>
      <c r="G159" s="385">
        <v>35</v>
      </c>
      <c r="H159" s="389">
        <v>108</v>
      </c>
      <c r="I159" s="390" t="s">
        <v>1075</v>
      </c>
      <c r="J159" s="342" t="s">
        <v>1117</v>
      </c>
      <c r="K159" s="330">
        <f t="shared" ref="K159" si="151">H159-F159</f>
        <v>30.5</v>
      </c>
      <c r="L159" s="343">
        <v>100</v>
      </c>
      <c r="M159" s="344">
        <f t="shared" ref="M159" si="152">(K159*N159)-L159</f>
        <v>1425</v>
      </c>
      <c r="N159" s="330">
        <v>50</v>
      </c>
      <c r="O159" s="345" t="s">
        <v>588</v>
      </c>
      <c r="P159" s="355">
        <v>44677</v>
      </c>
      <c r="Q159" s="249"/>
      <c r="R159" s="250" t="s">
        <v>934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385">
        <v>37</v>
      </c>
      <c r="B160" s="355">
        <v>44678</v>
      </c>
      <c r="C160" s="387"/>
      <c r="D160" s="388" t="s">
        <v>1143</v>
      </c>
      <c r="E160" s="385" t="s">
        <v>590</v>
      </c>
      <c r="F160" s="385">
        <v>195</v>
      </c>
      <c r="G160" s="385">
        <v>95</v>
      </c>
      <c r="H160" s="389">
        <v>252.5</v>
      </c>
      <c r="I160" s="390" t="s">
        <v>1144</v>
      </c>
      <c r="J160" s="342" t="s">
        <v>1145</v>
      </c>
      <c r="K160" s="330">
        <f t="shared" ref="K160:K161" si="153">H160-F160</f>
        <v>57.5</v>
      </c>
      <c r="L160" s="343">
        <v>100</v>
      </c>
      <c r="M160" s="344">
        <f t="shared" ref="M160:M161" si="154">(K160*N160)-L160</f>
        <v>1337.5</v>
      </c>
      <c r="N160" s="330">
        <v>25</v>
      </c>
      <c r="O160" s="345" t="s">
        <v>588</v>
      </c>
      <c r="P160" s="355">
        <v>44678</v>
      </c>
      <c r="Q160" s="249"/>
      <c r="R160" s="250" t="s">
        <v>934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85">
        <v>38</v>
      </c>
      <c r="B161" s="355">
        <v>44678</v>
      </c>
      <c r="C161" s="387"/>
      <c r="D161" s="388" t="s">
        <v>1143</v>
      </c>
      <c r="E161" s="385" t="s">
        <v>590</v>
      </c>
      <c r="F161" s="385">
        <v>195</v>
      </c>
      <c r="G161" s="385">
        <v>95</v>
      </c>
      <c r="H161" s="389">
        <v>285</v>
      </c>
      <c r="I161" s="390" t="s">
        <v>1144</v>
      </c>
      <c r="J161" s="342" t="s">
        <v>1146</v>
      </c>
      <c r="K161" s="330">
        <f t="shared" si="153"/>
        <v>90</v>
      </c>
      <c r="L161" s="343">
        <v>100</v>
      </c>
      <c r="M161" s="344">
        <f t="shared" si="154"/>
        <v>2150</v>
      </c>
      <c r="N161" s="330">
        <v>25</v>
      </c>
      <c r="O161" s="345" t="s">
        <v>588</v>
      </c>
      <c r="P161" s="355">
        <v>44678</v>
      </c>
      <c r="Q161" s="249"/>
      <c r="R161" s="250" t="s">
        <v>934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402"/>
      <c r="B162" s="248"/>
      <c r="C162" s="403"/>
      <c r="D162" s="404"/>
      <c r="E162" s="402"/>
      <c r="F162" s="402"/>
      <c r="G162" s="402"/>
      <c r="H162" s="405"/>
      <c r="I162" s="406"/>
      <c r="J162" s="302"/>
      <c r="K162" s="252"/>
      <c r="L162" s="283"/>
      <c r="M162" s="284"/>
      <c r="N162" s="252"/>
      <c r="O162" s="348"/>
      <c r="P162" s="248"/>
      <c r="Q162" s="249"/>
      <c r="R162" s="250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402"/>
      <c r="B163" s="248"/>
      <c r="C163" s="403"/>
      <c r="D163" s="404"/>
      <c r="E163" s="402"/>
      <c r="F163" s="402"/>
      <c r="G163" s="402"/>
      <c r="H163" s="405"/>
      <c r="I163" s="406"/>
      <c r="J163" s="302"/>
      <c r="K163" s="252"/>
      <c r="L163" s="283"/>
      <c r="M163" s="284"/>
      <c r="N163" s="252"/>
      <c r="O163" s="348"/>
      <c r="P163" s="248"/>
      <c r="Q163" s="249"/>
      <c r="R163" s="250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301" customFormat="1" ht="12.75" customHeight="1">
      <c r="A164" s="383"/>
      <c r="B164" s="383"/>
      <c r="C164" s="383"/>
      <c r="D164" s="383"/>
      <c r="E164" s="383"/>
      <c r="F164" s="378"/>
      <c r="G164" s="383"/>
      <c r="H164" s="383"/>
      <c r="I164" s="383"/>
      <c r="J164" s="383"/>
      <c r="K164" s="379"/>
      <c r="L164" s="380"/>
      <c r="M164" s="381"/>
      <c r="N164" s="379"/>
      <c r="O164" s="382"/>
      <c r="P164" s="384"/>
      <c r="Q164" s="298"/>
      <c r="R164" s="299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300"/>
      <c r="AG164" s="300"/>
      <c r="AH164" s="300"/>
      <c r="AI164" s="300"/>
      <c r="AJ164" s="300"/>
      <c r="AK164" s="300"/>
      <c r="AL164" s="300"/>
    </row>
    <row r="165" spans="1:38" ht="14.25" customHeight="1">
      <c r="A165" s="151"/>
      <c r="B165" s="156"/>
      <c r="C165" s="156"/>
      <c r="D165" s="157"/>
      <c r="E165" s="151"/>
      <c r="F165" s="158"/>
      <c r="G165" s="151"/>
      <c r="H165" s="151"/>
      <c r="I165" s="151"/>
      <c r="J165" s="156"/>
      <c r="K165" s="159"/>
      <c r="L165" s="151"/>
      <c r="M165" s="151"/>
      <c r="N165" s="151"/>
      <c r="O165" s="160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94" t="s">
        <v>612</v>
      </c>
      <c r="B166" s="161"/>
      <c r="C166" s="161"/>
      <c r="D166" s="162"/>
      <c r="E166" s="135"/>
      <c r="F166" s="6"/>
      <c r="G166" s="6"/>
      <c r="H166" s="136"/>
      <c r="I166" s="163"/>
      <c r="J166" s="1"/>
      <c r="K166" s="6"/>
      <c r="L166" s="6"/>
      <c r="M166" s="6"/>
      <c r="N166" s="1"/>
      <c r="O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38.25" customHeight="1">
      <c r="A167" s="95" t="s">
        <v>16</v>
      </c>
      <c r="B167" s="96" t="s">
        <v>565</v>
      </c>
      <c r="C167" s="96"/>
      <c r="D167" s="97" t="s">
        <v>576</v>
      </c>
      <c r="E167" s="96" t="s">
        <v>577</v>
      </c>
      <c r="F167" s="96" t="s">
        <v>578</v>
      </c>
      <c r="G167" s="96" t="s">
        <v>579</v>
      </c>
      <c r="H167" s="96" t="s">
        <v>580</v>
      </c>
      <c r="I167" s="96" t="s">
        <v>581</v>
      </c>
      <c r="J167" s="95" t="s">
        <v>582</v>
      </c>
      <c r="K167" s="139" t="s">
        <v>599</v>
      </c>
      <c r="L167" s="140" t="s">
        <v>584</v>
      </c>
      <c r="M167" s="98" t="s">
        <v>585</v>
      </c>
      <c r="N167" s="96" t="s">
        <v>586</v>
      </c>
      <c r="O167" s="97" t="s">
        <v>587</v>
      </c>
      <c r="P167" s="96" t="s">
        <v>819</v>
      </c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s="247" customFormat="1" ht="14.25" customHeight="1">
      <c r="A168" s="271">
        <v>1</v>
      </c>
      <c r="B168" s="272">
        <v>44488</v>
      </c>
      <c r="C168" s="273"/>
      <c r="D168" s="274" t="s">
        <v>137</v>
      </c>
      <c r="E168" s="275" t="s">
        <v>870</v>
      </c>
      <c r="F168" s="276">
        <v>235.25</v>
      </c>
      <c r="G168" s="276">
        <v>198</v>
      </c>
      <c r="H168" s="275"/>
      <c r="I168" s="277" t="s">
        <v>824</v>
      </c>
      <c r="J168" s="278" t="s">
        <v>591</v>
      </c>
      <c r="K168" s="278"/>
      <c r="L168" s="279"/>
      <c r="M168" s="280"/>
      <c r="N168" s="278"/>
      <c r="O168" s="281"/>
      <c r="P168" s="278"/>
      <c r="Q168" s="246"/>
      <c r="R168" s="1" t="s">
        <v>589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409">
        <v>2</v>
      </c>
      <c r="B169" s="410">
        <v>44651</v>
      </c>
      <c r="C169" s="411"/>
      <c r="D169" s="412" t="s">
        <v>437</v>
      </c>
      <c r="E169" s="413" t="s">
        <v>590</v>
      </c>
      <c r="F169" s="413">
        <v>379</v>
      </c>
      <c r="G169" s="413">
        <v>348</v>
      </c>
      <c r="H169" s="413">
        <v>406</v>
      </c>
      <c r="I169" s="413" t="s">
        <v>882</v>
      </c>
      <c r="J169" s="370" t="s">
        <v>937</v>
      </c>
      <c r="K169" s="370">
        <f t="shared" ref="K169" si="155">H169-F169</f>
        <v>27</v>
      </c>
      <c r="L169" s="371">
        <f t="shared" ref="L169" si="156">(F169*-0.7)/100</f>
        <v>-2.653</v>
      </c>
      <c r="M169" s="372">
        <f t="shared" ref="M169" si="157">(K169+L169)/F169</f>
        <v>6.4240105540897097E-2</v>
      </c>
      <c r="N169" s="370" t="s">
        <v>588</v>
      </c>
      <c r="O169" s="373">
        <v>44657</v>
      </c>
      <c r="P169" s="370">
        <f>VLOOKUP(D169,'MidCap Intra'!B86:C641,2,0)</f>
        <v>396.5</v>
      </c>
      <c r="Q169" s="246"/>
      <c r="R169" s="246" t="s">
        <v>589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414">
        <v>3</v>
      </c>
      <c r="B170" s="415">
        <v>44658</v>
      </c>
      <c r="C170" s="416"/>
      <c r="D170" s="274" t="s">
        <v>415</v>
      </c>
      <c r="E170" s="417" t="s">
        <v>590</v>
      </c>
      <c r="F170" s="417" t="s">
        <v>942</v>
      </c>
      <c r="G170" s="417">
        <v>398</v>
      </c>
      <c r="H170" s="417"/>
      <c r="I170" s="417" t="s">
        <v>943</v>
      </c>
      <c r="J170" s="278" t="s">
        <v>591</v>
      </c>
      <c r="K170" s="278"/>
      <c r="L170" s="279"/>
      <c r="M170" s="280"/>
      <c r="N170" s="278"/>
      <c r="O170" s="281"/>
      <c r="P170" s="278"/>
      <c r="Q170" s="246"/>
      <c r="R170" s="246" t="s">
        <v>589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ht="14.25" customHeight="1">
      <c r="A171" s="164"/>
      <c r="B171" s="141"/>
      <c r="C171" s="165"/>
      <c r="D171" s="100"/>
      <c r="E171" s="166"/>
      <c r="F171" s="166"/>
      <c r="G171" s="166"/>
      <c r="H171" s="166"/>
      <c r="I171" s="166"/>
      <c r="J171" s="166"/>
      <c r="K171" s="167"/>
      <c r="L171" s="168"/>
      <c r="M171" s="166"/>
      <c r="N171" s="169"/>
      <c r="O171" s="170"/>
      <c r="P171" s="170"/>
      <c r="R171" s="6"/>
      <c r="S171" s="41"/>
      <c r="T171" s="1"/>
      <c r="U171" s="1"/>
      <c r="V171" s="1"/>
      <c r="W171" s="1"/>
      <c r="X171" s="1"/>
      <c r="Y171" s="1"/>
      <c r="Z171" s="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</row>
    <row r="172" spans="1:38" ht="12.75" customHeight="1">
      <c r="A172" s="119" t="s">
        <v>592</v>
      </c>
      <c r="B172" s="119"/>
      <c r="C172" s="119"/>
      <c r="D172" s="119"/>
      <c r="E172" s="41"/>
      <c r="F172" s="127" t="s">
        <v>594</v>
      </c>
      <c r="G172" s="56"/>
      <c r="H172" s="56"/>
      <c r="I172" s="56"/>
      <c r="J172" s="6"/>
      <c r="K172" s="145"/>
      <c r="L172" s="146"/>
      <c r="M172" s="6"/>
      <c r="N172" s="109"/>
      <c r="O172" s="171"/>
      <c r="P172" s="1"/>
      <c r="Q172" s="1"/>
      <c r="R172" s="6"/>
      <c r="S172" s="1"/>
      <c r="T172" s="1"/>
      <c r="U172" s="1"/>
      <c r="V172" s="1"/>
      <c r="W172" s="1"/>
      <c r="X172" s="1"/>
      <c r="Y172" s="1"/>
    </row>
    <row r="173" spans="1:38" ht="12.75" customHeight="1">
      <c r="A173" s="126" t="s">
        <v>593</v>
      </c>
      <c r="B173" s="119"/>
      <c r="C173" s="119"/>
      <c r="D173" s="119"/>
      <c r="E173" s="6"/>
      <c r="F173" s="127" t="s">
        <v>596</v>
      </c>
      <c r="G173" s="6"/>
      <c r="H173" s="6" t="s">
        <v>815</v>
      </c>
      <c r="I173" s="6"/>
      <c r="J173" s="1"/>
      <c r="K173" s="6"/>
      <c r="L173" s="6"/>
      <c r="M173" s="6"/>
      <c r="N173" s="1"/>
      <c r="O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26"/>
      <c r="B174" s="119"/>
      <c r="C174" s="119"/>
      <c r="D174" s="119"/>
      <c r="E174" s="6"/>
      <c r="F174" s="127"/>
      <c r="G174" s="6"/>
      <c r="H174" s="6"/>
      <c r="I174" s="6"/>
      <c r="J174" s="1"/>
      <c r="K174" s="6"/>
      <c r="L174" s="6"/>
      <c r="M174" s="6"/>
      <c r="N174" s="1"/>
      <c r="O174" s="1"/>
      <c r="Q174" s="1"/>
      <c r="R174" s="5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"/>
      <c r="B175" s="134" t="s">
        <v>613</v>
      </c>
      <c r="C175" s="134"/>
      <c r="D175" s="134"/>
      <c r="E175" s="134"/>
      <c r="F175" s="135"/>
      <c r="G175" s="6"/>
      <c r="H175" s="6"/>
      <c r="I175" s="136"/>
      <c r="J175" s="137"/>
      <c r="K175" s="138"/>
      <c r="L175" s="137"/>
      <c r="M175" s="6"/>
      <c r="N175" s="1"/>
      <c r="O175" s="1"/>
      <c r="Q175" s="1"/>
      <c r="R175" s="5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95" t="s">
        <v>16</v>
      </c>
      <c r="B176" s="96" t="s">
        <v>565</v>
      </c>
      <c r="C176" s="96"/>
      <c r="D176" s="97" t="s">
        <v>576</v>
      </c>
      <c r="E176" s="96" t="s">
        <v>577</v>
      </c>
      <c r="F176" s="96" t="s">
        <v>578</v>
      </c>
      <c r="G176" s="96" t="s">
        <v>598</v>
      </c>
      <c r="H176" s="96" t="s">
        <v>580</v>
      </c>
      <c r="I176" s="96" t="s">
        <v>581</v>
      </c>
      <c r="J176" s="172" t="s">
        <v>582</v>
      </c>
      <c r="K176" s="139" t="s">
        <v>599</v>
      </c>
      <c r="L176" s="149" t="s">
        <v>607</v>
      </c>
      <c r="M176" s="96" t="s">
        <v>608</v>
      </c>
      <c r="N176" s="140" t="s">
        <v>584</v>
      </c>
      <c r="O176" s="98" t="s">
        <v>585</v>
      </c>
      <c r="P176" s="96" t="s">
        <v>586</v>
      </c>
      <c r="Q176" s="97" t="s">
        <v>587</v>
      </c>
      <c r="R176" s="56"/>
      <c r="S176" s="1"/>
      <c r="T176" s="1"/>
      <c r="U176" s="1"/>
      <c r="V176" s="1"/>
      <c r="W176" s="1"/>
      <c r="X176" s="1"/>
      <c r="Y176" s="1"/>
      <c r="Z176" s="1"/>
    </row>
    <row r="177" spans="1:38" ht="14.25" customHeight="1">
      <c r="A177" s="101"/>
      <c r="B177" s="102"/>
      <c r="C177" s="173"/>
      <c r="D177" s="103"/>
      <c r="E177" s="104"/>
      <c r="F177" s="174"/>
      <c r="G177" s="101"/>
      <c r="H177" s="104"/>
      <c r="I177" s="105"/>
      <c r="J177" s="175"/>
      <c r="K177" s="175"/>
      <c r="L177" s="176"/>
      <c r="M177" s="99"/>
      <c r="N177" s="176"/>
      <c r="O177" s="177"/>
      <c r="P177" s="178"/>
      <c r="Q177" s="179"/>
      <c r="R177" s="144"/>
      <c r="S177" s="113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38" ht="14.25" customHeight="1">
      <c r="A178" s="101"/>
      <c r="B178" s="102"/>
      <c r="C178" s="173"/>
      <c r="D178" s="103"/>
      <c r="E178" s="104"/>
      <c r="F178" s="174"/>
      <c r="G178" s="101"/>
      <c r="H178" s="104"/>
      <c r="I178" s="105"/>
      <c r="J178" s="175"/>
      <c r="K178" s="175"/>
      <c r="L178" s="176"/>
      <c r="M178" s="99"/>
      <c r="N178" s="176"/>
      <c r="O178" s="177"/>
      <c r="P178" s="178"/>
      <c r="Q178" s="179"/>
      <c r="R178" s="144"/>
      <c r="S178" s="113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38" ht="14.25" customHeight="1">
      <c r="A179" s="101"/>
      <c r="B179" s="102"/>
      <c r="C179" s="173"/>
      <c r="D179" s="103"/>
      <c r="E179" s="104"/>
      <c r="F179" s="174"/>
      <c r="G179" s="101"/>
      <c r="H179" s="104"/>
      <c r="I179" s="105"/>
      <c r="J179" s="175"/>
      <c r="K179" s="175"/>
      <c r="L179" s="176"/>
      <c r="M179" s="99"/>
      <c r="N179" s="176"/>
      <c r="O179" s="177"/>
      <c r="P179" s="178"/>
      <c r="Q179" s="179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01"/>
      <c r="B180" s="102"/>
      <c r="C180" s="173"/>
      <c r="D180" s="103"/>
      <c r="E180" s="104"/>
      <c r="F180" s="175"/>
      <c r="G180" s="101"/>
      <c r="H180" s="104"/>
      <c r="I180" s="105"/>
      <c r="J180" s="175"/>
      <c r="K180" s="175"/>
      <c r="L180" s="176"/>
      <c r="M180" s="99"/>
      <c r="N180" s="176"/>
      <c r="O180" s="177"/>
      <c r="P180" s="178"/>
      <c r="Q180" s="179"/>
      <c r="R180" s="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01"/>
      <c r="B181" s="102"/>
      <c r="C181" s="173"/>
      <c r="D181" s="103"/>
      <c r="E181" s="104"/>
      <c r="F181" s="175"/>
      <c r="G181" s="101"/>
      <c r="H181" s="104"/>
      <c r="I181" s="105"/>
      <c r="J181" s="175"/>
      <c r="K181" s="175"/>
      <c r="L181" s="176"/>
      <c r="M181" s="99"/>
      <c r="N181" s="176"/>
      <c r="O181" s="177"/>
      <c r="P181" s="178"/>
      <c r="Q181" s="179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01"/>
      <c r="B182" s="102"/>
      <c r="C182" s="173"/>
      <c r="D182" s="103"/>
      <c r="E182" s="104"/>
      <c r="F182" s="174"/>
      <c r="G182" s="101"/>
      <c r="H182" s="104"/>
      <c r="I182" s="105"/>
      <c r="J182" s="175"/>
      <c r="K182" s="175"/>
      <c r="L182" s="176"/>
      <c r="M182" s="99"/>
      <c r="N182" s="176"/>
      <c r="O182" s="177"/>
      <c r="P182" s="178"/>
      <c r="Q182" s="179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01"/>
      <c r="B183" s="102"/>
      <c r="C183" s="173"/>
      <c r="D183" s="103"/>
      <c r="E183" s="104"/>
      <c r="F183" s="174"/>
      <c r="G183" s="101"/>
      <c r="H183" s="104"/>
      <c r="I183" s="105"/>
      <c r="J183" s="175"/>
      <c r="K183" s="175"/>
      <c r="L183" s="175"/>
      <c r="M183" s="175"/>
      <c r="N183" s="176"/>
      <c r="O183" s="180"/>
      <c r="P183" s="178"/>
      <c r="Q183" s="179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01"/>
      <c r="B184" s="102"/>
      <c r="C184" s="173"/>
      <c r="D184" s="103"/>
      <c r="E184" s="104"/>
      <c r="F184" s="175"/>
      <c r="G184" s="101"/>
      <c r="H184" s="104"/>
      <c r="I184" s="105"/>
      <c r="J184" s="175"/>
      <c r="K184" s="175"/>
      <c r="L184" s="176"/>
      <c r="M184" s="99"/>
      <c r="N184" s="176"/>
      <c r="O184" s="177"/>
      <c r="P184" s="178"/>
      <c r="Q184" s="179"/>
      <c r="R184" s="144"/>
      <c r="S184" s="113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01"/>
      <c r="B185" s="102"/>
      <c r="C185" s="173"/>
      <c r="D185" s="103"/>
      <c r="E185" s="104"/>
      <c r="F185" s="174"/>
      <c r="G185" s="101"/>
      <c r="H185" s="104"/>
      <c r="I185" s="105"/>
      <c r="J185" s="181"/>
      <c r="K185" s="181"/>
      <c r="L185" s="181"/>
      <c r="M185" s="181"/>
      <c r="N185" s="182"/>
      <c r="O185" s="177"/>
      <c r="P185" s="106"/>
      <c r="Q185" s="179"/>
      <c r="R185" s="144"/>
      <c r="S185" s="113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>
      <c r="A186" s="126"/>
      <c r="B186" s="119"/>
      <c r="C186" s="119"/>
      <c r="D186" s="119"/>
      <c r="E186" s="6"/>
      <c r="F186" s="127"/>
      <c r="G186" s="6"/>
      <c r="H186" s="6"/>
      <c r="I186" s="6"/>
      <c r="J186" s="1"/>
      <c r="K186" s="6"/>
      <c r="L186" s="6"/>
      <c r="M186" s="6"/>
      <c r="N186" s="1"/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126"/>
      <c r="B187" s="119"/>
      <c r="C187" s="119"/>
      <c r="D187" s="119"/>
      <c r="E187" s="6"/>
      <c r="F187" s="127"/>
      <c r="G187" s="56"/>
      <c r="H187" s="41"/>
      <c r="I187" s="56"/>
      <c r="J187" s="6"/>
      <c r="K187" s="145"/>
      <c r="L187" s="146"/>
      <c r="M187" s="6"/>
      <c r="N187" s="109"/>
      <c r="O187" s="147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56"/>
      <c r="B188" s="108"/>
      <c r="C188" s="108"/>
      <c r="D188" s="41"/>
      <c r="E188" s="56"/>
      <c r="F188" s="56"/>
      <c r="G188" s="56"/>
      <c r="H188" s="41"/>
      <c r="I188" s="56"/>
      <c r="J188" s="6"/>
      <c r="K188" s="145"/>
      <c r="L188" s="146"/>
      <c r="M188" s="6"/>
      <c r="N188" s="109"/>
      <c r="O188" s="147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41"/>
      <c r="B189" s="183" t="s">
        <v>614</v>
      </c>
      <c r="C189" s="183"/>
      <c r="D189" s="183"/>
      <c r="E189" s="183"/>
      <c r="F189" s="6"/>
      <c r="G189" s="6"/>
      <c r="H189" s="137"/>
      <c r="I189" s="6"/>
      <c r="J189" s="137"/>
      <c r="K189" s="138"/>
      <c r="L189" s="6"/>
      <c r="M189" s="6"/>
      <c r="N189" s="1"/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38.25" customHeight="1">
      <c r="A190" s="95" t="s">
        <v>16</v>
      </c>
      <c r="B190" s="96" t="s">
        <v>565</v>
      </c>
      <c r="C190" s="96"/>
      <c r="D190" s="97" t="s">
        <v>576</v>
      </c>
      <c r="E190" s="96" t="s">
        <v>577</v>
      </c>
      <c r="F190" s="96" t="s">
        <v>578</v>
      </c>
      <c r="G190" s="96" t="s">
        <v>615</v>
      </c>
      <c r="H190" s="96" t="s">
        <v>616</v>
      </c>
      <c r="I190" s="96" t="s">
        <v>581</v>
      </c>
      <c r="J190" s="184" t="s">
        <v>582</v>
      </c>
      <c r="K190" s="96" t="s">
        <v>583</v>
      </c>
      <c r="L190" s="96" t="s">
        <v>617</v>
      </c>
      <c r="M190" s="96" t="s">
        <v>586</v>
      </c>
      <c r="N190" s="97" t="s">
        <v>587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85">
        <v>1</v>
      </c>
      <c r="B191" s="186">
        <v>41579</v>
      </c>
      <c r="C191" s="186"/>
      <c r="D191" s="187" t="s">
        <v>618</v>
      </c>
      <c r="E191" s="188" t="s">
        <v>619</v>
      </c>
      <c r="F191" s="189">
        <v>82</v>
      </c>
      <c r="G191" s="188" t="s">
        <v>620</v>
      </c>
      <c r="H191" s="188">
        <v>100</v>
      </c>
      <c r="I191" s="190">
        <v>100</v>
      </c>
      <c r="J191" s="191" t="s">
        <v>621</v>
      </c>
      <c r="K191" s="192">
        <f t="shared" ref="K191:K243" si="158">H191-F191</f>
        <v>18</v>
      </c>
      <c r="L191" s="193">
        <f t="shared" ref="L191:L243" si="159">K191/F191</f>
        <v>0.21951219512195122</v>
      </c>
      <c r="M191" s="188" t="s">
        <v>588</v>
      </c>
      <c r="N191" s="194">
        <v>42657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85">
        <v>2</v>
      </c>
      <c r="B192" s="186">
        <v>41794</v>
      </c>
      <c r="C192" s="186"/>
      <c r="D192" s="187" t="s">
        <v>622</v>
      </c>
      <c r="E192" s="188" t="s">
        <v>590</v>
      </c>
      <c r="F192" s="189">
        <v>257</v>
      </c>
      <c r="G192" s="188" t="s">
        <v>620</v>
      </c>
      <c r="H192" s="188">
        <v>300</v>
      </c>
      <c r="I192" s="190">
        <v>300</v>
      </c>
      <c r="J192" s="191" t="s">
        <v>621</v>
      </c>
      <c r="K192" s="192">
        <f t="shared" si="158"/>
        <v>43</v>
      </c>
      <c r="L192" s="193">
        <f t="shared" si="159"/>
        <v>0.16731517509727625</v>
      </c>
      <c r="M192" s="188" t="s">
        <v>588</v>
      </c>
      <c r="N192" s="194">
        <v>41822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</v>
      </c>
      <c r="B193" s="186">
        <v>41828</v>
      </c>
      <c r="C193" s="186"/>
      <c r="D193" s="187" t="s">
        <v>623</v>
      </c>
      <c r="E193" s="188" t="s">
        <v>590</v>
      </c>
      <c r="F193" s="189">
        <v>393</v>
      </c>
      <c r="G193" s="188" t="s">
        <v>620</v>
      </c>
      <c r="H193" s="188">
        <v>468</v>
      </c>
      <c r="I193" s="190">
        <v>468</v>
      </c>
      <c r="J193" s="191" t="s">
        <v>621</v>
      </c>
      <c r="K193" s="192">
        <f t="shared" si="158"/>
        <v>75</v>
      </c>
      <c r="L193" s="193">
        <f t="shared" si="159"/>
        <v>0.19083969465648856</v>
      </c>
      <c r="M193" s="188" t="s">
        <v>588</v>
      </c>
      <c r="N193" s="194">
        <v>41863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</v>
      </c>
      <c r="B194" s="186">
        <v>41857</v>
      </c>
      <c r="C194" s="186"/>
      <c r="D194" s="187" t="s">
        <v>624</v>
      </c>
      <c r="E194" s="188" t="s">
        <v>590</v>
      </c>
      <c r="F194" s="189">
        <v>205</v>
      </c>
      <c r="G194" s="188" t="s">
        <v>620</v>
      </c>
      <c r="H194" s="188">
        <v>275</v>
      </c>
      <c r="I194" s="190">
        <v>250</v>
      </c>
      <c r="J194" s="191" t="s">
        <v>621</v>
      </c>
      <c r="K194" s="192">
        <f t="shared" si="158"/>
        <v>70</v>
      </c>
      <c r="L194" s="193">
        <f t="shared" si="159"/>
        <v>0.34146341463414637</v>
      </c>
      <c r="M194" s="188" t="s">
        <v>588</v>
      </c>
      <c r="N194" s="194">
        <v>41962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</v>
      </c>
      <c r="B195" s="186">
        <v>41886</v>
      </c>
      <c r="C195" s="186"/>
      <c r="D195" s="187" t="s">
        <v>625</v>
      </c>
      <c r="E195" s="188" t="s">
        <v>590</v>
      </c>
      <c r="F195" s="189">
        <v>162</v>
      </c>
      <c r="G195" s="188" t="s">
        <v>620</v>
      </c>
      <c r="H195" s="188">
        <v>190</v>
      </c>
      <c r="I195" s="190">
        <v>190</v>
      </c>
      <c r="J195" s="191" t="s">
        <v>621</v>
      </c>
      <c r="K195" s="192">
        <f t="shared" si="158"/>
        <v>28</v>
      </c>
      <c r="L195" s="193">
        <f t="shared" si="159"/>
        <v>0.1728395061728395</v>
      </c>
      <c r="M195" s="188" t="s">
        <v>588</v>
      </c>
      <c r="N195" s="194">
        <v>42006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</v>
      </c>
      <c r="B196" s="186">
        <v>41886</v>
      </c>
      <c r="C196" s="186"/>
      <c r="D196" s="187" t="s">
        <v>626</v>
      </c>
      <c r="E196" s="188" t="s">
        <v>590</v>
      </c>
      <c r="F196" s="189">
        <v>75</v>
      </c>
      <c r="G196" s="188" t="s">
        <v>620</v>
      </c>
      <c r="H196" s="188">
        <v>91.5</v>
      </c>
      <c r="I196" s="190" t="s">
        <v>627</v>
      </c>
      <c r="J196" s="191" t="s">
        <v>628</v>
      </c>
      <c r="K196" s="192">
        <f t="shared" si="158"/>
        <v>16.5</v>
      </c>
      <c r="L196" s="193">
        <f t="shared" si="159"/>
        <v>0.22</v>
      </c>
      <c r="M196" s="188" t="s">
        <v>588</v>
      </c>
      <c r="N196" s="194">
        <v>41954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</v>
      </c>
      <c r="B197" s="186">
        <v>41913</v>
      </c>
      <c r="C197" s="186"/>
      <c r="D197" s="187" t="s">
        <v>629</v>
      </c>
      <c r="E197" s="188" t="s">
        <v>590</v>
      </c>
      <c r="F197" s="189">
        <v>850</v>
      </c>
      <c r="G197" s="188" t="s">
        <v>620</v>
      </c>
      <c r="H197" s="188">
        <v>982.5</v>
      </c>
      <c r="I197" s="190">
        <v>1050</v>
      </c>
      <c r="J197" s="191" t="s">
        <v>630</v>
      </c>
      <c r="K197" s="192">
        <f t="shared" si="158"/>
        <v>132.5</v>
      </c>
      <c r="L197" s="193">
        <f t="shared" si="159"/>
        <v>0.15588235294117647</v>
      </c>
      <c r="M197" s="188" t="s">
        <v>588</v>
      </c>
      <c r="N197" s="194">
        <v>42039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</v>
      </c>
      <c r="B198" s="186">
        <v>41913</v>
      </c>
      <c r="C198" s="186"/>
      <c r="D198" s="187" t="s">
        <v>631</v>
      </c>
      <c r="E198" s="188" t="s">
        <v>590</v>
      </c>
      <c r="F198" s="189">
        <v>475</v>
      </c>
      <c r="G198" s="188" t="s">
        <v>620</v>
      </c>
      <c r="H198" s="188">
        <v>515</v>
      </c>
      <c r="I198" s="190">
        <v>600</v>
      </c>
      <c r="J198" s="191" t="s">
        <v>632</v>
      </c>
      <c r="K198" s="192">
        <f t="shared" si="158"/>
        <v>40</v>
      </c>
      <c r="L198" s="193">
        <f t="shared" si="159"/>
        <v>8.4210526315789472E-2</v>
      </c>
      <c r="M198" s="188" t="s">
        <v>588</v>
      </c>
      <c r="N198" s="194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</v>
      </c>
      <c r="B199" s="186">
        <v>41913</v>
      </c>
      <c r="C199" s="186"/>
      <c r="D199" s="187" t="s">
        <v>633</v>
      </c>
      <c r="E199" s="188" t="s">
        <v>590</v>
      </c>
      <c r="F199" s="189">
        <v>86</v>
      </c>
      <c r="G199" s="188" t="s">
        <v>620</v>
      </c>
      <c r="H199" s="188">
        <v>99</v>
      </c>
      <c r="I199" s="190">
        <v>140</v>
      </c>
      <c r="J199" s="191" t="s">
        <v>634</v>
      </c>
      <c r="K199" s="192">
        <f t="shared" si="158"/>
        <v>13</v>
      </c>
      <c r="L199" s="193">
        <f t="shared" si="159"/>
        <v>0.15116279069767441</v>
      </c>
      <c r="M199" s="188" t="s">
        <v>588</v>
      </c>
      <c r="N199" s="194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10</v>
      </c>
      <c r="B200" s="186">
        <v>41926</v>
      </c>
      <c r="C200" s="186"/>
      <c r="D200" s="187" t="s">
        <v>635</v>
      </c>
      <c r="E200" s="188" t="s">
        <v>590</v>
      </c>
      <c r="F200" s="189">
        <v>496.6</v>
      </c>
      <c r="G200" s="188" t="s">
        <v>620</v>
      </c>
      <c r="H200" s="188">
        <v>621</v>
      </c>
      <c r="I200" s="190">
        <v>580</v>
      </c>
      <c r="J200" s="191" t="s">
        <v>621</v>
      </c>
      <c r="K200" s="192">
        <f t="shared" si="158"/>
        <v>124.39999999999998</v>
      </c>
      <c r="L200" s="193">
        <f t="shared" si="159"/>
        <v>0.25050342327829234</v>
      </c>
      <c r="M200" s="188" t="s">
        <v>588</v>
      </c>
      <c r="N200" s="194">
        <v>42605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</v>
      </c>
      <c r="B201" s="186">
        <v>41926</v>
      </c>
      <c r="C201" s="186"/>
      <c r="D201" s="187" t="s">
        <v>636</v>
      </c>
      <c r="E201" s="188" t="s">
        <v>590</v>
      </c>
      <c r="F201" s="189">
        <v>2481.9</v>
      </c>
      <c r="G201" s="188" t="s">
        <v>620</v>
      </c>
      <c r="H201" s="188">
        <v>2840</v>
      </c>
      <c r="I201" s="190">
        <v>2870</v>
      </c>
      <c r="J201" s="191" t="s">
        <v>637</v>
      </c>
      <c r="K201" s="192">
        <f t="shared" si="158"/>
        <v>358.09999999999991</v>
      </c>
      <c r="L201" s="193">
        <f t="shared" si="159"/>
        <v>0.14428462065353154</v>
      </c>
      <c r="M201" s="188" t="s">
        <v>588</v>
      </c>
      <c r="N201" s="194">
        <v>42017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12</v>
      </c>
      <c r="B202" s="186">
        <v>41928</v>
      </c>
      <c r="C202" s="186"/>
      <c r="D202" s="187" t="s">
        <v>638</v>
      </c>
      <c r="E202" s="188" t="s">
        <v>590</v>
      </c>
      <c r="F202" s="189">
        <v>84.5</v>
      </c>
      <c r="G202" s="188" t="s">
        <v>620</v>
      </c>
      <c r="H202" s="188">
        <v>93</v>
      </c>
      <c r="I202" s="190">
        <v>110</v>
      </c>
      <c r="J202" s="191" t="s">
        <v>639</v>
      </c>
      <c r="K202" s="192">
        <f t="shared" si="158"/>
        <v>8.5</v>
      </c>
      <c r="L202" s="193">
        <f t="shared" si="159"/>
        <v>0.10059171597633136</v>
      </c>
      <c r="M202" s="188" t="s">
        <v>588</v>
      </c>
      <c r="N202" s="194">
        <v>41939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13</v>
      </c>
      <c r="B203" s="186">
        <v>41928</v>
      </c>
      <c r="C203" s="186"/>
      <c r="D203" s="187" t="s">
        <v>640</v>
      </c>
      <c r="E203" s="188" t="s">
        <v>590</v>
      </c>
      <c r="F203" s="189">
        <v>401</v>
      </c>
      <c r="G203" s="188" t="s">
        <v>620</v>
      </c>
      <c r="H203" s="188">
        <v>428</v>
      </c>
      <c r="I203" s="190">
        <v>450</v>
      </c>
      <c r="J203" s="191" t="s">
        <v>641</v>
      </c>
      <c r="K203" s="192">
        <f t="shared" si="158"/>
        <v>27</v>
      </c>
      <c r="L203" s="193">
        <f t="shared" si="159"/>
        <v>6.7331670822942641E-2</v>
      </c>
      <c r="M203" s="188" t="s">
        <v>588</v>
      </c>
      <c r="N203" s="194">
        <v>42020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14</v>
      </c>
      <c r="B204" s="186">
        <v>41928</v>
      </c>
      <c r="C204" s="186"/>
      <c r="D204" s="187" t="s">
        <v>642</v>
      </c>
      <c r="E204" s="188" t="s">
        <v>590</v>
      </c>
      <c r="F204" s="189">
        <v>101</v>
      </c>
      <c r="G204" s="188" t="s">
        <v>620</v>
      </c>
      <c r="H204" s="188">
        <v>112</v>
      </c>
      <c r="I204" s="190">
        <v>120</v>
      </c>
      <c r="J204" s="191" t="s">
        <v>643</v>
      </c>
      <c r="K204" s="192">
        <f t="shared" si="158"/>
        <v>11</v>
      </c>
      <c r="L204" s="193">
        <f t="shared" si="159"/>
        <v>0.10891089108910891</v>
      </c>
      <c r="M204" s="188" t="s">
        <v>588</v>
      </c>
      <c r="N204" s="194">
        <v>41939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15</v>
      </c>
      <c r="B205" s="186">
        <v>41954</v>
      </c>
      <c r="C205" s="186"/>
      <c r="D205" s="187" t="s">
        <v>644</v>
      </c>
      <c r="E205" s="188" t="s">
        <v>590</v>
      </c>
      <c r="F205" s="189">
        <v>59</v>
      </c>
      <c r="G205" s="188" t="s">
        <v>620</v>
      </c>
      <c r="H205" s="188">
        <v>76</v>
      </c>
      <c r="I205" s="190">
        <v>76</v>
      </c>
      <c r="J205" s="191" t="s">
        <v>621</v>
      </c>
      <c r="K205" s="192">
        <f t="shared" si="158"/>
        <v>17</v>
      </c>
      <c r="L205" s="193">
        <f t="shared" si="159"/>
        <v>0.28813559322033899</v>
      </c>
      <c r="M205" s="188" t="s">
        <v>588</v>
      </c>
      <c r="N205" s="194">
        <v>43032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16</v>
      </c>
      <c r="B206" s="186">
        <v>41954</v>
      </c>
      <c r="C206" s="186"/>
      <c r="D206" s="187" t="s">
        <v>633</v>
      </c>
      <c r="E206" s="188" t="s">
        <v>590</v>
      </c>
      <c r="F206" s="189">
        <v>99</v>
      </c>
      <c r="G206" s="188" t="s">
        <v>620</v>
      </c>
      <c r="H206" s="188">
        <v>120</v>
      </c>
      <c r="I206" s="190">
        <v>120</v>
      </c>
      <c r="J206" s="191" t="s">
        <v>601</v>
      </c>
      <c r="K206" s="192">
        <f t="shared" si="158"/>
        <v>21</v>
      </c>
      <c r="L206" s="193">
        <f t="shared" si="159"/>
        <v>0.21212121212121213</v>
      </c>
      <c r="M206" s="188" t="s">
        <v>588</v>
      </c>
      <c r="N206" s="194">
        <v>41960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17</v>
      </c>
      <c r="B207" s="186">
        <v>41956</v>
      </c>
      <c r="C207" s="186"/>
      <c r="D207" s="187" t="s">
        <v>645</v>
      </c>
      <c r="E207" s="188" t="s">
        <v>590</v>
      </c>
      <c r="F207" s="189">
        <v>22</v>
      </c>
      <c r="G207" s="188" t="s">
        <v>620</v>
      </c>
      <c r="H207" s="188">
        <v>33.549999999999997</v>
      </c>
      <c r="I207" s="190">
        <v>32</v>
      </c>
      <c r="J207" s="191" t="s">
        <v>646</v>
      </c>
      <c r="K207" s="192">
        <f t="shared" si="158"/>
        <v>11.549999999999997</v>
      </c>
      <c r="L207" s="193">
        <f t="shared" si="159"/>
        <v>0.52499999999999991</v>
      </c>
      <c r="M207" s="188" t="s">
        <v>588</v>
      </c>
      <c r="N207" s="194">
        <v>42188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18</v>
      </c>
      <c r="B208" s="186">
        <v>41976</v>
      </c>
      <c r="C208" s="186"/>
      <c r="D208" s="187" t="s">
        <v>647</v>
      </c>
      <c r="E208" s="188" t="s">
        <v>590</v>
      </c>
      <c r="F208" s="189">
        <v>440</v>
      </c>
      <c r="G208" s="188" t="s">
        <v>620</v>
      </c>
      <c r="H208" s="188">
        <v>520</v>
      </c>
      <c r="I208" s="190">
        <v>520</v>
      </c>
      <c r="J208" s="191" t="s">
        <v>648</v>
      </c>
      <c r="K208" s="192">
        <f t="shared" si="158"/>
        <v>80</v>
      </c>
      <c r="L208" s="193">
        <f t="shared" si="159"/>
        <v>0.18181818181818182</v>
      </c>
      <c r="M208" s="188" t="s">
        <v>588</v>
      </c>
      <c r="N208" s="194">
        <v>42208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19</v>
      </c>
      <c r="B209" s="186">
        <v>41976</v>
      </c>
      <c r="C209" s="186"/>
      <c r="D209" s="187" t="s">
        <v>649</v>
      </c>
      <c r="E209" s="188" t="s">
        <v>590</v>
      </c>
      <c r="F209" s="189">
        <v>360</v>
      </c>
      <c r="G209" s="188" t="s">
        <v>620</v>
      </c>
      <c r="H209" s="188">
        <v>427</v>
      </c>
      <c r="I209" s="190">
        <v>425</v>
      </c>
      <c r="J209" s="191" t="s">
        <v>650</v>
      </c>
      <c r="K209" s="192">
        <f t="shared" si="158"/>
        <v>67</v>
      </c>
      <c r="L209" s="193">
        <f t="shared" si="159"/>
        <v>0.18611111111111112</v>
      </c>
      <c r="M209" s="188" t="s">
        <v>588</v>
      </c>
      <c r="N209" s="194">
        <v>42058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20</v>
      </c>
      <c r="B210" s="186">
        <v>42012</v>
      </c>
      <c r="C210" s="186"/>
      <c r="D210" s="187" t="s">
        <v>651</v>
      </c>
      <c r="E210" s="188" t="s">
        <v>590</v>
      </c>
      <c r="F210" s="189">
        <v>360</v>
      </c>
      <c r="G210" s="188" t="s">
        <v>620</v>
      </c>
      <c r="H210" s="188">
        <v>455</v>
      </c>
      <c r="I210" s="190">
        <v>420</v>
      </c>
      <c r="J210" s="191" t="s">
        <v>652</v>
      </c>
      <c r="K210" s="192">
        <f t="shared" si="158"/>
        <v>95</v>
      </c>
      <c r="L210" s="193">
        <f t="shared" si="159"/>
        <v>0.2638888888888889</v>
      </c>
      <c r="M210" s="188" t="s">
        <v>588</v>
      </c>
      <c r="N210" s="194">
        <v>42024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21</v>
      </c>
      <c r="B211" s="186">
        <v>42012</v>
      </c>
      <c r="C211" s="186"/>
      <c r="D211" s="187" t="s">
        <v>653</v>
      </c>
      <c r="E211" s="188" t="s">
        <v>590</v>
      </c>
      <c r="F211" s="189">
        <v>130</v>
      </c>
      <c r="G211" s="188"/>
      <c r="H211" s="188">
        <v>175.5</v>
      </c>
      <c r="I211" s="190">
        <v>165</v>
      </c>
      <c r="J211" s="191" t="s">
        <v>654</v>
      </c>
      <c r="K211" s="192">
        <f t="shared" si="158"/>
        <v>45.5</v>
      </c>
      <c r="L211" s="193">
        <f t="shared" si="159"/>
        <v>0.35</v>
      </c>
      <c r="M211" s="188" t="s">
        <v>588</v>
      </c>
      <c r="N211" s="194">
        <v>43088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22</v>
      </c>
      <c r="B212" s="186">
        <v>42040</v>
      </c>
      <c r="C212" s="186"/>
      <c r="D212" s="187" t="s">
        <v>381</v>
      </c>
      <c r="E212" s="188" t="s">
        <v>619</v>
      </c>
      <c r="F212" s="189">
        <v>98</v>
      </c>
      <c r="G212" s="188"/>
      <c r="H212" s="188">
        <v>120</v>
      </c>
      <c r="I212" s="190">
        <v>120</v>
      </c>
      <c r="J212" s="191" t="s">
        <v>621</v>
      </c>
      <c r="K212" s="192">
        <f t="shared" si="158"/>
        <v>22</v>
      </c>
      <c r="L212" s="193">
        <f t="shared" si="159"/>
        <v>0.22448979591836735</v>
      </c>
      <c r="M212" s="188" t="s">
        <v>588</v>
      </c>
      <c r="N212" s="194">
        <v>42753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23</v>
      </c>
      <c r="B213" s="186">
        <v>42040</v>
      </c>
      <c r="C213" s="186"/>
      <c r="D213" s="187" t="s">
        <v>655</v>
      </c>
      <c r="E213" s="188" t="s">
        <v>619</v>
      </c>
      <c r="F213" s="189">
        <v>196</v>
      </c>
      <c r="G213" s="188"/>
      <c r="H213" s="188">
        <v>262</v>
      </c>
      <c r="I213" s="190">
        <v>255</v>
      </c>
      <c r="J213" s="191" t="s">
        <v>621</v>
      </c>
      <c r="K213" s="192">
        <f t="shared" si="158"/>
        <v>66</v>
      </c>
      <c r="L213" s="193">
        <f t="shared" si="159"/>
        <v>0.33673469387755101</v>
      </c>
      <c r="M213" s="188" t="s">
        <v>588</v>
      </c>
      <c r="N213" s="194">
        <v>42599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24</v>
      </c>
      <c r="B214" s="196">
        <v>42067</v>
      </c>
      <c r="C214" s="196"/>
      <c r="D214" s="197" t="s">
        <v>380</v>
      </c>
      <c r="E214" s="198" t="s">
        <v>619</v>
      </c>
      <c r="F214" s="199">
        <v>235</v>
      </c>
      <c r="G214" s="199"/>
      <c r="H214" s="200">
        <v>77</v>
      </c>
      <c r="I214" s="200" t="s">
        <v>656</v>
      </c>
      <c r="J214" s="201" t="s">
        <v>657</v>
      </c>
      <c r="K214" s="202">
        <f t="shared" si="158"/>
        <v>-158</v>
      </c>
      <c r="L214" s="203">
        <f t="shared" si="159"/>
        <v>-0.67234042553191486</v>
      </c>
      <c r="M214" s="199" t="s">
        <v>600</v>
      </c>
      <c r="N214" s="196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25</v>
      </c>
      <c r="B215" s="186">
        <v>42067</v>
      </c>
      <c r="C215" s="186"/>
      <c r="D215" s="187" t="s">
        <v>658</v>
      </c>
      <c r="E215" s="188" t="s">
        <v>619</v>
      </c>
      <c r="F215" s="189">
        <v>185</v>
      </c>
      <c r="G215" s="188"/>
      <c r="H215" s="188">
        <v>224</v>
      </c>
      <c r="I215" s="190" t="s">
        <v>659</v>
      </c>
      <c r="J215" s="191" t="s">
        <v>621</v>
      </c>
      <c r="K215" s="192">
        <f t="shared" si="158"/>
        <v>39</v>
      </c>
      <c r="L215" s="193">
        <f t="shared" si="159"/>
        <v>0.21081081081081082</v>
      </c>
      <c r="M215" s="188" t="s">
        <v>588</v>
      </c>
      <c r="N215" s="194">
        <v>42647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26</v>
      </c>
      <c r="B216" s="196">
        <v>42090</v>
      </c>
      <c r="C216" s="196"/>
      <c r="D216" s="204" t="s">
        <v>660</v>
      </c>
      <c r="E216" s="199" t="s">
        <v>619</v>
      </c>
      <c r="F216" s="199">
        <v>49.5</v>
      </c>
      <c r="G216" s="200"/>
      <c r="H216" s="200">
        <v>15.85</v>
      </c>
      <c r="I216" s="200">
        <v>67</v>
      </c>
      <c r="J216" s="201" t="s">
        <v>661</v>
      </c>
      <c r="K216" s="200">
        <f t="shared" si="158"/>
        <v>-33.65</v>
      </c>
      <c r="L216" s="205">
        <f t="shared" si="159"/>
        <v>-0.67979797979797973</v>
      </c>
      <c r="M216" s="199" t="s">
        <v>600</v>
      </c>
      <c r="N216" s="206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27</v>
      </c>
      <c r="B217" s="186">
        <v>42093</v>
      </c>
      <c r="C217" s="186"/>
      <c r="D217" s="187" t="s">
        <v>662</v>
      </c>
      <c r="E217" s="188" t="s">
        <v>619</v>
      </c>
      <c r="F217" s="189">
        <v>183.5</v>
      </c>
      <c r="G217" s="188"/>
      <c r="H217" s="188">
        <v>219</v>
      </c>
      <c r="I217" s="190">
        <v>218</v>
      </c>
      <c r="J217" s="191" t="s">
        <v>663</v>
      </c>
      <c r="K217" s="192">
        <f t="shared" si="158"/>
        <v>35.5</v>
      </c>
      <c r="L217" s="193">
        <f t="shared" si="159"/>
        <v>0.19346049046321526</v>
      </c>
      <c r="M217" s="188" t="s">
        <v>588</v>
      </c>
      <c r="N217" s="194">
        <v>42103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28</v>
      </c>
      <c r="B218" s="186">
        <v>42114</v>
      </c>
      <c r="C218" s="186"/>
      <c r="D218" s="187" t="s">
        <v>664</v>
      </c>
      <c r="E218" s="188" t="s">
        <v>619</v>
      </c>
      <c r="F218" s="189">
        <f>(227+237)/2</f>
        <v>232</v>
      </c>
      <c r="G218" s="188"/>
      <c r="H218" s="188">
        <v>298</v>
      </c>
      <c r="I218" s="190">
        <v>298</v>
      </c>
      <c r="J218" s="191" t="s">
        <v>621</v>
      </c>
      <c r="K218" s="192">
        <f t="shared" si="158"/>
        <v>66</v>
      </c>
      <c r="L218" s="193">
        <f t="shared" si="159"/>
        <v>0.28448275862068967</v>
      </c>
      <c r="M218" s="188" t="s">
        <v>588</v>
      </c>
      <c r="N218" s="194">
        <v>42823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29</v>
      </c>
      <c r="B219" s="186">
        <v>42128</v>
      </c>
      <c r="C219" s="186"/>
      <c r="D219" s="187" t="s">
        <v>665</v>
      </c>
      <c r="E219" s="188" t="s">
        <v>590</v>
      </c>
      <c r="F219" s="189">
        <v>385</v>
      </c>
      <c r="G219" s="188"/>
      <c r="H219" s="188">
        <f>212.5+331</f>
        <v>543.5</v>
      </c>
      <c r="I219" s="190">
        <v>510</v>
      </c>
      <c r="J219" s="191" t="s">
        <v>666</v>
      </c>
      <c r="K219" s="192">
        <f t="shared" si="158"/>
        <v>158.5</v>
      </c>
      <c r="L219" s="193">
        <f t="shared" si="159"/>
        <v>0.41168831168831171</v>
      </c>
      <c r="M219" s="188" t="s">
        <v>588</v>
      </c>
      <c r="N219" s="194">
        <v>42235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30</v>
      </c>
      <c r="B220" s="186">
        <v>42128</v>
      </c>
      <c r="C220" s="186"/>
      <c r="D220" s="187" t="s">
        <v>667</v>
      </c>
      <c r="E220" s="188" t="s">
        <v>590</v>
      </c>
      <c r="F220" s="189">
        <v>115.5</v>
      </c>
      <c r="G220" s="188"/>
      <c r="H220" s="188">
        <v>146</v>
      </c>
      <c r="I220" s="190">
        <v>142</v>
      </c>
      <c r="J220" s="191" t="s">
        <v>668</v>
      </c>
      <c r="K220" s="192">
        <f t="shared" si="158"/>
        <v>30.5</v>
      </c>
      <c r="L220" s="193">
        <f t="shared" si="159"/>
        <v>0.26406926406926406</v>
      </c>
      <c r="M220" s="188" t="s">
        <v>588</v>
      </c>
      <c r="N220" s="194">
        <v>42202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31</v>
      </c>
      <c r="B221" s="186">
        <v>42151</v>
      </c>
      <c r="C221" s="186"/>
      <c r="D221" s="187" t="s">
        <v>669</v>
      </c>
      <c r="E221" s="188" t="s">
        <v>590</v>
      </c>
      <c r="F221" s="189">
        <v>237.5</v>
      </c>
      <c r="G221" s="188"/>
      <c r="H221" s="188">
        <v>279.5</v>
      </c>
      <c r="I221" s="190">
        <v>278</v>
      </c>
      <c r="J221" s="191" t="s">
        <v>621</v>
      </c>
      <c r="K221" s="192">
        <f t="shared" si="158"/>
        <v>42</v>
      </c>
      <c r="L221" s="193">
        <f t="shared" si="159"/>
        <v>0.17684210526315788</v>
      </c>
      <c r="M221" s="188" t="s">
        <v>588</v>
      </c>
      <c r="N221" s="194">
        <v>42222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32</v>
      </c>
      <c r="B222" s="186">
        <v>42174</v>
      </c>
      <c r="C222" s="186"/>
      <c r="D222" s="187" t="s">
        <v>640</v>
      </c>
      <c r="E222" s="188" t="s">
        <v>619</v>
      </c>
      <c r="F222" s="189">
        <v>340</v>
      </c>
      <c r="G222" s="188"/>
      <c r="H222" s="188">
        <v>448</v>
      </c>
      <c r="I222" s="190">
        <v>448</v>
      </c>
      <c r="J222" s="191" t="s">
        <v>621</v>
      </c>
      <c r="K222" s="192">
        <f t="shared" si="158"/>
        <v>108</v>
      </c>
      <c r="L222" s="193">
        <f t="shared" si="159"/>
        <v>0.31764705882352939</v>
      </c>
      <c r="M222" s="188" t="s">
        <v>588</v>
      </c>
      <c r="N222" s="194">
        <v>43018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33</v>
      </c>
      <c r="B223" s="186">
        <v>42191</v>
      </c>
      <c r="C223" s="186"/>
      <c r="D223" s="187" t="s">
        <v>670</v>
      </c>
      <c r="E223" s="188" t="s">
        <v>619</v>
      </c>
      <c r="F223" s="189">
        <v>390</v>
      </c>
      <c r="G223" s="188"/>
      <c r="H223" s="188">
        <v>460</v>
      </c>
      <c r="I223" s="190">
        <v>460</v>
      </c>
      <c r="J223" s="191" t="s">
        <v>621</v>
      </c>
      <c r="K223" s="192">
        <f t="shared" si="158"/>
        <v>70</v>
      </c>
      <c r="L223" s="193">
        <f t="shared" si="159"/>
        <v>0.17948717948717949</v>
      </c>
      <c r="M223" s="188" t="s">
        <v>588</v>
      </c>
      <c r="N223" s="194">
        <v>42478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34</v>
      </c>
      <c r="B224" s="196">
        <v>42195</v>
      </c>
      <c r="C224" s="196"/>
      <c r="D224" s="197" t="s">
        <v>671</v>
      </c>
      <c r="E224" s="198" t="s">
        <v>619</v>
      </c>
      <c r="F224" s="199">
        <v>122.5</v>
      </c>
      <c r="G224" s="199"/>
      <c r="H224" s="200">
        <v>61</v>
      </c>
      <c r="I224" s="200">
        <v>172</v>
      </c>
      <c r="J224" s="201" t="s">
        <v>672</v>
      </c>
      <c r="K224" s="202">
        <f t="shared" si="158"/>
        <v>-61.5</v>
      </c>
      <c r="L224" s="203">
        <f t="shared" si="159"/>
        <v>-0.50204081632653064</v>
      </c>
      <c r="M224" s="199" t="s">
        <v>600</v>
      </c>
      <c r="N224" s="196">
        <v>43333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35</v>
      </c>
      <c r="B225" s="186">
        <v>42219</v>
      </c>
      <c r="C225" s="186"/>
      <c r="D225" s="187" t="s">
        <v>673</v>
      </c>
      <c r="E225" s="188" t="s">
        <v>619</v>
      </c>
      <c r="F225" s="189">
        <v>297.5</v>
      </c>
      <c r="G225" s="188"/>
      <c r="H225" s="188">
        <v>350</v>
      </c>
      <c r="I225" s="190">
        <v>360</v>
      </c>
      <c r="J225" s="191" t="s">
        <v>674</v>
      </c>
      <c r="K225" s="192">
        <f t="shared" si="158"/>
        <v>52.5</v>
      </c>
      <c r="L225" s="193">
        <f t="shared" si="159"/>
        <v>0.17647058823529413</v>
      </c>
      <c r="M225" s="188" t="s">
        <v>588</v>
      </c>
      <c r="N225" s="194">
        <v>42232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36</v>
      </c>
      <c r="B226" s="186">
        <v>42219</v>
      </c>
      <c r="C226" s="186"/>
      <c r="D226" s="187" t="s">
        <v>675</v>
      </c>
      <c r="E226" s="188" t="s">
        <v>619</v>
      </c>
      <c r="F226" s="189">
        <v>115.5</v>
      </c>
      <c r="G226" s="188"/>
      <c r="H226" s="188">
        <v>149</v>
      </c>
      <c r="I226" s="190">
        <v>140</v>
      </c>
      <c r="J226" s="191" t="s">
        <v>676</v>
      </c>
      <c r="K226" s="192">
        <f t="shared" si="158"/>
        <v>33.5</v>
      </c>
      <c r="L226" s="193">
        <f t="shared" si="159"/>
        <v>0.29004329004329005</v>
      </c>
      <c r="M226" s="188" t="s">
        <v>588</v>
      </c>
      <c r="N226" s="194">
        <v>42740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37</v>
      </c>
      <c r="B227" s="186">
        <v>42251</v>
      </c>
      <c r="C227" s="186"/>
      <c r="D227" s="187" t="s">
        <v>669</v>
      </c>
      <c r="E227" s="188" t="s">
        <v>619</v>
      </c>
      <c r="F227" s="189">
        <v>226</v>
      </c>
      <c r="G227" s="188"/>
      <c r="H227" s="188">
        <v>292</v>
      </c>
      <c r="I227" s="190">
        <v>292</v>
      </c>
      <c r="J227" s="191" t="s">
        <v>677</v>
      </c>
      <c r="K227" s="192">
        <f t="shared" si="158"/>
        <v>66</v>
      </c>
      <c r="L227" s="193">
        <f t="shared" si="159"/>
        <v>0.29203539823008851</v>
      </c>
      <c r="M227" s="188" t="s">
        <v>588</v>
      </c>
      <c r="N227" s="194">
        <v>42286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38</v>
      </c>
      <c r="B228" s="186">
        <v>42254</v>
      </c>
      <c r="C228" s="186"/>
      <c r="D228" s="187" t="s">
        <v>664</v>
      </c>
      <c r="E228" s="188" t="s">
        <v>619</v>
      </c>
      <c r="F228" s="189">
        <v>232.5</v>
      </c>
      <c r="G228" s="188"/>
      <c r="H228" s="188">
        <v>312.5</v>
      </c>
      <c r="I228" s="190">
        <v>310</v>
      </c>
      <c r="J228" s="191" t="s">
        <v>621</v>
      </c>
      <c r="K228" s="192">
        <f t="shared" si="158"/>
        <v>80</v>
      </c>
      <c r="L228" s="193">
        <f t="shared" si="159"/>
        <v>0.34408602150537637</v>
      </c>
      <c r="M228" s="188" t="s">
        <v>588</v>
      </c>
      <c r="N228" s="194">
        <v>42823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39</v>
      </c>
      <c r="B229" s="186">
        <v>42268</v>
      </c>
      <c r="C229" s="186"/>
      <c r="D229" s="187" t="s">
        <v>678</v>
      </c>
      <c r="E229" s="188" t="s">
        <v>619</v>
      </c>
      <c r="F229" s="189">
        <v>196.5</v>
      </c>
      <c r="G229" s="188"/>
      <c r="H229" s="188">
        <v>238</v>
      </c>
      <c r="I229" s="190">
        <v>238</v>
      </c>
      <c r="J229" s="191" t="s">
        <v>677</v>
      </c>
      <c r="K229" s="192">
        <f t="shared" si="158"/>
        <v>41.5</v>
      </c>
      <c r="L229" s="193">
        <f t="shared" si="159"/>
        <v>0.21119592875318066</v>
      </c>
      <c r="M229" s="188" t="s">
        <v>588</v>
      </c>
      <c r="N229" s="194">
        <v>42291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40</v>
      </c>
      <c r="B230" s="186">
        <v>42271</v>
      </c>
      <c r="C230" s="186"/>
      <c r="D230" s="187" t="s">
        <v>618</v>
      </c>
      <c r="E230" s="188" t="s">
        <v>619</v>
      </c>
      <c r="F230" s="189">
        <v>65</v>
      </c>
      <c r="G230" s="188"/>
      <c r="H230" s="188">
        <v>82</v>
      </c>
      <c r="I230" s="190">
        <v>82</v>
      </c>
      <c r="J230" s="191" t="s">
        <v>677</v>
      </c>
      <c r="K230" s="192">
        <f t="shared" si="158"/>
        <v>17</v>
      </c>
      <c r="L230" s="193">
        <f t="shared" si="159"/>
        <v>0.26153846153846155</v>
      </c>
      <c r="M230" s="188" t="s">
        <v>588</v>
      </c>
      <c r="N230" s="194">
        <v>42578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41</v>
      </c>
      <c r="B231" s="186">
        <v>42291</v>
      </c>
      <c r="C231" s="186"/>
      <c r="D231" s="187" t="s">
        <v>679</v>
      </c>
      <c r="E231" s="188" t="s">
        <v>619</v>
      </c>
      <c r="F231" s="189">
        <v>144</v>
      </c>
      <c r="G231" s="188"/>
      <c r="H231" s="188">
        <v>182.5</v>
      </c>
      <c r="I231" s="190">
        <v>181</v>
      </c>
      <c r="J231" s="191" t="s">
        <v>677</v>
      </c>
      <c r="K231" s="192">
        <f t="shared" si="158"/>
        <v>38.5</v>
      </c>
      <c r="L231" s="193">
        <f t="shared" si="159"/>
        <v>0.2673611111111111</v>
      </c>
      <c r="M231" s="188" t="s">
        <v>588</v>
      </c>
      <c r="N231" s="194">
        <v>42817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42</v>
      </c>
      <c r="B232" s="186">
        <v>42291</v>
      </c>
      <c r="C232" s="186"/>
      <c r="D232" s="187" t="s">
        <v>680</v>
      </c>
      <c r="E232" s="188" t="s">
        <v>619</v>
      </c>
      <c r="F232" s="189">
        <v>264</v>
      </c>
      <c r="G232" s="188"/>
      <c r="H232" s="188">
        <v>311</v>
      </c>
      <c r="I232" s="190">
        <v>311</v>
      </c>
      <c r="J232" s="191" t="s">
        <v>677</v>
      </c>
      <c r="K232" s="192">
        <f t="shared" si="158"/>
        <v>47</v>
      </c>
      <c r="L232" s="193">
        <f t="shared" si="159"/>
        <v>0.17803030303030304</v>
      </c>
      <c r="M232" s="188" t="s">
        <v>588</v>
      </c>
      <c r="N232" s="194">
        <v>42604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43</v>
      </c>
      <c r="B233" s="186">
        <v>42318</v>
      </c>
      <c r="C233" s="186"/>
      <c r="D233" s="187" t="s">
        <v>681</v>
      </c>
      <c r="E233" s="188" t="s">
        <v>590</v>
      </c>
      <c r="F233" s="189">
        <v>549.5</v>
      </c>
      <c r="G233" s="188"/>
      <c r="H233" s="188">
        <v>630</v>
      </c>
      <c r="I233" s="190">
        <v>630</v>
      </c>
      <c r="J233" s="191" t="s">
        <v>677</v>
      </c>
      <c r="K233" s="192">
        <f t="shared" si="158"/>
        <v>80.5</v>
      </c>
      <c r="L233" s="193">
        <f t="shared" si="159"/>
        <v>0.1464968152866242</v>
      </c>
      <c r="M233" s="188" t="s">
        <v>588</v>
      </c>
      <c r="N233" s="194">
        <v>42419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44</v>
      </c>
      <c r="B234" s="186">
        <v>42342</v>
      </c>
      <c r="C234" s="186"/>
      <c r="D234" s="187" t="s">
        <v>682</v>
      </c>
      <c r="E234" s="188" t="s">
        <v>619</v>
      </c>
      <c r="F234" s="189">
        <v>1027.5</v>
      </c>
      <c r="G234" s="188"/>
      <c r="H234" s="188">
        <v>1315</v>
      </c>
      <c r="I234" s="190">
        <v>1250</v>
      </c>
      <c r="J234" s="191" t="s">
        <v>677</v>
      </c>
      <c r="K234" s="192">
        <f t="shared" si="158"/>
        <v>287.5</v>
      </c>
      <c r="L234" s="193">
        <f t="shared" si="159"/>
        <v>0.27980535279805352</v>
      </c>
      <c r="M234" s="188" t="s">
        <v>588</v>
      </c>
      <c r="N234" s="194">
        <v>43244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45</v>
      </c>
      <c r="B235" s="186">
        <v>42367</v>
      </c>
      <c r="C235" s="186"/>
      <c r="D235" s="187" t="s">
        <v>683</v>
      </c>
      <c r="E235" s="188" t="s">
        <v>619</v>
      </c>
      <c r="F235" s="189">
        <v>465</v>
      </c>
      <c r="G235" s="188"/>
      <c r="H235" s="188">
        <v>540</v>
      </c>
      <c r="I235" s="190">
        <v>540</v>
      </c>
      <c r="J235" s="191" t="s">
        <v>677</v>
      </c>
      <c r="K235" s="192">
        <f t="shared" si="158"/>
        <v>75</v>
      </c>
      <c r="L235" s="193">
        <f t="shared" si="159"/>
        <v>0.16129032258064516</v>
      </c>
      <c r="M235" s="188" t="s">
        <v>588</v>
      </c>
      <c r="N235" s="194">
        <v>42530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46</v>
      </c>
      <c r="B236" s="186">
        <v>42380</v>
      </c>
      <c r="C236" s="186"/>
      <c r="D236" s="187" t="s">
        <v>381</v>
      </c>
      <c r="E236" s="188" t="s">
        <v>590</v>
      </c>
      <c r="F236" s="189">
        <v>81</v>
      </c>
      <c r="G236" s="188"/>
      <c r="H236" s="188">
        <v>110</v>
      </c>
      <c r="I236" s="190">
        <v>110</v>
      </c>
      <c r="J236" s="191" t="s">
        <v>677</v>
      </c>
      <c r="K236" s="192">
        <f t="shared" si="158"/>
        <v>29</v>
      </c>
      <c r="L236" s="193">
        <f t="shared" si="159"/>
        <v>0.35802469135802467</v>
      </c>
      <c r="M236" s="188" t="s">
        <v>588</v>
      </c>
      <c r="N236" s="194">
        <v>42745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47</v>
      </c>
      <c r="B237" s="186">
        <v>42382</v>
      </c>
      <c r="C237" s="186"/>
      <c r="D237" s="187" t="s">
        <v>684</v>
      </c>
      <c r="E237" s="188" t="s">
        <v>590</v>
      </c>
      <c r="F237" s="189">
        <v>417.5</v>
      </c>
      <c r="G237" s="188"/>
      <c r="H237" s="188">
        <v>547</v>
      </c>
      <c r="I237" s="190">
        <v>535</v>
      </c>
      <c r="J237" s="191" t="s">
        <v>677</v>
      </c>
      <c r="K237" s="192">
        <f t="shared" si="158"/>
        <v>129.5</v>
      </c>
      <c r="L237" s="193">
        <f t="shared" si="159"/>
        <v>0.31017964071856285</v>
      </c>
      <c r="M237" s="188" t="s">
        <v>588</v>
      </c>
      <c r="N237" s="194">
        <v>42578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48</v>
      </c>
      <c r="B238" s="186">
        <v>42408</v>
      </c>
      <c r="C238" s="186"/>
      <c r="D238" s="187" t="s">
        <v>685</v>
      </c>
      <c r="E238" s="188" t="s">
        <v>619</v>
      </c>
      <c r="F238" s="189">
        <v>650</v>
      </c>
      <c r="G238" s="188"/>
      <c r="H238" s="188">
        <v>800</v>
      </c>
      <c r="I238" s="190">
        <v>800</v>
      </c>
      <c r="J238" s="191" t="s">
        <v>677</v>
      </c>
      <c r="K238" s="192">
        <f t="shared" si="158"/>
        <v>150</v>
      </c>
      <c r="L238" s="193">
        <f t="shared" si="159"/>
        <v>0.23076923076923078</v>
      </c>
      <c r="M238" s="188" t="s">
        <v>588</v>
      </c>
      <c r="N238" s="194">
        <v>43154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49</v>
      </c>
      <c r="B239" s="186">
        <v>42433</v>
      </c>
      <c r="C239" s="186"/>
      <c r="D239" s="187" t="s">
        <v>210</v>
      </c>
      <c r="E239" s="188" t="s">
        <v>619</v>
      </c>
      <c r="F239" s="189">
        <v>437.5</v>
      </c>
      <c r="G239" s="188"/>
      <c r="H239" s="188">
        <v>504.5</v>
      </c>
      <c r="I239" s="190">
        <v>522</v>
      </c>
      <c r="J239" s="191" t="s">
        <v>686</v>
      </c>
      <c r="K239" s="192">
        <f t="shared" si="158"/>
        <v>67</v>
      </c>
      <c r="L239" s="193">
        <f t="shared" si="159"/>
        <v>0.15314285714285714</v>
      </c>
      <c r="M239" s="188" t="s">
        <v>588</v>
      </c>
      <c r="N239" s="194">
        <v>42480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50</v>
      </c>
      <c r="B240" s="186">
        <v>42438</v>
      </c>
      <c r="C240" s="186"/>
      <c r="D240" s="187" t="s">
        <v>687</v>
      </c>
      <c r="E240" s="188" t="s">
        <v>619</v>
      </c>
      <c r="F240" s="189">
        <v>189.5</v>
      </c>
      <c r="G240" s="188"/>
      <c r="H240" s="188">
        <v>218</v>
      </c>
      <c r="I240" s="190">
        <v>218</v>
      </c>
      <c r="J240" s="191" t="s">
        <v>677</v>
      </c>
      <c r="K240" s="192">
        <f t="shared" si="158"/>
        <v>28.5</v>
      </c>
      <c r="L240" s="193">
        <f t="shared" si="159"/>
        <v>0.15039577836411611</v>
      </c>
      <c r="M240" s="188" t="s">
        <v>588</v>
      </c>
      <c r="N240" s="194">
        <v>43034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51</v>
      </c>
      <c r="B241" s="196">
        <v>42471</v>
      </c>
      <c r="C241" s="196"/>
      <c r="D241" s="204" t="s">
        <v>688</v>
      </c>
      <c r="E241" s="199" t="s">
        <v>619</v>
      </c>
      <c r="F241" s="199">
        <v>36.5</v>
      </c>
      <c r="G241" s="200"/>
      <c r="H241" s="200">
        <v>15.85</v>
      </c>
      <c r="I241" s="200">
        <v>60</v>
      </c>
      <c r="J241" s="201" t="s">
        <v>689</v>
      </c>
      <c r="K241" s="202">
        <f t="shared" si="158"/>
        <v>-20.65</v>
      </c>
      <c r="L241" s="203">
        <f t="shared" si="159"/>
        <v>-0.5657534246575342</v>
      </c>
      <c r="M241" s="199" t="s">
        <v>600</v>
      </c>
      <c r="N241" s="207">
        <v>43627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52</v>
      </c>
      <c r="B242" s="186">
        <v>42472</v>
      </c>
      <c r="C242" s="186"/>
      <c r="D242" s="187" t="s">
        <v>690</v>
      </c>
      <c r="E242" s="188" t="s">
        <v>619</v>
      </c>
      <c r="F242" s="189">
        <v>93</v>
      </c>
      <c r="G242" s="188"/>
      <c r="H242" s="188">
        <v>149</v>
      </c>
      <c r="I242" s="190">
        <v>140</v>
      </c>
      <c r="J242" s="191" t="s">
        <v>691</v>
      </c>
      <c r="K242" s="192">
        <f t="shared" si="158"/>
        <v>56</v>
      </c>
      <c r="L242" s="193">
        <f t="shared" si="159"/>
        <v>0.60215053763440862</v>
      </c>
      <c r="M242" s="188" t="s">
        <v>588</v>
      </c>
      <c r="N242" s="194">
        <v>42740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53</v>
      </c>
      <c r="B243" s="186">
        <v>42472</v>
      </c>
      <c r="C243" s="186"/>
      <c r="D243" s="187" t="s">
        <v>692</v>
      </c>
      <c r="E243" s="188" t="s">
        <v>619</v>
      </c>
      <c r="F243" s="189">
        <v>130</v>
      </c>
      <c r="G243" s="188"/>
      <c r="H243" s="188">
        <v>150</v>
      </c>
      <c r="I243" s="190" t="s">
        <v>693</v>
      </c>
      <c r="J243" s="191" t="s">
        <v>677</v>
      </c>
      <c r="K243" s="192">
        <f t="shared" si="158"/>
        <v>20</v>
      </c>
      <c r="L243" s="193">
        <f t="shared" si="159"/>
        <v>0.15384615384615385</v>
      </c>
      <c r="M243" s="188" t="s">
        <v>588</v>
      </c>
      <c r="N243" s="194">
        <v>42564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54</v>
      </c>
      <c r="B244" s="186">
        <v>42473</v>
      </c>
      <c r="C244" s="186"/>
      <c r="D244" s="187" t="s">
        <v>694</v>
      </c>
      <c r="E244" s="188" t="s">
        <v>619</v>
      </c>
      <c r="F244" s="189">
        <v>196</v>
      </c>
      <c r="G244" s="188"/>
      <c r="H244" s="188">
        <v>299</v>
      </c>
      <c r="I244" s="190">
        <v>299</v>
      </c>
      <c r="J244" s="191" t="s">
        <v>677</v>
      </c>
      <c r="K244" s="192">
        <v>103</v>
      </c>
      <c r="L244" s="193">
        <v>0.52551020408163296</v>
      </c>
      <c r="M244" s="188" t="s">
        <v>588</v>
      </c>
      <c r="N244" s="194">
        <v>42620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55</v>
      </c>
      <c r="B245" s="186">
        <v>42473</v>
      </c>
      <c r="C245" s="186"/>
      <c r="D245" s="187" t="s">
        <v>695</v>
      </c>
      <c r="E245" s="188" t="s">
        <v>619</v>
      </c>
      <c r="F245" s="189">
        <v>88</v>
      </c>
      <c r="G245" s="188"/>
      <c r="H245" s="188">
        <v>103</v>
      </c>
      <c r="I245" s="190">
        <v>103</v>
      </c>
      <c r="J245" s="191" t="s">
        <v>677</v>
      </c>
      <c r="K245" s="192">
        <v>15</v>
      </c>
      <c r="L245" s="193">
        <v>0.170454545454545</v>
      </c>
      <c r="M245" s="188" t="s">
        <v>588</v>
      </c>
      <c r="N245" s="194">
        <v>42530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56</v>
      </c>
      <c r="B246" s="186">
        <v>42492</v>
      </c>
      <c r="C246" s="186"/>
      <c r="D246" s="187" t="s">
        <v>696</v>
      </c>
      <c r="E246" s="188" t="s">
        <v>619</v>
      </c>
      <c r="F246" s="189">
        <v>127.5</v>
      </c>
      <c r="G246" s="188"/>
      <c r="H246" s="188">
        <v>148</v>
      </c>
      <c r="I246" s="190" t="s">
        <v>697</v>
      </c>
      <c r="J246" s="191" t="s">
        <v>677</v>
      </c>
      <c r="K246" s="192">
        <f>H246-F246</f>
        <v>20.5</v>
      </c>
      <c r="L246" s="193">
        <f>K246/F246</f>
        <v>0.16078431372549021</v>
      </c>
      <c r="M246" s="188" t="s">
        <v>588</v>
      </c>
      <c r="N246" s="194">
        <v>42564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57</v>
      </c>
      <c r="B247" s="186">
        <v>42493</v>
      </c>
      <c r="C247" s="186"/>
      <c r="D247" s="187" t="s">
        <v>698</v>
      </c>
      <c r="E247" s="188" t="s">
        <v>619</v>
      </c>
      <c r="F247" s="189">
        <v>675</v>
      </c>
      <c r="G247" s="188"/>
      <c r="H247" s="188">
        <v>815</v>
      </c>
      <c r="I247" s="190" t="s">
        <v>699</v>
      </c>
      <c r="J247" s="191" t="s">
        <v>677</v>
      </c>
      <c r="K247" s="192">
        <f>H247-F247</f>
        <v>140</v>
      </c>
      <c r="L247" s="193">
        <f>K247/F247</f>
        <v>0.2074074074074074</v>
      </c>
      <c r="M247" s="188" t="s">
        <v>588</v>
      </c>
      <c r="N247" s="194">
        <v>43154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5">
        <v>58</v>
      </c>
      <c r="B248" s="196">
        <v>42522</v>
      </c>
      <c r="C248" s="196"/>
      <c r="D248" s="197" t="s">
        <v>700</v>
      </c>
      <c r="E248" s="198" t="s">
        <v>619</v>
      </c>
      <c r="F248" s="199">
        <v>500</v>
      </c>
      <c r="G248" s="199"/>
      <c r="H248" s="200">
        <v>232.5</v>
      </c>
      <c r="I248" s="200" t="s">
        <v>701</v>
      </c>
      <c r="J248" s="201" t="s">
        <v>702</v>
      </c>
      <c r="K248" s="202">
        <f>H248-F248</f>
        <v>-267.5</v>
      </c>
      <c r="L248" s="203">
        <f>K248/F248</f>
        <v>-0.53500000000000003</v>
      </c>
      <c r="M248" s="199" t="s">
        <v>600</v>
      </c>
      <c r="N248" s="196">
        <v>43735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59</v>
      </c>
      <c r="B249" s="186">
        <v>42527</v>
      </c>
      <c r="C249" s="186"/>
      <c r="D249" s="187" t="s">
        <v>540</v>
      </c>
      <c r="E249" s="188" t="s">
        <v>619</v>
      </c>
      <c r="F249" s="189">
        <v>110</v>
      </c>
      <c r="G249" s="188"/>
      <c r="H249" s="188">
        <v>126.5</v>
      </c>
      <c r="I249" s="190">
        <v>125</v>
      </c>
      <c r="J249" s="191" t="s">
        <v>628</v>
      </c>
      <c r="K249" s="192">
        <f>H249-F249</f>
        <v>16.5</v>
      </c>
      <c r="L249" s="193">
        <f>K249/F249</f>
        <v>0.15</v>
      </c>
      <c r="M249" s="188" t="s">
        <v>588</v>
      </c>
      <c r="N249" s="194">
        <v>42552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60</v>
      </c>
      <c r="B250" s="186">
        <v>42538</v>
      </c>
      <c r="C250" s="186"/>
      <c r="D250" s="187" t="s">
        <v>703</v>
      </c>
      <c r="E250" s="188" t="s">
        <v>619</v>
      </c>
      <c r="F250" s="189">
        <v>44</v>
      </c>
      <c r="G250" s="188"/>
      <c r="H250" s="188">
        <v>69.5</v>
      </c>
      <c r="I250" s="190">
        <v>69.5</v>
      </c>
      <c r="J250" s="191" t="s">
        <v>704</v>
      </c>
      <c r="K250" s="192">
        <f>H250-F250</f>
        <v>25.5</v>
      </c>
      <c r="L250" s="193">
        <f>K250/F250</f>
        <v>0.57954545454545459</v>
      </c>
      <c r="M250" s="188" t="s">
        <v>588</v>
      </c>
      <c r="N250" s="194">
        <v>42977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61</v>
      </c>
      <c r="B251" s="186">
        <v>42549</v>
      </c>
      <c r="C251" s="186"/>
      <c r="D251" s="187" t="s">
        <v>705</v>
      </c>
      <c r="E251" s="188" t="s">
        <v>619</v>
      </c>
      <c r="F251" s="189">
        <v>262.5</v>
      </c>
      <c r="G251" s="188"/>
      <c r="H251" s="188">
        <v>340</v>
      </c>
      <c r="I251" s="190">
        <v>333</v>
      </c>
      <c r="J251" s="191" t="s">
        <v>706</v>
      </c>
      <c r="K251" s="192">
        <v>77.5</v>
      </c>
      <c r="L251" s="193">
        <v>0.29523809523809502</v>
      </c>
      <c r="M251" s="188" t="s">
        <v>588</v>
      </c>
      <c r="N251" s="194">
        <v>43017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62</v>
      </c>
      <c r="B252" s="186">
        <v>42549</v>
      </c>
      <c r="C252" s="186"/>
      <c r="D252" s="187" t="s">
        <v>707</v>
      </c>
      <c r="E252" s="188" t="s">
        <v>619</v>
      </c>
      <c r="F252" s="189">
        <v>840</v>
      </c>
      <c r="G252" s="188"/>
      <c r="H252" s="188">
        <v>1230</v>
      </c>
      <c r="I252" s="190">
        <v>1230</v>
      </c>
      <c r="J252" s="191" t="s">
        <v>677</v>
      </c>
      <c r="K252" s="192">
        <v>390</v>
      </c>
      <c r="L252" s="193">
        <v>0.46428571428571402</v>
      </c>
      <c r="M252" s="188" t="s">
        <v>588</v>
      </c>
      <c r="N252" s="194">
        <v>42649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8">
        <v>63</v>
      </c>
      <c r="B253" s="209">
        <v>42556</v>
      </c>
      <c r="C253" s="209"/>
      <c r="D253" s="210" t="s">
        <v>708</v>
      </c>
      <c r="E253" s="211" t="s">
        <v>619</v>
      </c>
      <c r="F253" s="211">
        <v>395</v>
      </c>
      <c r="G253" s="212"/>
      <c r="H253" s="212">
        <f>(468.5+342.5)/2</f>
        <v>405.5</v>
      </c>
      <c r="I253" s="212">
        <v>510</v>
      </c>
      <c r="J253" s="213" t="s">
        <v>709</v>
      </c>
      <c r="K253" s="214">
        <f t="shared" ref="K253:K259" si="160">H253-F253</f>
        <v>10.5</v>
      </c>
      <c r="L253" s="215">
        <f t="shared" ref="L253:L259" si="161">K253/F253</f>
        <v>2.6582278481012658E-2</v>
      </c>
      <c r="M253" s="211" t="s">
        <v>710</v>
      </c>
      <c r="N253" s="209">
        <v>43606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64</v>
      </c>
      <c r="B254" s="196">
        <v>42584</v>
      </c>
      <c r="C254" s="196"/>
      <c r="D254" s="197" t="s">
        <v>711</v>
      </c>
      <c r="E254" s="198" t="s">
        <v>590</v>
      </c>
      <c r="F254" s="199">
        <f>169.5-12.8</f>
        <v>156.69999999999999</v>
      </c>
      <c r="G254" s="199"/>
      <c r="H254" s="200">
        <v>77</v>
      </c>
      <c r="I254" s="200" t="s">
        <v>712</v>
      </c>
      <c r="J254" s="201" t="s">
        <v>713</v>
      </c>
      <c r="K254" s="202">
        <f t="shared" si="160"/>
        <v>-79.699999999999989</v>
      </c>
      <c r="L254" s="203">
        <f t="shared" si="161"/>
        <v>-0.50861518825781749</v>
      </c>
      <c r="M254" s="199" t="s">
        <v>600</v>
      </c>
      <c r="N254" s="196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5">
        <v>65</v>
      </c>
      <c r="B255" s="196">
        <v>42586</v>
      </c>
      <c r="C255" s="196"/>
      <c r="D255" s="197" t="s">
        <v>714</v>
      </c>
      <c r="E255" s="198" t="s">
        <v>619</v>
      </c>
      <c r="F255" s="199">
        <v>400</v>
      </c>
      <c r="G255" s="199"/>
      <c r="H255" s="200">
        <v>305</v>
      </c>
      <c r="I255" s="200">
        <v>475</v>
      </c>
      <c r="J255" s="201" t="s">
        <v>715</v>
      </c>
      <c r="K255" s="202">
        <f t="shared" si="160"/>
        <v>-95</v>
      </c>
      <c r="L255" s="203">
        <f t="shared" si="161"/>
        <v>-0.23749999999999999</v>
      </c>
      <c r="M255" s="199" t="s">
        <v>600</v>
      </c>
      <c r="N255" s="196">
        <v>43606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66</v>
      </c>
      <c r="B256" s="186">
        <v>42593</v>
      </c>
      <c r="C256" s="186"/>
      <c r="D256" s="187" t="s">
        <v>716</v>
      </c>
      <c r="E256" s="188" t="s">
        <v>619</v>
      </c>
      <c r="F256" s="189">
        <v>86.5</v>
      </c>
      <c r="G256" s="188"/>
      <c r="H256" s="188">
        <v>130</v>
      </c>
      <c r="I256" s="190">
        <v>130</v>
      </c>
      <c r="J256" s="191" t="s">
        <v>717</v>
      </c>
      <c r="K256" s="192">
        <f t="shared" si="160"/>
        <v>43.5</v>
      </c>
      <c r="L256" s="193">
        <f t="shared" si="161"/>
        <v>0.50289017341040465</v>
      </c>
      <c r="M256" s="188" t="s">
        <v>588</v>
      </c>
      <c r="N256" s="194">
        <v>43091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67</v>
      </c>
      <c r="B257" s="196">
        <v>42600</v>
      </c>
      <c r="C257" s="196"/>
      <c r="D257" s="197" t="s">
        <v>109</v>
      </c>
      <c r="E257" s="198" t="s">
        <v>619</v>
      </c>
      <c r="F257" s="199">
        <v>133.5</v>
      </c>
      <c r="G257" s="199"/>
      <c r="H257" s="200">
        <v>126.5</v>
      </c>
      <c r="I257" s="200">
        <v>178</v>
      </c>
      <c r="J257" s="201" t="s">
        <v>718</v>
      </c>
      <c r="K257" s="202">
        <f t="shared" si="160"/>
        <v>-7</v>
      </c>
      <c r="L257" s="203">
        <f t="shared" si="161"/>
        <v>-5.2434456928838954E-2</v>
      </c>
      <c r="M257" s="199" t="s">
        <v>600</v>
      </c>
      <c r="N257" s="196">
        <v>42615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68</v>
      </c>
      <c r="B258" s="186">
        <v>42613</v>
      </c>
      <c r="C258" s="186"/>
      <c r="D258" s="187" t="s">
        <v>719</v>
      </c>
      <c r="E258" s="188" t="s">
        <v>619</v>
      </c>
      <c r="F258" s="189">
        <v>560</v>
      </c>
      <c r="G258" s="188"/>
      <c r="H258" s="188">
        <v>725</v>
      </c>
      <c r="I258" s="190">
        <v>725</v>
      </c>
      <c r="J258" s="191" t="s">
        <v>621</v>
      </c>
      <c r="K258" s="192">
        <f t="shared" si="160"/>
        <v>165</v>
      </c>
      <c r="L258" s="193">
        <f t="shared" si="161"/>
        <v>0.29464285714285715</v>
      </c>
      <c r="M258" s="188" t="s">
        <v>588</v>
      </c>
      <c r="N258" s="194">
        <v>42456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69</v>
      </c>
      <c r="B259" s="186">
        <v>42614</v>
      </c>
      <c r="C259" s="186"/>
      <c r="D259" s="187" t="s">
        <v>720</v>
      </c>
      <c r="E259" s="188" t="s">
        <v>619</v>
      </c>
      <c r="F259" s="189">
        <v>160.5</v>
      </c>
      <c r="G259" s="188"/>
      <c r="H259" s="188">
        <v>210</v>
      </c>
      <c r="I259" s="190">
        <v>210</v>
      </c>
      <c r="J259" s="191" t="s">
        <v>621</v>
      </c>
      <c r="K259" s="192">
        <f t="shared" si="160"/>
        <v>49.5</v>
      </c>
      <c r="L259" s="193">
        <f t="shared" si="161"/>
        <v>0.30841121495327101</v>
      </c>
      <c r="M259" s="188" t="s">
        <v>588</v>
      </c>
      <c r="N259" s="194">
        <v>42871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70</v>
      </c>
      <c r="B260" s="186">
        <v>42646</v>
      </c>
      <c r="C260" s="186"/>
      <c r="D260" s="187" t="s">
        <v>395</v>
      </c>
      <c r="E260" s="188" t="s">
        <v>619</v>
      </c>
      <c r="F260" s="189">
        <v>430</v>
      </c>
      <c r="G260" s="188"/>
      <c r="H260" s="188">
        <v>596</v>
      </c>
      <c r="I260" s="190">
        <v>575</v>
      </c>
      <c r="J260" s="191" t="s">
        <v>721</v>
      </c>
      <c r="K260" s="192">
        <v>166</v>
      </c>
      <c r="L260" s="193">
        <v>0.38604651162790699</v>
      </c>
      <c r="M260" s="188" t="s">
        <v>588</v>
      </c>
      <c r="N260" s="194">
        <v>42769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71</v>
      </c>
      <c r="B261" s="186">
        <v>42657</v>
      </c>
      <c r="C261" s="186"/>
      <c r="D261" s="187" t="s">
        <v>722</v>
      </c>
      <c r="E261" s="188" t="s">
        <v>619</v>
      </c>
      <c r="F261" s="189">
        <v>280</v>
      </c>
      <c r="G261" s="188"/>
      <c r="H261" s="188">
        <v>345</v>
      </c>
      <c r="I261" s="190">
        <v>345</v>
      </c>
      <c r="J261" s="191" t="s">
        <v>621</v>
      </c>
      <c r="K261" s="192">
        <f t="shared" ref="K261:K266" si="162">H261-F261</f>
        <v>65</v>
      </c>
      <c r="L261" s="193">
        <f>K261/F261</f>
        <v>0.23214285714285715</v>
      </c>
      <c r="M261" s="188" t="s">
        <v>588</v>
      </c>
      <c r="N261" s="194">
        <v>42814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72</v>
      </c>
      <c r="B262" s="186">
        <v>42657</v>
      </c>
      <c r="C262" s="186"/>
      <c r="D262" s="187" t="s">
        <v>723</v>
      </c>
      <c r="E262" s="188" t="s">
        <v>619</v>
      </c>
      <c r="F262" s="189">
        <v>245</v>
      </c>
      <c r="G262" s="188"/>
      <c r="H262" s="188">
        <v>325.5</v>
      </c>
      <c r="I262" s="190">
        <v>330</v>
      </c>
      <c r="J262" s="191" t="s">
        <v>724</v>
      </c>
      <c r="K262" s="192">
        <f t="shared" si="162"/>
        <v>80.5</v>
      </c>
      <c r="L262" s="193">
        <f>K262/F262</f>
        <v>0.32857142857142857</v>
      </c>
      <c r="M262" s="188" t="s">
        <v>588</v>
      </c>
      <c r="N262" s="194">
        <v>42769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73</v>
      </c>
      <c r="B263" s="186">
        <v>42660</v>
      </c>
      <c r="C263" s="186"/>
      <c r="D263" s="187" t="s">
        <v>345</v>
      </c>
      <c r="E263" s="188" t="s">
        <v>619</v>
      </c>
      <c r="F263" s="189">
        <v>125</v>
      </c>
      <c r="G263" s="188"/>
      <c r="H263" s="188">
        <v>160</v>
      </c>
      <c r="I263" s="190">
        <v>160</v>
      </c>
      <c r="J263" s="191" t="s">
        <v>677</v>
      </c>
      <c r="K263" s="192">
        <f t="shared" si="162"/>
        <v>35</v>
      </c>
      <c r="L263" s="193">
        <v>0.28000000000000003</v>
      </c>
      <c r="M263" s="188" t="s">
        <v>588</v>
      </c>
      <c r="N263" s="194">
        <v>42803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74</v>
      </c>
      <c r="B264" s="186">
        <v>42660</v>
      </c>
      <c r="C264" s="186"/>
      <c r="D264" s="187" t="s">
        <v>468</v>
      </c>
      <c r="E264" s="188" t="s">
        <v>619</v>
      </c>
      <c r="F264" s="189">
        <v>114</v>
      </c>
      <c r="G264" s="188"/>
      <c r="H264" s="188">
        <v>145</v>
      </c>
      <c r="I264" s="190">
        <v>145</v>
      </c>
      <c r="J264" s="191" t="s">
        <v>677</v>
      </c>
      <c r="K264" s="192">
        <f t="shared" si="162"/>
        <v>31</v>
      </c>
      <c r="L264" s="193">
        <f>K264/F264</f>
        <v>0.27192982456140352</v>
      </c>
      <c r="M264" s="188" t="s">
        <v>588</v>
      </c>
      <c r="N264" s="194">
        <v>42859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75</v>
      </c>
      <c r="B265" s="186">
        <v>42660</v>
      </c>
      <c r="C265" s="186"/>
      <c r="D265" s="187" t="s">
        <v>725</v>
      </c>
      <c r="E265" s="188" t="s">
        <v>619</v>
      </c>
      <c r="F265" s="189">
        <v>212</v>
      </c>
      <c r="G265" s="188"/>
      <c r="H265" s="188">
        <v>280</v>
      </c>
      <c r="I265" s="190">
        <v>276</v>
      </c>
      <c r="J265" s="191" t="s">
        <v>726</v>
      </c>
      <c r="K265" s="192">
        <f t="shared" si="162"/>
        <v>68</v>
      </c>
      <c r="L265" s="193">
        <f>K265/F265</f>
        <v>0.32075471698113206</v>
      </c>
      <c r="M265" s="188" t="s">
        <v>588</v>
      </c>
      <c r="N265" s="194">
        <v>42858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76</v>
      </c>
      <c r="B266" s="186">
        <v>42678</v>
      </c>
      <c r="C266" s="186"/>
      <c r="D266" s="187" t="s">
        <v>456</v>
      </c>
      <c r="E266" s="188" t="s">
        <v>619</v>
      </c>
      <c r="F266" s="189">
        <v>155</v>
      </c>
      <c r="G266" s="188"/>
      <c r="H266" s="188">
        <v>210</v>
      </c>
      <c r="I266" s="190">
        <v>210</v>
      </c>
      <c r="J266" s="191" t="s">
        <v>727</v>
      </c>
      <c r="K266" s="192">
        <f t="shared" si="162"/>
        <v>55</v>
      </c>
      <c r="L266" s="193">
        <f>K266/F266</f>
        <v>0.35483870967741937</v>
      </c>
      <c r="M266" s="188" t="s">
        <v>588</v>
      </c>
      <c r="N266" s="194">
        <v>42944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5">
        <v>77</v>
      </c>
      <c r="B267" s="196">
        <v>42710</v>
      </c>
      <c r="C267" s="196"/>
      <c r="D267" s="197" t="s">
        <v>728</v>
      </c>
      <c r="E267" s="198" t="s">
        <v>619</v>
      </c>
      <c r="F267" s="199">
        <v>150.5</v>
      </c>
      <c r="G267" s="199"/>
      <c r="H267" s="200">
        <v>72.5</v>
      </c>
      <c r="I267" s="200">
        <v>174</v>
      </c>
      <c r="J267" s="201" t="s">
        <v>729</v>
      </c>
      <c r="K267" s="202">
        <v>-78</v>
      </c>
      <c r="L267" s="203">
        <v>-0.51827242524916906</v>
      </c>
      <c r="M267" s="199" t="s">
        <v>600</v>
      </c>
      <c r="N267" s="196">
        <v>43333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78</v>
      </c>
      <c r="B268" s="186">
        <v>42712</v>
      </c>
      <c r="C268" s="186"/>
      <c r="D268" s="187" t="s">
        <v>730</v>
      </c>
      <c r="E268" s="188" t="s">
        <v>619</v>
      </c>
      <c r="F268" s="189">
        <v>380</v>
      </c>
      <c r="G268" s="188"/>
      <c r="H268" s="188">
        <v>478</v>
      </c>
      <c r="I268" s="190">
        <v>468</v>
      </c>
      <c r="J268" s="191" t="s">
        <v>677</v>
      </c>
      <c r="K268" s="192">
        <f>H268-F268</f>
        <v>98</v>
      </c>
      <c r="L268" s="193">
        <f>K268/F268</f>
        <v>0.25789473684210529</v>
      </c>
      <c r="M268" s="188" t="s">
        <v>588</v>
      </c>
      <c r="N268" s="194">
        <v>43025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79</v>
      </c>
      <c r="B269" s="186">
        <v>42734</v>
      </c>
      <c r="C269" s="186"/>
      <c r="D269" s="187" t="s">
        <v>108</v>
      </c>
      <c r="E269" s="188" t="s">
        <v>619</v>
      </c>
      <c r="F269" s="189">
        <v>305</v>
      </c>
      <c r="G269" s="188"/>
      <c r="H269" s="188">
        <v>375</v>
      </c>
      <c r="I269" s="190">
        <v>375</v>
      </c>
      <c r="J269" s="191" t="s">
        <v>677</v>
      </c>
      <c r="K269" s="192">
        <f>H269-F269</f>
        <v>70</v>
      </c>
      <c r="L269" s="193">
        <f>K269/F269</f>
        <v>0.22950819672131148</v>
      </c>
      <c r="M269" s="188" t="s">
        <v>588</v>
      </c>
      <c r="N269" s="194">
        <v>42768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80</v>
      </c>
      <c r="B270" s="186">
        <v>42739</v>
      </c>
      <c r="C270" s="186"/>
      <c r="D270" s="187" t="s">
        <v>94</v>
      </c>
      <c r="E270" s="188" t="s">
        <v>619</v>
      </c>
      <c r="F270" s="189">
        <v>99.5</v>
      </c>
      <c r="G270" s="188"/>
      <c r="H270" s="188">
        <v>158</v>
      </c>
      <c r="I270" s="190">
        <v>158</v>
      </c>
      <c r="J270" s="191" t="s">
        <v>677</v>
      </c>
      <c r="K270" s="192">
        <f>H270-F270</f>
        <v>58.5</v>
      </c>
      <c r="L270" s="193">
        <f>K270/F270</f>
        <v>0.5879396984924623</v>
      </c>
      <c r="M270" s="188" t="s">
        <v>588</v>
      </c>
      <c r="N270" s="194">
        <v>42898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81</v>
      </c>
      <c r="B271" s="186">
        <v>42739</v>
      </c>
      <c r="C271" s="186"/>
      <c r="D271" s="187" t="s">
        <v>94</v>
      </c>
      <c r="E271" s="188" t="s">
        <v>619</v>
      </c>
      <c r="F271" s="189">
        <v>99.5</v>
      </c>
      <c r="G271" s="188"/>
      <c r="H271" s="188">
        <v>158</v>
      </c>
      <c r="I271" s="190">
        <v>158</v>
      </c>
      <c r="J271" s="191" t="s">
        <v>677</v>
      </c>
      <c r="K271" s="192">
        <v>58.5</v>
      </c>
      <c r="L271" s="193">
        <v>0.58793969849246197</v>
      </c>
      <c r="M271" s="188" t="s">
        <v>588</v>
      </c>
      <c r="N271" s="194">
        <v>42898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82</v>
      </c>
      <c r="B272" s="186">
        <v>42786</v>
      </c>
      <c r="C272" s="186"/>
      <c r="D272" s="187" t="s">
        <v>185</v>
      </c>
      <c r="E272" s="188" t="s">
        <v>619</v>
      </c>
      <c r="F272" s="189">
        <v>140.5</v>
      </c>
      <c r="G272" s="188"/>
      <c r="H272" s="188">
        <v>220</v>
      </c>
      <c r="I272" s="190">
        <v>220</v>
      </c>
      <c r="J272" s="191" t="s">
        <v>677</v>
      </c>
      <c r="K272" s="192">
        <f>H272-F272</f>
        <v>79.5</v>
      </c>
      <c r="L272" s="193">
        <f>K272/F272</f>
        <v>0.5658362989323843</v>
      </c>
      <c r="M272" s="188" t="s">
        <v>588</v>
      </c>
      <c r="N272" s="194">
        <v>42864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83</v>
      </c>
      <c r="B273" s="186">
        <v>42786</v>
      </c>
      <c r="C273" s="186"/>
      <c r="D273" s="187" t="s">
        <v>731</v>
      </c>
      <c r="E273" s="188" t="s">
        <v>619</v>
      </c>
      <c r="F273" s="189">
        <v>202.5</v>
      </c>
      <c r="G273" s="188"/>
      <c r="H273" s="188">
        <v>234</v>
      </c>
      <c r="I273" s="190">
        <v>234</v>
      </c>
      <c r="J273" s="191" t="s">
        <v>677</v>
      </c>
      <c r="K273" s="192">
        <v>31.5</v>
      </c>
      <c r="L273" s="193">
        <v>0.155555555555556</v>
      </c>
      <c r="M273" s="188" t="s">
        <v>588</v>
      </c>
      <c r="N273" s="194">
        <v>42836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84</v>
      </c>
      <c r="B274" s="186">
        <v>42818</v>
      </c>
      <c r="C274" s="186"/>
      <c r="D274" s="187" t="s">
        <v>732</v>
      </c>
      <c r="E274" s="188" t="s">
        <v>619</v>
      </c>
      <c r="F274" s="189">
        <v>300.5</v>
      </c>
      <c r="G274" s="188"/>
      <c r="H274" s="188">
        <v>417.5</v>
      </c>
      <c r="I274" s="190">
        <v>420</v>
      </c>
      <c r="J274" s="191" t="s">
        <v>733</v>
      </c>
      <c r="K274" s="192">
        <f>H274-F274</f>
        <v>117</v>
      </c>
      <c r="L274" s="193">
        <f>K274/F274</f>
        <v>0.38935108153078202</v>
      </c>
      <c r="M274" s="188" t="s">
        <v>588</v>
      </c>
      <c r="N274" s="194">
        <v>43070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85</v>
      </c>
      <c r="B275" s="186">
        <v>42818</v>
      </c>
      <c r="C275" s="186"/>
      <c r="D275" s="187" t="s">
        <v>707</v>
      </c>
      <c r="E275" s="188" t="s">
        <v>619</v>
      </c>
      <c r="F275" s="189">
        <v>850</v>
      </c>
      <c r="G275" s="188"/>
      <c r="H275" s="188">
        <v>1042.5</v>
      </c>
      <c r="I275" s="190">
        <v>1023</v>
      </c>
      <c r="J275" s="191" t="s">
        <v>734</v>
      </c>
      <c r="K275" s="192">
        <v>192.5</v>
      </c>
      <c r="L275" s="193">
        <v>0.22647058823529401</v>
      </c>
      <c r="M275" s="188" t="s">
        <v>588</v>
      </c>
      <c r="N275" s="194">
        <v>42830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86</v>
      </c>
      <c r="B276" s="186">
        <v>42830</v>
      </c>
      <c r="C276" s="186"/>
      <c r="D276" s="187" t="s">
        <v>487</v>
      </c>
      <c r="E276" s="188" t="s">
        <v>619</v>
      </c>
      <c r="F276" s="189">
        <v>785</v>
      </c>
      <c r="G276" s="188"/>
      <c r="H276" s="188">
        <v>930</v>
      </c>
      <c r="I276" s="190">
        <v>920</v>
      </c>
      <c r="J276" s="191" t="s">
        <v>735</v>
      </c>
      <c r="K276" s="192">
        <f>H276-F276</f>
        <v>145</v>
      </c>
      <c r="L276" s="193">
        <f>K276/F276</f>
        <v>0.18471337579617833</v>
      </c>
      <c r="M276" s="188" t="s">
        <v>588</v>
      </c>
      <c r="N276" s="194">
        <v>42976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87</v>
      </c>
      <c r="B277" s="196">
        <v>42831</v>
      </c>
      <c r="C277" s="196"/>
      <c r="D277" s="197" t="s">
        <v>736</v>
      </c>
      <c r="E277" s="198" t="s">
        <v>619</v>
      </c>
      <c r="F277" s="199">
        <v>40</v>
      </c>
      <c r="G277" s="199"/>
      <c r="H277" s="200">
        <v>13.1</v>
      </c>
      <c r="I277" s="200">
        <v>60</v>
      </c>
      <c r="J277" s="201" t="s">
        <v>737</v>
      </c>
      <c r="K277" s="202">
        <v>-26.9</v>
      </c>
      <c r="L277" s="203">
        <v>-0.67249999999999999</v>
      </c>
      <c r="M277" s="199" t="s">
        <v>600</v>
      </c>
      <c r="N277" s="196">
        <v>43138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88</v>
      </c>
      <c r="B278" s="186">
        <v>42837</v>
      </c>
      <c r="C278" s="186"/>
      <c r="D278" s="187" t="s">
        <v>93</v>
      </c>
      <c r="E278" s="188" t="s">
        <v>619</v>
      </c>
      <c r="F278" s="189">
        <v>289.5</v>
      </c>
      <c r="G278" s="188"/>
      <c r="H278" s="188">
        <v>354</v>
      </c>
      <c r="I278" s="190">
        <v>360</v>
      </c>
      <c r="J278" s="191" t="s">
        <v>738</v>
      </c>
      <c r="K278" s="192">
        <f t="shared" ref="K278:K286" si="163">H278-F278</f>
        <v>64.5</v>
      </c>
      <c r="L278" s="193">
        <f t="shared" ref="L278:L286" si="164">K278/F278</f>
        <v>0.22279792746113988</v>
      </c>
      <c r="M278" s="188" t="s">
        <v>588</v>
      </c>
      <c r="N278" s="194">
        <v>43040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89</v>
      </c>
      <c r="B279" s="186">
        <v>42845</v>
      </c>
      <c r="C279" s="186"/>
      <c r="D279" s="187" t="s">
        <v>426</v>
      </c>
      <c r="E279" s="188" t="s">
        <v>619</v>
      </c>
      <c r="F279" s="189">
        <v>700</v>
      </c>
      <c r="G279" s="188"/>
      <c r="H279" s="188">
        <v>840</v>
      </c>
      <c r="I279" s="190">
        <v>840</v>
      </c>
      <c r="J279" s="191" t="s">
        <v>739</v>
      </c>
      <c r="K279" s="192">
        <f t="shared" si="163"/>
        <v>140</v>
      </c>
      <c r="L279" s="193">
        <f t="shared" si="164"/>
        <v>0.2</v>
      </c>
      <c r="M279" s="188" t="s">
        <v>588</v>
      </c>
      <c r="N279" s="194">
        <v>42893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90</v>
      </c>
      <c r="B280" s="186">
        <v>42887</v>
      </c>
      <c r="C280" s="186"/>
      <c r="D280" s="187" t="s">
        <v>740</v>
      </c>
      <c r="E280" s="188" t="s">
        <v>619</v>
      </c>
      <c r="F280" s="189">
        <v>130</v>
      </c>
      <c r="G280" s="188"/>
      <c r="H280" s="188">
        <v>144.25</v>
      </c>
      <c r="I280" s="190">
        <v>170</v>
      </c>
      <c r="J280" s="191" t="s">
        <v>741</v>
      </c>
      <c r="K280" s="192">
        <f t="shared" si="163"/>
        <v>14.25</v>
      </c>
      <c r="L280" s="193">
        <f t="shared" si="164"/>
        <v>0.10961538461538461</v>
      </c>
      <c r="M280" s="188" t="s">
        <v>588</v>
      </c>
      <c r="N280" s="194">
        <v>43675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91</v>
      </c>
      <c r="B281" s="186">
        <v>42901</v>
      </c>
      <c r="C281" s="186"/>
      <c r="D281" s="187" t="s">
        <v>742</v>
      </c>
      <c r="E281" s="188" t="s">
        <v>619</v>
      </c>
      <c r="F281" s="189">
        <v>214.5</v>
      </c>
      <c r="G281" s="188"/>
      <c r="H281" s="188">
        <v>262</v>
      </c>
      <c r="I281" s="190">
        <v>262</v>
      </c>
      <c r="J281" s="191" t="s">
        <v>743</v>
      </c>
      <c r="K281" s="192">
        <f t="shared" si="163"/>
        <v>47.5</v>
      </c>
      <c r="L281" s="193">
        <f t="shared" si="164"/>
        <v>0.22144522144522144</v>
      </c>
      <c r="M281" s="188" t="s">
        <v>588</v>
      </c>
      <c r="N281" s="194">
        <v>42977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92</v>
      </c>
      <c r="B282" s="217">
        <v>42933</v>
      </c>
      <c r="C282" s="217"/>
      <c r="D282" s="218" t="s">
        <v>744</v>
      </c>
      <c r="E282" s="219" t="s">
        <v>619</v>
      </c>
      <c r="F282" s="220">
        <v>370</v>
      </c>
      <c r="G282" s="219"/>
      <c r="H282" s="219">
        <v>447.5</v>
      </c>
      <c r="I282" s="221">
        <v>450</v>
      </c>
      <c r="J282" s="222" t="s">
        <v>677</v>
      </c>
      <c r="K282" s="192">
        <f t="shared" si="163"/>
        <v>77.5</v>
      </c>
      <c r="L282" s="223">
        <f t="shared" si="164"/>
        <v>0.20945945945945946</v>
      </c>
      <c r="M282" s="219" t="s">
        <v>588</v>
      </c>
      <c r="N282" s="224">
        <v>43035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93</v>
      </c>
      <c r="B283" s="217">
        <v>42943</v>
      </c>
      <c r="C283" s="217"/>
      <c r="D283" s="218" t="s">
        <v>183</v>
      </c>
      <c r="E283" s="219" t="s">
        <v>619</v>
      </c>
      <c r="F283" s="220">
        <v>657.5</v>
      </c>
      <c r="G283" s="219"/>
      <c r="H283" s="219">
        <v>825</v>
      </c>
      <c r="I283" s="221">
        <v>820</v>
      </c>
      <c r="J283" s="222" t="s">
        <v>677</v>
      </c>
      <c r="K283" s="192">
        <f t="shared" si="163"/>
        <v>167.5</v>
      </c>
      <c r="L283" s="223">
        <f t="shared" si="164"/>
        <v>0.25475285171102663</v>
      </c>
      <c r="M283" s="219" t="s">
        <v>588</v>
      </c>
      <c r="N283" s="224">
        <v>43090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94</v>
      </c>
      <c r="B284" s="186">
        <v>42964</v>
      </c>
      <c r="C284" s="186"/>
      <c r="D284" s="187" t="s">
        <v>361</v>
      </c>
      <c r="E284" s="188" t="s">
        <v>619</v>
      </c>
      <c r="F284" s="189">
        <v>605</v>
      </c>
      <c r="G284" s="188"/>
      <c r="H284" s="188">
        <v>750</v>
      </c>
      <c r="I284" s="190">
        <v>750</v>
      </c>
      <c r="J284" s="191" t="s">
        <v>735</v>
      </c>
      <c r="K284" s="192">
        <f t="shared" si="163"/>
        <v>145</v>
      </c>
      <c r="L284" s="193">
        <f t="shared" si="164"/>
        <v>0.23966942148760331</v>
      </c>
      <c r="M284" s="188" t="s">
        <v>588</v>
      </c>
      <c r="N284" s="194">
        <v>43027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95</v>
      </c>
      <c r="B285" s="196">
        <v>42979</v>
      </c>
      <c r="C285" s="196"/>
      <c r="D285" s="204" t="s">
        <v>745</v>
      </c>
      <c r="E285" s="199" t="s">
        <v>619</v>
      </c>
      <c r="F285" s="199">
        <v>255</v>
      </c>
      <c r="G285" s="200"/>
      <c r="H285" s="200">
        <v>217.25</v>
      </c>
      <c r="I285" s="200">
        <v>320</v>
      </c>
      <c r="J285" s="201" t="s">
        <v>746</v>
      </c>
      <c r="K285" s="202">
        <f t="shared" si="163"/>
        <v>-37.75</v>
      </c>
      <c r="L285" s="205">
        <f t="shared" si="164"/>
        <v>-0.14803921568627451</v>
      </c>
      <c r="M285" s="199" t="s">
        <v>600</v>
      </c>
      <c r="N285" s="196">
        <v>43661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96</v>
      </c>
      <c r="B286" s="186">
        <v>42997</v>
      </c>
      <c r="C286" s="186"/>
      <c r="D286" s="187" t="s">
        <v>747</v>
      </c>
      <c r="E286" s="188" t="s">
        <v>619</v>
      </c>
      <c r="F286" s="189">
        <v>215</v>
      </c>
      <c r="G286" s="188"/>
      <c r="H286" s="188">
        <v>258</v>
      </c>
      <c r="I286" s="190">
        <v>258</v>
      </c>
      <c r="J286" s="191" t="s">
        <v>677</v>
      </c>
      <c r="K286" s="192">
        <f t="shared" si="163"/>
        <v>43</v>
      </c>
      <c r="L286" s="193">
        <f t="shared" si="164"/>
        <v>0.2</v>
      </c>
      <c r="M286" s="188" t="s">
        <v>588</v>
      </c>
      <c r="N286" s="194">
        <v>43040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97</v>
      </c>
      <c r="B287" s="186">
        <v>42997</v>
      </c>
      <c r="C287" s="186"/>
      <c r="D287" s="187" t="s">
        <v>747</v>
      </c>
      <c r="E287" s="188" t="s">
        <v>619</v>
      </c>
      <c r="F287" s="189">
        <v>215</v>
      </c>
      <c r="G287" s="188"/>
      <c r="H287" s="188">
        <v>258</v>
      </c>
      <c r="I287" s="190">
        <v>258</v>
      </c>
      <c r="J287" s="222" t="s">
        <v>677</v>
      </c>
      <c r="K287" s="192">
        <v>43</v>
      </c>
      <c r="L287" s="193">
        <v>0.2</v>
      </c>
      <c r="M287" s="188" t="s">
        <v>588</v>
      </c>
      <c r="N287" s="194">
        <v>43040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98</v>
      </c>
      <c r="B288" s="217">
        <v>42998</v>
      </c>
      <c r="C288" s="217"/>
      <c r="D288" s="218" t="s">
        <v>748</v>
      </c>
      <c r="E288" s="219" t="s">
        <v>619</v>
      </c>
      <c r="F288" s="189">
        <v>75</v>
      </c>
      <c r="G288" s="219"/>
      <c r="H288" s="219">
        <v>90</v>
      </c>
      <c r="I288" s="221">
        <v>90</v>
      </c>
      <c r="J288" s="191" t="s">
        <v>749</v>
      </c>
      <c r="K288" s="192">
        <f t="shared" ref="K288:K293" si="165">H288-F288</f>
        <v>15</v>
      </c>
      <c r="L288" s="193">
        <f t="shared" ref="L288:L293" si="166">K288/F288</f>
        <v>0.2</v>
      </c>
      <c r="M288" s="188" t="s">
        <v>588</v>
      </c>
      <c r="N288" s="194">
        <v>43019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99</v>
      </c>
      <c r="B289" s="217">
        <v>43011</v>
      </c>
      <c r="C289" s="217"/>
      <c r="D289" s="218" t="s">
        <v>602</v>
      </c>
      <c r="E289" s="219" t="s">
        <v>619</v>
      </c>
      <c r="F289" s="220">
        <v>315</v>
      </c>
      <c r="G289" s="219"/>
      <c r="H289" s="219">
        <v>392</v>
      </c>
      <c r="I289" s="221">
        <v>384</v>
      </c>
      <c r="J289" s="222" t="s">
        <v>750</v>
      </c>
      <c r="K289" s="192">
        <f t="shared" si="165"/>
        <v>77</v>
      </c>
      <c r="L289" s="223">
        <f t="shared" si="166"/>
        <v>0.24444444444444444</v>
      </c>
      <c r="M289" s="219" t="s">
        <v>588</v>
      </c>
      <c r="N289" s="224">
        <v>43017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100</v>
      </c>
      <c r="B290" s="217">
        <v>43013</v>
      </c>
      <c r="C290" s="217"/>
      <c r="D290" s="218" t="s">
        <v>461</v>
      </c>
      <c r="E290" s="219" t="s">
        <v>619</v>
      </c>
      <c r="F290" s="220">
        <v>145</v>
      </c>
      <c r="G290" s="219"/>
      <c r="H290" s="219">
        <v>179</v>
      </c>
      <c r="I290" s="221">
        <v>180</v>
      </c>
      <c r="J290" s="222" t="s">
        <v>751</v>
      </c>
      <c r="K290" s="192">
        <f t="shared" si="165"/>
        <v>34</v>
      </c>
      <c r="L290" s="223">
        <f t="shared" si="166"/>
        <v>0.23448275862068965</v>
      </c>
      <c r="M290" s="219" t="s">
        <v>588</v>
      </c>
      <c r="N290" s="224">
        <v>43025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101</v>
      </c>
      <c r="B291" s="217">
        <v>43014</v>
      </c>
      <c r="C291" s="217"/>
      <c r="D291" s="218" t="s">
        <v>335</v>
      </c>
      <c r="E291" s="219" t="s">
        <v>619</v>
      </c>
      <c r="F291" s="220">
        <v>256</v>
      </c>
      <c r="G291" s="219"/>
      <c r="H291" s="219">
        <v>323</v>
      </c>
      <c r="I291" s="221">
        <v>320</v>
      </c>
      <c r="J291" s="222" t="s">
        <v>677</v>
      </c>
      <c r="K291" s="192">
        <f t="shared" si="165"/>
        <v>67</v>
      </c>
      <c r="L291" s="223">
        <f t="shared" si="166"/>
        <v>0.26171875</v>
      </c>
      <c r="M291" s="219" t="s">
        <v>588</v>
      </c>
      <c r="N291" s="224">
        <v>43067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102</v>
      </c>
      <c r="B292" s="217">
        <v>43017</v>
      </c>
      <c r="C292" s="217"/>
      <c r="D292" s="218" t="s">
        <v>351</v>
      </c>
      <c r="E292" s="219" t="s">
        <v>619</v>
      </c>
      <c r="F292" s="220">
        <v>137.5</v>
      </c>
      <c r="G292" s="219"/>
      <c r="H292" s="219">
        <v>184</v>
      </c>
      <c r="I292" s="221">
        <v>183</v>
      </c>
      <c r="J292" s="222" t="s">
        <v>752</v>
      </c>
      <c r="K292" s="192">
        <f t="shared" si="165"/>
        <v>46.5</v>
      </c>
      <c r="L292" s="223">
        <f t="shared" si="166"/>
        <v>0.33818181818181819</v>
      </c>
      <c r="M292" s="219" t="s">
        <v>588</v>
      </c>
      <c r="N292" s="224">
        <v>43108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103</v>
      </c>
      <c r="B293" s="217">
        <v>43018</v>
      </c>
      <c r="C293" s="217"/>
      <c r="D293" s="218" t="s">
        <v>753</v>
      </c>
      <c r="E293" s="219" t="s">
        <v>619</v>
      </c>
      <c r="F293" s="220">
        <v>125.5</v>
      </c>
      <c r="G293" s="219"/>
      <c r="H293" s="219">
        <v>158</v>
      </c>
      <c r="I293" s="221">
        <v>155</v>
      </c>
      <c r="J293" s="222" t="s">
        <v>754</v>
      </c>
      <c r="K293" s="192">
        <f t="shared" si="165"/>
        <v>32.5</v>
      </c>
      <c r="L293" s="223">
        <f t="shared" si="166"/>
        <v>0.25896414342629481</v>
      </c>
      <c r="M293" s="219" t="s">
        <v>588</v>
      </c>
      <c r="N293" s="224">
        <v>43067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104</v>
      </c>
      <c r="B294" s="217">
        <v>43018</v>
      </c>
      <c r="C294" s="217"/>
      <c r="D294" s="218" t="s">
        <v>755</v>
      </c>
      <c r="E294" s="219" t="s">
        <v>619</v>
      </c>
      <c r="F294" s="220">
        <v>895</v>
      </c>
      <c r="G294" s="219"/>
      <c r="H294" s="219">
        <v>1122.5</v>
      </c>
      <c r="I294" s="221">
        <v>1078</v>
      </c>
      <c r="J294" s="222" t="s">
        <v>756</v>
      </c>
      <c r="K294" s="192">
        <v>227.5</v>
      </c>
      <c r="L294" s="223">
        <v>0.25418994413407803</v>
      </c>
      <c r="M294" s="219" t="s">
        <v>588</v>
      </c>
      <c r="N294" s="224">
        <v>43117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105</v>
      </c>
      <c r="B295" s="217">
        <v>43020</v>
      </c>
      <c r="C295" s="217"/>
      <c r="D295" s="218" t="s">
        <v>344</v>
      </c>
      <c r="E295" s="219" t="s">
        <v>619</v>
      </c>
      <c r="F295" s="220">
        <v>525</v>
      </c>
      <c r="G295" s="219"/>
      <c r="H295" s="219">
        <v>629</v>
      </c>
      <c r="I295" s="221">
        <v>629</v>
      </c>
      <c r="J295" s="222" t="s">
        <v>677</v>
      </c>
      <c r="K295" s="192">
        <v>104</v>
      </c>
      <c r="L295" s="223">
        <v>0.19809523809523799</v>
      </c>
      <c r="M295" s="219" t="s">
        <v>588</v>
      </c>
      <c r="N295" s="224">
        <v>43119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106</v>
      </c>
      <c r="B296" s="217">
        <v>43046</v>
      </c>
      <c r="C296" s="217"/>
      <c r="D296" s="218" t="s">
        <v>386</v>
      </c>
      <c r="E296" s="219" t="s">
        <v>619</v>
      </c>
      <c r="F296" s="220">
        <v>740</v>
      </c>
      <c r="G296" s="219"/>
      <c r="H296" s="219">
        <v>892.5</v>
      </c>
      <c r="I296" s="221">
        <v>900</v>
      </c>
      <c r="J296" s="222" t="s">
        <v>757</v>
      </c>
      <c r="K296" s="192">
        <f>H296-F296</f>
        <v>152.5</v>
      </c>
      <c r="L296" s="223">
        <f>K296/F296</f>
        <v>0.20608108108108109</v>
      </c>
      <c r="M296" s="219" t="s">
        <v>588</v>
      </c>
      <c r="N296" s="224">
        <v>43052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107</v>
      </c>
      <c r="B297" s="186">
        <v>43073</v>
      </c>
      <c r="C297" s="186"/>
      <c r="D297" s="187" t="s">
        <v>758</v>
      </c>
      <c r="E297" s="188" t="s">
        <v>619</v>
      </c>
      <c r="F297" s="189">
        <v>118.5</v>
      </c>
      <c r="G297" s="188"/>
      <c r="H297" s="188">
        <v>143.5</v>
      </c>
      <c r="I297" s="190">
        <v>145</v>
      </c>
      <c r="J297" s="191" t="s">
        <v>609</v>
      </c>
      <c r="K297" s="192">
        <f>H297-F297</f>
        <v>25</v>
      </c>
      <c r="L297" s="193">
        <f>K297/F297</f>
        <v>0.2109704641350211</v>
      </c>
      <c r="M297" s="188" t="s">
        <v>588</v>
      </c>
      <c r="N297" s="194">
        <v>43097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5">
        <v>108</v>
      </c>
      <c r="B298" s="196">
        <v>43090</v>
      </c>
      <c r="C298" s="196"/>
      <c r="D298" s="197" t="s">
        <v>432</v>
      </c>
      <c r="E298" s="198" t="s">
        <v>619</v>
      </c>
      <c r="F298" s="199">
        <v>715</v>
      </c>
      <c r="G298" s="199"/>
      <c r="H298" s="200">
        <v>500</v>
      </c>
      <c r="I298" s="200">
        <v>872</v>
      </c>
      <c r="J298" s="201" t="s">
        <v>759</v>
      </c>
      <c r="K298" s="202">
        <f>H298-F298</f>
        <v>-215</v>
      </c>
      <c r="L298" s="203">
        <f>K298/F298</f>
        <v>-0.30069930069930068</v>
      </c>
      <c r="M298" s="199" t="s">
        <v>600</v>
      </c>
      <c r="N298" s="196">
        <v>43670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109</v>
      </c>
      <c r="B299" s="186">
        <v>43098</v>
      </c>
      <c r="C299" s="186"/>
      <c r="D299" s="187" t="s">
        <v>602</v>
      </c>
      <c r="E299" s="188" t="s">
        <v>619</v>
      </c>
      <c r="F299" s="189">
        <v>435</v>
      </c>
      <c r="G299" s="188"/>
      <c r="H299" s="188">
        <v>542.5</v>
      </c>
      <c r="I299" s="190">
        <v>539</v>
      </c>
      <c r="J299" s="191" t="s">
        <v>677</v>
      </c>
      <c r="K299" s="192">
        <v>107.5</v>
      </c>
      <c r="L299" s="193">
        <v>0.247126436781609</v>
      </c>
      <c r="M299" s="188" t="s">
        <v>588</v>
      </c>
      <c r="N299" s="194">
        <v>43206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110</v>
      </c>
      <c r="B300" s="186">
        <v>43098</v>
      </c>
      <c r="C300" s="186"/>
      <c r="D300" s="187" t="s">
        <v>560</v>
      </c>
      <c r="E300" s="188" t="s">
        <v>619</v>
      </c>
      <c r="F300" s="189">
        <v>885</v>
      </c>
      <c r="G300" s="188"/>
      <c r="H300" s="188">
        <v>1090</v>
      </c>
      <c r="I300" s="190">
        <v>1084</v>
      </c>
      <c r="J300" s="191" t="s">
        <v>677</v>
      </c>
      <c r="K300" s="192">
        <v>205</v>
      </c>
      <c r="L300" s="193">
        <v>0.23163841807909599</v>
      </c>
      <c r="M300" s="188" t="s">
        <v>588</v>
      </c>
      <c r="N300" s="194">
        <v>43213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5">
        <v>111</v>
      </c>
      <c r="B301" s="226">
        <v>43192</v>
      </c>
      <c r="C301" s="226"/>
      <c r="D301" s="204" t="s">
        <v>760</v>
      </c>
      <c r="E301" s="199" t="s">
        <v>619</v>
      </c>
      <c r="F301" s="227">
        <v>478.5</v>
      </c>
      <c r="G301" s="199"/>
      <c r="H301" s="199">
        <v>442</v>
      </c>
      <c r="I301" s="200">
        <v>613</v>
      </c>
      <c r="J301" s="201" t="s">
        <v>761</v>
      </c>
      <c r="K301" s="202">
        <f>H301-F301</f>
        <v>-36.5</v>
      </c>
      <c r="L301" s="203">
        <f>K301/F301</f>
        <v>-7.6280041797283177E-2</v>
      </c>
      <c r="M301" s="199" t="s">
        <v>600</v>
      </c>
      <c r="N301" s="196">
        <v>43762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5">
        <v>112</v>
      </c>
      <c r="B302" s="196">
        <v>43194</v>
      </c>
      <c r="C302" s="196"/>
      <c r="D302" s="197" t="s">
        <v>762</v>
      </c>
      <c r="E302" s="198" t="s">
        <v>619</v>
      </c>
      <c r="F302" s="199">
        <f>141.5-7.3</f>
        <v>134.19999999999999</v>
      </c>
      <c r="G302" s="199"/>
      <c r="H302" s="200">
        <v>77</v>
      </c>
      <c r="I302" s="200">
        <v>180</v>
      </c>
      <c r="J302" s="201" t="s">
        <v>763</v>
      </c>
      <c r="K302" s="202">
        <f>H302-F302</f>
        <v>-57.199999999999989</v>
      </c>
      <c r="L302" s="203">
        <f>K302/F302</f>
        <v>-0.42622950819672129</v>
      </c>
      <c r="M302" s="199" t="s">
        <v>600</v>
      </c>
      <c r="N302" s="196">
        <v>43522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5">
        <v>113</v>
      </c>
      <c r="B303" s="196">
        <v>43209</v>
      </c>
      <c r="C303" s="196"/>
      <c r="D303" s="197" t="s">
        <v>764</v>
      </c>
      <c r="E303" s="198" t="s">
        <v>619</v>
      </c>
      <c r="F303" s="199">
        <v>430</v>
      </c>
      <c r="G303" s="199"/>
      <c r="H303" s="200">
        <v>220</v>
      </c>
      <c r="I303" s="200">
        <v>537</v>
      </c>
      <c r="J303" s="201" t="s">
        <v>765</v>
      </c>
      <c r="K303" s="202">
        <f>H303-F303</f>
        <v>-210</v>
      </c>
      <c r="L303" s="203">
        <f>K303/F303</f>
        <v>-0.48837209302325579</v>
      </c>
      <c r="M303" s="199" t="s">
        <v>600</v>
      </c>
      <c r="N303" s="196">
        <v>43252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114</v>
      </c>
      <c r="B304" s="217">
        <v>43220</v>
      </c>
      <c r="C304" s="217"/>
      <c r="D304" s="218" t="s">
        <v>387</v>
      </c>
      <c r="E304" s="219" t="s">
        <v>619</v>
      </c>
      <c r="F304" s="219">
        <v>153.5</v>
      </c>
      <c r="G304" s="219"/>
      <c r="H304" s="219">
        <v>196</v>
      </c>
      <c r="I304" s="221">
        <v>196</v>
      </c>
      <c r="J304" s="191" t="s">
        <v>766</v>
      </c>
      <c r="K304" s="192">
        <f>H304-F304</f>
        <v>42.5</v>
      </c>
      <c r="L304" s="193">
        <f>K304/F304</f>
        <v>0.27687296416938112</v>
      </c>
      <c r="M304" s="188" t="s">
        <v>588</v>
      </c>
      <c r="N304" s="194">
        <v>43605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5">
        <v>115</v>
      </c>
      <c r="B305" s="196">
        <v>43306</v>
      </c>
      <c r="C305" s="196"/>
      <c r="D305" s="197" t="s">
        <v>736</v>
      </c>
      <c r="E305" s="198" t="s">
        <v>619</v>
      </c>
      <c r="F305" s="199">
        <v>27.5</v>
      </c>
      <c r="G305" s="199"/>
      <c r="H305" s="200">
        <v>13.1</v>
      </c>
      <c r="I305" s="200">
        <v>60</v>
      </c>
      <c r="J305" s="201" t="s">
        <v>767</v>
      </c>
      <c r="K305" s="202">
        <v>-14.4</v>
      </c>
      <c r="L305" s="203">
        <v>-0.52363636363636401</v>
      </c>
      <c r="M305" s="199" t="s">
        <v>600</v>
      </c>
      <c r="N305" s="196">
        <v>43138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5">
        <v>116</v>
      </c>
      <c r="B306" s="226">
        <v>43318</v>
      </c>
      <c r="C306" s="226"/>
      <c r="D306" s="204" t="s">
        <v>768</v>
      </c>
      <c r="E306" s="199" t="s">
        <v>619</v>
      </c>
      <c r="F306" s="199">
        <v>148.5</v>
      </c>
      <c r="G306" s="199"/>
      <c r="H306" s="199">
        <v>102</v>
      </c>
      <c r="I306" s="200">
        <v>182</v>
      </c>
      <c r="J306" s="201" t="s">
        <v>769</v>
      </c>
      <c r="K306" s="202">
        <f>H306-F306</f>
        <v>-46.5</v>
      </c>
      <c r="L306" s="203">
        <f>K306/F306</f>
        <v>-0.31313131313131315</v>
      </c>
      <c r="M306" s="199" t="s">
        <v>600</v>
      </c>
      <c r="N306" s="196">
        <v>43661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117</v>
      </c>
      <c r="B307" s="186">
        <v>43335</v>
      </c>
      <c r="C307" s="186"/>
      <c r="D307" s="187" t="s">
        <v>770</v>
      </c>
      <c r="E307" s="188" t="s">
        <v>619</v>
      </c>
      <c r="F307" s="219">
        <v>285</v>
      </c>
      <c r="G307" s="188"/>
      <c r="H307" s="188">
        <v>355</v>
      </c>
      <c r="I307" s="190">
        <v>364</v>
      </c>
      <c r="J307" s="191" t="s">
        <v>771</v>
      </c>
      <c r="K307" s="192">
        <v>70</v>
      </c>
      <c r="L307" s="193">
        <v>0.24561403508771901</v>
      </c>
      <c r="M307" s="188" t="s">
        <v>588</v>
      </c>
      <c r="N307" s="194">
        <v>43455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118</v>
      </c>
      <c r="B308" s="186">
        <v>43341</v>
      </c>
      <c r="C308" s="186"/>
      <c r="D308" s="187" t="s">
        <v>375</v>
      </c>
      <c r="E308" s="188" t="s">
        <v>619</v>
      </c>
      <c r="F308" s="219">
        <v>525</v>
      </c>
      <c r="G308" s="188"/>
      <c r="H308" s="188">
        <v>585</v>
      </c>
      <c r="I308" s="190">
        <v>635</v>
      </c>
      <c r="J308" s="191" t="s">
        <v>772</v>
      </c>
      <c r="K308" s="192">
        <f t="shared" ref="K308:K325" si="167">H308-F308</f>
        <v>60</v>
      </c>
      <c r="L308" s="193">
        <f t="shared" ref="L308:L325" si="168">K308/F308</f>
        <v>0.11428571428571428</v>
      </c>
      <c r="M308" s="188" t="s">
        <v>588</v>
      </c>
      <c r="N308" s="194">
        <v>43662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119</v>
      </c>
      <c r="B309" s="186">
        <v>43395</v>
      </c>
      <c r="C309" s="186"/>
      <c r="D309" s="187" t="s">
        <v>361</v>
      </c>
      <c r="E309" s="188" t="s">
        <v>619</v>
      </c>
      <c r="F309" s="219">
        <v>475</v>
      </c>
      <c r="G309" s="188"/>
      <c r="H309" s="188">
        <v>574</v>
      </c>
      <c r="I309" s="190">
        <v>570</v>
      </c>
      <c r="J309" s="191" t="s">
        <v>677</v>
      </c>
      <c r="K309" s="192">
        <f t="shared" si="167"/>
        <v>99</v>
      </c>
      <c r="L309" s="193">
        <f t="shared" si="168"/>
        <v>0.20842105263157895</v>
      </c>
      <c r="M309" s="188" t="s">
        <v>588</v>
      </c>
      <c r="N309" s="194">
        <v>43403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120</v>
      </c>
      <c r="B310" s="217">
        <v>43397</v>
      </c>
      <c r="C310" s="217"/>
      <c r="D310" s="218" t="s">
        <v>382</v>
      </c>
      <c r="E310" s="219" t="s">
        <v>619</v>
      </c>
      <c r="F310" s="219">
        <v>707.5</v>
      </c>
      <c r="G310" s="219"/>
      <c r="H310" s="219">
        <v>872</v>
      </c>
      <c r="I310" s="221">
        <v>872</v>
      </c>
      <c r="J310" s="222" t="s">
        <v>677</v>
      </c>
      <c r="K310" s="192">
        <f t="shared" si="167"/>
        <v>164.5</v>
      </c>
      <c r="L310" s="223">
        <f t="shared" si="168"/>
        <v>0.23250883392226149</v>
      </c>
      <c r="M310" s="219" t="s">
        <v>588</v>
      </c>
      <c r="N310" s="224">
        <v>43482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121</v>
      </c>
      <c r="B311" s="217">
        <v>43398</v>
      </c>
      <c r="C311" s="217"/>
      <c r="D311" s="218" t="s">
        <v>773</v>
      </c>
      <c r="E311" s="219" t="s">
        <v>619</v>
      </c>
      <c r="F311" s="219">
        <v>162</v>
      </c>
      <c r="G311" s="219"/>
      <c r="H311" s="219">
        <v>204</v>
      </c>
      <c r="I311" s="221">
        <v>209</v>
      </c>
      <c r="J311" s="222" t="s">
        <v>774</v>
      </c>
      <c r="K311" s="192">
        <f t="shared" si="167"/>
        <v>42</v>
      </c>
      <c r="L311" s="223">
        <f t="shared" si="168"/>
        <v>0.25925925925925924</v>
      </c>
      <c r="M311" s="219" t="s">
        <v>588</v>
      </c>
      <c r="N311" s="224">
        <v>43539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122</v>
      </c>
      <c r="B312" s="217">
        <v>43399</v>
      </c>
      <c r="C312" s="217"/>
      <c r="D312" s="218" t="s">
        <v>480</v>
      </c>
      <c r="E312" s="219" t="s">
        <v>619</v>
      </c>
      <c r="F312" s="219">
        <v>240</v>
      </c>
      <c r="G312" s="219"/>
      <c r="H312" s="219">
        <v>297</v>
      </c>
      <c r="I312" s="221">
        <v>297</v>
      </c>
      <c r="J312" s="222" t="s">
        <v>677</v>
      </c>
      <c r="K312" s="228">
        <f t="shared" si="167"/>
        <v>57</v>
      </c>
      <c r="L312" s="223">
        <f t="shared" si="168"/>
        <v>0.23749999999999999</v>
      </c>
      <c r="M312" s="219" t="s">
        <v>588</v>
      </c>
      <c r="N312" s="224">
        <v>43417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123</v>
      </c>
      <c r="B313" s="186">
        <v>43439</v>
      </c>
      <c r="C313" s="186"/>
      <c r="D313" s="187" t="s">
        <v>775</v>
      </c>
      <c r="E313" s="188" t="s">
        <v>619</v>
      </c>
      <c r="F313" s="188">
        <v>202.5</v>
      </c>
      <c r="G313" s="188"/>
      <c r="H313" s="188">
        <v>255</v>
      </c>
      <c r="I313" s="190">
        <v>252</v>
      </c>
      <c r="J313" s="191" t="s">
        <v>677</v>
      </c>
      <c r="K313" s="192">
        <f t="shared" si="167"/>
        <v>52.5</v>
      </c>
      <c r="L313" s="193">
        <f t="shared" si="168"/>
        <v>0.25925925925925924</v>
      </c>
      <c r="M313" s="188" t="s">
        <v>588</v>
      </c>
      <c r="N313" s="194">
        <v>43542</v>
      </c>
      <c r="O313" s="1"/>
      <c r="P313" s="1"/>
      <c r="Q313" s="1"/>
      <c r="R313" s="6" t="s">
        <v>776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124</v>
      </c>
      <c r="B314" s="217">
        <v>43465</v>
      </c>
      <c r="C314" s="186"/>
      <c r="D314" s="218" t="s">
        <v>414</v>
      </c>
      <c r="E314" s="219" t="s">
        <v>619</v>
      </c>
      <c r="F314" s="219">
        <v>710</v>
      </c>
      <c r="G314" s="219"/>
      <c r="H314" s="219">
        <v>866</v>
      </c>
      <c r="I314" s="221">
        <v>866</v>
      </c>
      <c r="J314" s="222" t="s">
        <v>677</v>
      </c>
      <c r="K314" s="192">
        <f t="shared" si="167"/>
        <v>156</v>
      </c>
      <c r="L314" s="193">
        <f t="shared" si="168"/>
        <v>0.21971830985915494</v>
      </c>
      <c r="M314" s="188" t="s">
        <v>588</v>
      </c>
      <c r="N314" s="194">
        <v>43553</v>
      </c>
      <c r="O314" s="1"/>
      <c r="P314" s="1"/>
      <c r="Q314" s="1"/>
      <c r="R314" s="6" t="s">
        <v>776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125</v>
      </c>
      <c r="B315" s="217">
        <v>43522</v>
      </c>
      <c r="C315" s="217"/>
      <c r="D315" s="218" t="s">
        <v>152</v>
      </c>
      <c r="E315" s="219" t="s">
        <v>619</v>
      </c>
      <c r="F315" s="219">
        <v>337.25</v>
      </c>
      <c r="G315" s="219"/>
      <c r="H315" s="219">
        <v>398.5</v>
      </c>
      <c r="I315" s="221">
        <v>411</v>
      </c>
      <c r="J315" s="191" t="s">
        <v>777</v>
      </c>
      <c r="K315" s="192">
        <f t="shared" si="167"/>
        <v>61.25</v>
      </c>
      <c r="L315" s="193">
        <f t="shared" si="168"/>
        <v>0.1816160118606375</v>
      </c>
      <c r="M315" s="188" t="s">
        <v>588</v>
      </c>
      <c r="N315" s="194">
        <v>43760</v>
      </c>
      <c r="O315" s="1"/>
      <c r="P315" s="1"/>
      <c r="Q315" s="1"/>
      <c r="R315" s="6" t="s">
        <v>776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126</v>
      </c>
      <c r="B316" s="230">
        <v>43559</v>
      </c>
      <c r="C316" s="230"/>
      <c r="D316" s="231" t="s">
        <v>778</v>
      </c>
      <c r="E316" s="232" t="s">
        <v>619</v>
      </c>
      <c r="F316" s="232">
        <v>130</v>
      </c>
      <c r="G316" s="232"/>
      <c r="H316" s="232">
        <v>65</v>
      </c>
      <c r="I316" s="233">
        <v>158</v>
      </c>
      <c r="J316" s="201" t="s">
        <v>779</v>
      </c>
      <c r="K316" s="202">
        <f t="shared" si="167"/>
        <v>-65</v>
      </c>
      <c r="L316" s="203">
        <f t="shared" si="168"/>
        <v>-0.5</v>
      </c>
      <c r="M316" s="199" t="s">
        <v>600</v>
      </c>
      <c r="N316" s="196">
        <v>43726</v>
      </c>
      <c r="O316" s="1"/>
      <c r="P316" s="1"/>
      <c r="Q316" s="1"/>
      <c r="R316" s="6" t="s">
        <v>780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127</v>
      </c>
      <c r="B317" s="217">
        <v>43017</v>
      </c>
      <c r="C317" s="217"/>
      <c r="D317" s="218" t="s">
        <v>185</v>
      </c>
      <c r="E317" s="219" t="s">
        <v>619</v>
      </c>
      <c r="F317" s="219">
        <v>141.5</v>
      </c>
      <c r="G317" s="219"/>
      <c r="H317" s="219">
        <v>183.5</v>
      </c>
      <c r="I317" s="221">
        <v>210</v>
      </c>
      <c r="J317" s="191" t="s">
        <v>774</v>
      </c>
      <c r="K317" s="192">
        <f t="shared" si="167"/>
        <v>42</v>
      </c>
      <c r="L317" s="193">
        <f t="shared" si="168"/>
        <v>0.29681978798586572</v>
      </c>
      <c r="M317" s="188" t="s">
        <v>588</v>
      </c>
      <c r="N317" s="194">
        <v>43042</v>
      </c>
      <c r="O317" s="1"/>
      <c r="P317" s="1"/>
      <c r="Q317" s="1"/>
      <c r="R317" s="6" t="s">
        <v>780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128</v>
      </c>
      <c r="B318" s="230">
        <v>43074</v>
      </c>
      <c r="C318" s="230"/>
      <c r="D318" s="231" t="s">
        <v>781</v>
      </c>
      <c r="E318" s="232" t="s">
        <v>619</v>
      </c>
      <c r="F318" s="227">
        <v>172</v>
      </c>
      <c r="G318" s="232"/>
      <c r="H318" s="232">
        <v>155.25</v>
      </c>
      <c r="I318" s="233">
        <v>230</v>
      </c>
      <c r="J318" s="201" t="s">
        <v>782</v>
      </c>
      <c r="K318" s="202">
        <f t="shared" si="167"/>
        <v>-16.75</v>
      </c>
      <c r="L318" s="203">
        <f t="shared" si="168"/>
        <v>-9.7383720930232565E-2</v>
      </c>
      <c r="M318" s="199" t="s">
        <v>600</v>
      </c>
      <c r="N318" s="196">
        <v>43787</v>
      </c>
      <c r="O318" s="1"/>
      <c r="P318" s="1"/>
      <c r="Q318" s="1"/>
      <c r="R318" s="6" t="s">
        <v>780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129</v>
      </c>
      <c r="B319" s="217">
        <v>43398</v>
      </c>
      <c r="C319" s="217"/>
      <c r="D319" s="218" t="s">
        <v>107</v>
      </c>
      <c r="E319" s="219" t="s">
        <v>619</v>
      </c>
      <c r="F319" s="219">
        <v>698.5</v>
      </c>
      <c r="G319" s="219"/>
      <c r="H319" s="219">
        <v>890</v>
      </c>
      <c r="I319" s="221">
        <v>890</v>
      </c>
      <c r="J319" s="191" t="s">
        <v>850</v>
      </c>
      <c r="K319" s="192">
        <f t="shared" si="167"/>
        <v>191.5</v>
      </c>
      <c r="L319" s="193">
        <f t="shared" si="168"/>
        <v>0.27415891195418757</v>
      </c>
      <c r="M319" s="188" t="s">
        <v>588</v>
      </c>
      <c r="N319" s="194">
        <v>44328</v>
      </c>
      <c r="O319" s="1"/>
      <c r="P319" s="1"/>
      <c r="Q319" s="1"/>
      <c r="R319" s="6" t="s">
        <v>776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130</v>
      </c>
      <c r="B320" s="217">
        <v>42877</v>
      </c>
      <c r="C320" s="217"/>
      <c r="D320" s="218" t="s">
        <v>374</v>
      </c>
      <c r="E320" s="219" t="s">
        <v>619</v>
      </c>
      <c r="F320" s="219">
        <v>127.6</v>
      </c>
      <c r="G320" s="219"/>
      <c r="H320" s="219">
        <v>138</v>
      </c>
      <c r="I320" s="221">
        <v>190</v>
      </c>
      <c r="J320" s="191" t="s">
        <v>783</v>
      </c>
      <c r="K320" s="192">
        <f t="shared" si="167"/>
        <v>10.400000000000006</v>
      </c>
      <c r="L320" s="193">
        <f t="shared" si="168"/>
        <v>8.1504702194357417E-2</v>
      </c>
      <c r="M320" s="188" t="s">
        <v>588</v>
      </c>
      <c r="N320" s="194">
        <v>43774</v>
      </c>
      <c r="O320" s="1"/>
      <c r="P320" s="1"/>
      <c r="Q320" s="1"/>
      <c r="R320" s="6" t="s">
        <v>780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131</v>
      </c>
      <c r="B321" s="217">
        <v>43158</v>
      </c>
      <c r="C321" s="217"/>
      <c r="D321" s="218" t="s">
        <v>784</v>
      </c>
      <c r="E321" s="219" t="s">
        <v>619</v>
      </c>
      <c r="F321" s="219">
        <v>317</v>
      </c>
      <c r="G321" s="219"/>
      <c r="H321" s="219">
        <v>382.5</v>
      </c>
      <c r="I321" s="221">
        <v>398</v>
      </c>
      <c r="J321" s="191" t="s">
        <v>785</v>
      </c>
      <c r="K321" s="192">
        <f t="shared" si="167"/>
        <v>65.5</v>
      </c>
      <c r="L321" s="193">
        <f t="shared" si="168"/>
        <v>0.20662460567823343</v>
      </c>
      <c r="M321" s="188" t="s">
        <v>588</v>
      </c>
      <c r="N321" s="194">
        <v>44238</v>
      </c>
      <c r="O321" s="1"/>
      <c r="P321" s="1"/>
      <c r="Q321" s="1"/>
      <c r="R321" s="6" t="s">
        <v>780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9">
        <v>132</v>
      </c>
      <c r="B322" s="230">
        <v>43164</v>
      </c>
      <c r="C322" s="230"/>
      <c r="D322" s="231" t="s">
        <v>144</v>
      </c>
      <c r="E322" s="232" t="s">
        <v>619</v>
      </c>
      <c r="F322" s="227">
        <f>510-14.4</f>
        <v>495.6</v>
      </c>
      <c r="G322" s="232"/>
      <c r="H322" s="232">
        <v>350</v>
      </c>
      <c r="I322" s="233">
        <v>672</v>
      </c>
      <c r="J322" s="201" t="s">
        <v>786</v>
      </c>
      <c r="K322" s="202">
        <f t="shared" si="167"/>
        <v>-145.60000000000002</v>
      </c>
      <c r="L322" s="203">
        <f t="shared" si="168"/>
        <v>-0.29378531073446329</v>
      </c>
      <c r="M322" s="199" t="s">
        <v>600</v>
      </c>
      <c r="N322" s="196">
        <v>43887</v>
      </c>
      <c r="O322" s="1"/>
      <c r="P322" s="1"/>
      <c r="Q322" s="1"/>
      <c r="R322" s="6" t="s">
        <v>776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9">
        <v>133</v>
      </c>
      <c r="B323" s="230">
        <v>43237</v>
      </c>
      <c r="C323" s="230"/>
      <c r="D323" s="231" t="s">
        <v>472</v>
      </c>
      <c r="E323" s="232" t="s">
        <v>619</v>
      </c>
      <c r="F323" s="227">
        <v>230.3</v>
      </c>
      <c r="G323" s="232"/>
      <c r="H323" s="232">
        <v>102.5</v>
      </c>
      <c r="I323" s="233">
        <v>348</v>
      </c>
      <c r="J323" s="201" t="s">
        <v>787</v>
      </c>
      <c r="K323" s="202">
        <f t="shared" si="167"/>
        <v>-127.80000000000001</v>
      </c>
      <c r="L323" s="203">
        <f t="shared" si="168"/>
        <v>-0.55492835432045162</v>
      </c>
      <c r="M323" s="199" t="s">
        <v>600</v>
      </c>
      <c r="N323" s="196">
        <v>43896</v>
      </c>
      <c r="O323" s="1"/>
      <c r="P323" s="1"/>
      <c r="Q323" s="1"/>
      <c r="R323" s="6" t="s">
        <v>776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134</v>
      </c>
      <c r="B324" s="217">
        <v>43258</v>
      </c>
      <c r="C324" s="217"/>
      <c r="D324" s="218" t="s">
        <v>437</v>
      </c>
      <c r="E324" s="219" t="s">
        <v>619</v>
      </c>
      <c r="F324" s="219">
        <f>342.5-5.1</f>
        <v>337.4</v>
      </c>
      <c r="G324" s="219"/>
      <c r="H324" s="219">
        <v>412.5</v>
      </c>
      <c r="I324" s="221">
        <v>439</v>
      </c>
      <c r="J324" s="191" t="s">
        <v>788</v>
      </c>
      <c r="K324" s="192">
        <f t="shared" si="167"/>
        <v>75.100000000000023</v>
      </c>
      <c r="L324" s="193">
        <f t="shared" si="168"/>
        <v>0.22258446947243635</v>
      </c>
      <c r="M324" s="188" t="s">
        <v>588</v>
      </c>
      <c r="N324" s="194">
        <v>44230</v>
      </c>
      <c r="O324" s="1"/>
      <c r="P324" s="1"/>
      <c r="Q324" s="1"/>
      <c r="R324" s="6" t="s">
        <v>780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0">
        <v>135</v>
      </c>
      <c r="B325" s="209">
        <v>43285</v>
      </c>
      <c r="C325" s="209"/>
      <c r="D325" s="210" t="s">
        <v>55</v>
      </c>
      <c r="E325" s="211" t="s">
        <v>619</v>
      </c>
      <c r="F325" s="211">
        <f>127.5-5.53</f>
        <v>121.97</v>
      </c>
      <c r="G325" s="212"/>
      <c r="H325" s="212">
        <v>122.5</v>
      </c>
      <c r="I325" s="212">
        <v>170</v>
      </c>
      <c r="J325" s="213" t="s">
        <v>817</v>
      </c>
      <c r="K325" s="214">
        <f t="shared" si="167"/>
        <v>0.53000000000000114</v>
      </c>
      <c r="L325" s="215">
        <f t="shared" si="168"/>
        <v>4.3453308190538747E-3</v>
      </c>
      <c r="M325" s="211" t="s">
        <v>710</v>
      </c>
      <c r="N325" s="209">
        <v>44431</v>
      </c>
      <c r="O325" s="1"/>
      <c r="P325" s="1"/>
      <c r="Q325" s="1"/>
      <c r="R325" s="6" t="s">
        <v>776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136</v>
      </c>
      <c r="B326" s="230">
        <v>43294</v>
      </c>
      <c r="C326" s="230"/>
      <c r="D326" s="231" t="s">
        <v>363</v>
      </c>
      <c r="E326" s="232" t="s">
        <v>619</v>
      </c>
      <c r="F326" s="227">
        <v>46.5</v>
      </c>
      <c r="G326" s="232"/>
      <c r="H326" s="232">
        <v>17</v>
      </c>
      <c r="I326" s="233">
        <v>59</v>
      </c>
      <c r="J326" s="201" t="s">
        <v>789</v>
      </c>
      <c r="K326" s="202">
        <f t="shared" ref="K326:K334" si="169">H326-F326</f>
        <v>-29.5</v>
      </c>
      <c r="L326" s="203">
        <f t="shared" ref="L326:L334" si="170">K326/F326</f>
        <v>-0.63440860215053763</v>
      </c>
      <c r="M326" s="199" t="s">
        <v>600</v>
      </c>
      <c r="N326" s="196">
        <v>43887</v>
      </c>
      <c r="O326" s="1"/>
      <c r="P326" s="1"/>
      <c r="Q326" s="1"/>
      <c r="R326" s="6" t="s">
        <v>776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137</v>
      </c>
      <c r="B327" s="217">
        <v>43396</v>
      </c>
      <c r="C327" s="217"/>
      <c r="D327" s="218" t="s">
        <v>416</v>
      </c>
      <c r="E327" s="219" t="s">
        <v>619</v>
      </c>
      <c r="F327" s="219">
        <v>156.5</v>
      </c>
      <c r="G327" s="219"/>
      <c r="H327" s="219">
        <v>207.5</v>
      </c>
      <c r="I327" s="221">
        <v>191</v>
      </c>
      <c r="J327" s="191" t="s">
        <v>677</v>
      </c>
      <c r="K327" s="192">
        <f t="shared" si="169"/>
        <v>51</v>
      </c>
      <c r="L327" s="193">
        <f t="shared" si="170"/>
        <v>0.32587859424920129</v>
      </c>
      <c r="M327" s="188" t="s">
        <v>588</v>
      </c>
      <c r="N327" s="194">
        <v>44369</v>
      </c>
      <c r="O327" s="1"/>
      <c r="P327" s="1"/>
      <c r="Q327" s="1"/>
      <c r="R327" s="6" t="s">
        <v>776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138</v>
      </c>
      <c r="B328" s="217">
        <v>43439</v>
      </c>
      <c r="C328" s="217"/>
      <c r="D328" s="218" t="s">
        <v>325</v>
      </c>
      <c r="E328" s="219" t="s">
        <v>619</v>
      </c>
      <c r="F328" s="219">
        <v>259.5</v>
      </c>
      <c r="G328" s="219"/>
      <c r="H328" s="219">
        <v>320</v>
      </c>
      <c r="I328" s="221">
        <v>320</v>
      </c>
      <c r="J328" s="191" t="s">
        <v>677</v>
      </c>
      <c r="K328" s="192">
        <f t="shared" si="169"/>
        <v>60.5</v>
      </c>
      <c r="L328" s="193">
        <f t="shared" si="170"/>
        <v>0.23314065510597304</v>
      </c>
      <c r="M328" s="188" t="s">
        <v>588</v>
      </c>
      <c r="N328" s="194">
        <v>44323</v>
      </c>
      <c r="O328" s="1"/>
      <c r="P328" s="1"/>
      <c r="Q328" s="1"/>
      <c r="R328" s="6" t="s">
        <v>776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139</v>
      </c>
      <c r="B329" s="230">
        <v>43439</v>
      </c>
      <c r="C329" s="230"/>
      <c r="D329" s="231" t="s">
        <v>790</v>
      </c>
      <c r="E329" s="232" t="s">
        <v>619</v>
      </c>
      <c r="F329" s="232">
        <v>715</v>
      </c>
      <c r="G329" s="232"/>
      <c r="H329" s="232">
        <v>445</v>
      </c>
      <c r="I329" s="233">
        <v>840</v>
      </c>
      <c r="J329" s="201" t="s">
        <v>791</v>
      </c>
      <c r="K329" s="202">
        <f t="shared" si="169"/>
        <v>-270</v>
      </c>
      <c r="L329" s="203">
        <f t="shared" si="170"/>
        <v>-0.3776223776223776</v>
      </c>
      <c r="M329" s="199" t="s">
        <v>600</v>
      </c>
      <c r="N329" s="196">
        <v>43800</v>
      </c>
      <c r="O329" s="1"/>
      <c r="P329" s="1"/>
      <c r="Q329" s="1"/>
      <c r="R329" s="6" t="s">
        <v>776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140</v>
      </c>
      <c r="B330" s="217">
        <v>43469</v>
      </c>
      <c r="C330" s="217"/>
      <c r="D330" s="218" t="s">
        <v>157</v>
      </c>
      <c r="E330" s="219" t="s">
        <v>619</v>
      </c>
      <c r="F330" s="219">
        <v>875</v>
      </c>
      <c r="G330" s="219"/>
      <c r="H330" s="219">
        <v>1165</v>
      </c>
      <c r="I330" s="221">
        <v>1185</v>
      </c>
      <c r="J330" s="191" t="s">
        <v>792</v>
      </c>
      <c r="K330" s="192">
        <f t="shared" si="169"/>
        <v>290</v>
      </c>
      <c r="L330" s="193">
        <f t="shared" si="170"/>
        <v>0.33142857142857141</v>
      </c>
      <c r="M330" s="188" t="s">
        <v>588</v>
      </c>
      <c r="N330" s="194">
        <v>43847</v>
      </c>
      <c r="O330" s="1"/>
      <c r="P330" s="1"/>
      <c r="Q330" s="1"/>
      <c r="R330" s="6" t="s">
        <v>776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141</v>
      </c>
      <c r="B331" s="217">
        <v>43559</v>
      </c>
      <c r="C331" s="217"/>
      <c r="D331" s="218" t="s">
        <v>341</v>
      </c>
      <c r="E331" s="219" t="s">
        <v>619</v>
      </c>
      <c r="F331" s="219">
        <f>387-14.63</f>
        <v>372.37</v>
      </c>
      <c r="G331" s="219"/>
      <c r="H331" s="219">
        <v>490</v>
      </c>
      <c r="I331" s="221">
        <v>490</v>
      </c>
      <c r="J331" s="191" t="s">
        <v>677</v>
      </c>
      <c r="K331" s="192">
        <f t="shared" si="169"/>
        <v>117.63</v>
      </c>
      <c r="L331" s="193">
        <f t="shared" si="170"/>
        <v>0.31589548030185027</v>
      </c>
      <c r="M331" s="188" t="s">
        <v>588</v>
      </c>
      <c r="N331" s="194">
        <v>43850</v>
      </c>
      <c r="O331" s="1"/>
      <c r="P331" s="1"/>
      <c r="Q331" s="1"/>
      <c r="R331" s="6" t="s">
        <v>776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9">
        <v>142</v>
      </c>
      <c r="B332" s="230">
        <v>43578</v>
      </c>
      <c r="C332" s="230"/>
      <c r="D332" s="231" t="s">
        <v>793</v>
      </c>
      <c r="E332" s="232" t="s">
        <v>590</v>
      </c>
      <c r="F332" s="232">
        <v>220</v>
      </c>
      <c r="G332" s="232"/>
      <c r="H332" s="232">
        <v>127.5</v>
      </c>
      <c r="I332" s="233">
        <v>284</v>
      </c>
      <c r="J332" s="201" t="s">
        <v>794</v>
      </c>
      <c r="K332" s="202">
        <f t="shared" si="169"/>
        <v>-92.5</v>
      </c>
      <c r="L332" s="203">
        <f t="shared" si="170"/>
        <v>-0.42045454545454547</v>
      </c>
      <c r="M332" s="199" t="s">
        <v>600</v>
      </c>
      <c r="N332" s="196">
        <v>43896</v>
      </c>
      <c r="O332" s="1"/>
      <c r="P332" s="1"/>
      <c r="Q332" s="1"/>
      <c r="R332" s="6" t="s">
        <v>776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143</v>
      </c>
      <c r="B333" s="217">
        <v>43622</v>
      </c>
      <c r="C333" s="217"/>
      <c r="D333" s="218" t="s">
        <v>481</v>
      </c>
      <c r="E333" s="219" t="s">
        <v>590</v>
      </c>
      <c r="F333" s="219">
        <v>332.8</v>
      </c>
      <c r="G333" s="219"/>
      <c r="H333" s="219">
        <v>405</v>
      </c>
      <c r="I333" s="221">
        <v>419</v>
      </c>
      <c r="J333" s="191" t="s">
        <v>795</v>
      </c>
      <c r="K333" s="192">
        <f t="shared" si="169"/>
        <v>72.199999999999989</v>
      </c>
      <c r="L333" s="193">
        <f t="shared" si="170"/>
        <v>0.21694711538461534</v>
      </c>
      <c r="M333" s="188" t="s">
        <v>588</v>
      </c>
      <c r="N333" s="194">
        <v>43860</v>
      </c>
      <c r="O333" s="1"/>
      <c r="P333" s="1"/>
      <c r="Q333" s="1"/>
      <c r="R333" s="6" t="s">
        <v>780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0">
        <v>144</v>
      </c>
      <c r="B334" s="209">
        <v>43641</v>
      </c>
      <c r="C334" s="209"/>
      <c r="D334" s="210" t="s">
        <v>150</v>
      </c>
      <c r="E334" s="211" t="s">
        <v>619</v>
      </c>
      <c r="F334" s="211">
        <v>386</v>
      </c>
      <c r="G334" s="212"/>
      <c r="H334" s="212">
        <v>395</v>
      </c>
      <c r="I334" s="212">
        <v>452</v>
      </c>
      <c r="J334" s="213" t="s">
        <v>796</v>
      </c>
      <c r="K334" s="214">
        <f t="shared" si="169"/>
        <v>9</v>
      </c>
      <c r="L334" s="215">
        <f t="shared" si="170"/>
        <v>2.3316062176165803E-2</v>
      </c>
      <c r="M334" s="211" t="s">
        <v>710</v>
      </c>
      <c r="N334" s="209">
        <v>43868</v>
      </c>
      <c r="O334" s="1"/>
      <c r="P334" s="1"/>
      <c r="Q334" s="1"/>
      <c r="R334" s="6" t="s">
        <v>780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0">
        <v>145</v>
      </c>
      <c r="B335" s="209">
        <v>43707</v>
      </c>
      <c r="C335" s="209"/>
      <c r="D335" s="210" t="s">
        <v>130</v>
      </c>
      <c r="E335" s="211" t="s">
        <v>619</v>
      </c>
      <c r="F335" s="211">
        <v>137.5</v>
      </c>
      <c r="G335" s="212"/>
      <c r="H335" s="212">
        <v>138.5</v>
      </c>
      <c r="I335" s="212">
        <v>190</v>
      </c>
      <c r="J335" s="213" t="s">
        <v>816</v>
      </c>
      <c r="K335" s="214">
        <f>H335-F335</f>
        <v>1</v>
      </c>
      <c r="L335" s="215">
        <f>K335/F335</f>
        <v>7.2727272727272727E-3</v>
      </c>
      <c r="M335" s="211" t="s">
        <v>710</v>
      </c>
      <c r="N335" s="209">
        <v>44432</v>
      </c>
      <c r="O335" s="1"/>
      <c r="P335" s="1"/>
      <c r="Q335" s="1"/>
      <c r="R335" s="6" t="s">
        <v>776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146</v>
      </c>
      <c r="B336" s="217">
        <v>43731</v>
      </c>
      <c r="C336" s="217"/>
      <c r="D336" s="218" t="s">
        <v>428</v>
      </c>
      <c r="E336" s="219" t="s">
        <v>619</v>
      </c>
      <c r="F336" s="219">
        <v>235</v>
      </c>
      <c r="G336" s="219"/>
      <c r="H336" s="219">
        <v>295</v>
      </c>
      <c r="I336" s="221">
        <v>296</v>
      </c>
      <c r="J336" s="191" t="s">
        <v>797</v>
      </c>
      <c r="K336" s="192">
        <f t="shared" ref="K336:K342" si="171">H336-F336</f>
        <v>60</v>
      </c>
      <c r="L336" s="193">
        <f t="shared" ref="L336:L342" si="172">K336/F336</f>
        <v>0.25531914893617019</v>
      </c>
      <c r="M336" s="188" t="s">
        <v>588</v>
      </c>
      <c r="N336" s="194">
        <v>43844</v>
      </c>
      <c r="O336" s="1"/>
      <c r="P336" s="1"/>
      <c r="Q336" s="1"/>
      <c r="R336" s="6" t="s">
        <v>780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147</v>
      </c>
      <c r="B337" s="217">
        <v>43752</v>
      </c>
      <c r="C337" s="217"/>
      <c r="D337" s="218" t="s">
        <v>798</v>
      </c>
      <c r="E337" s="219" t="s">
        <v>619</v>
      </c>
      <c r="F337" s="219">
        <v>277.5</v>
      </c>
      <c r="G337" s="219"/>
      <c r="H337" s="219">
        <v>333</v>
      </c>
      <c r="I337" s="221">
        <v>333</v>
      </c>
      <c r="J337" s="191" t="s">
        <v>799</v>
      </c>
      <c r="K337" s="192">
        <f t="shared" si="171"/>
        <v>55.5</v>
      </c>
      <c r="L337" s="193">
        <f t="shared" si="172"/>
        <v>0.2</v>
      </c>
      <c r="M337" s="188" t="s">
        <v>588</v>
      </c>
      <c r="N337" s="194">
        <v>43846</v>
      </c>
      <c r="O337" s="1"/>
      <c r="P337" s="1"/>
      <c r="Q337" s="1"/>
      <c r="R337" s="6" t="s">
        <v>776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148</v>
      </c>
      <c r="B338" s="217">
        <v>43752</v>
      </c>
      <c r="C338" s="217"/>
      <c r="D338" s="218" t="s">
        <v>800</v>
      </c>
      <c r="E338" s="219" t="s">
        <v>619</v>
      </c>
      <c r="F338" s="219">
        <v>930</v>
      </c>
      <c r="G338" s="219"/>
      <c r="H338" s="219">
        <v>1165</v>
      </c>
      <c r="I338" s="221">
        <v>1200</v>
      </c>
      <c r="J338" s="191" t="s">
        <v>801</v>
      </c>
      <c r="K338" s="192">
        <f t="shared" si="171"/>
        <v>235</v>
      </c>
      <c r="L338" s="193">
        <f t="shared" si="172"/>
        <v>0.25268817204301075</v>
      </c>
      <c r="M338" s="188" t="s">
        <v>588</v>
      </c>
      <c r="N338" s="194">
        <v>43847</v>
      </c>
      <c r="O338" s="1"/>
      <c r="P338" s="1"/>
      <c r="Q338" s="1"/>
      <c r="R338" s="6" t="s">
        <v>780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149</v>
      </c>
      <c r="B339" s="217">
        <v>43753</v>
      </c>
      <c r="C339" s="217"/>
      <c r="D339" s="218" t="s">
        <v>802</v>
      </c>
      <c r="E339" s="219" t="s">
        <v>619</v>
      </c>
      <c r="F339" s="189">
        <v>111</v>
      </c>
      <c r="G339" s="219"/>
      <c r="H339" s="219">
        <v>141</v>
      </c>
      <c r="I339" s="221">
        <v>141</v>
      </c>
      <c r="J339" s="191" t="s">
        <v>603</v>
      </c>
      <c r="K339" s="192">
        <f t="shared" si="171"/>
        <v>30</v>
      </c>
      <c r="L339" s="193">
        <f t="shared" si="172"/>
        <v>0.27027027027027029</v>
      </c>
      <c r="M339" s="188" t="s">
        <v>588</v>
      </c>
      <c r="N339" s="194">
        <v>44328</v>
      </c>
      <c r="O339" s="1"/>
      <c r="P339" s="1"/>
      <c r="Q339" s="1"/>
      <c r="R339" s="6" t="s">
        <v>780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150</v>
      </c>
      <c r="B340" s="217">
        <v>43753</v>
      </c>
      <c r="C340" s="217"/>
      <c r="D340" s="218" t="s">
        <v>803</v>
      </c>
      <c r="E340" s="219" t="s">
        <v>619</v>
      </c>
      <c r="F340" s="189">
        <v>296</v>
      </c>
      <c r="G340" s="219"/>
      <c r="H340" s="219">
        <v>370</v>
      </c>
      <c r="I340" s="221">
        <v>370</v>
      </c>
      <c r="J340" s="191" t="s">
        <v>677</v>
      </c>
      <c r="K340" s="192">
        <f t="shared" si="171"/>
        <v>74</v>
      </c>
      <c r="L340" s="193">
        <f t="shared" si="172"/>
        <v>0.25</v>
      </c>
      <c r="M340" s="188" t="s">
        <v>588</v>
      </c>
      <c r="N340" s="194">
        <v>43853</v>
      </c>
      <c r="O340" s="1"/>
      <c r="P340" s="1"/>
      <c r="Q340" s="1"/>
      <c r="R340" s="6" t="s">
        <v>780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151</v>
      </c>
      <c r="B341" s="217">
        <v>43754</v>
      </c>
      <c r="C341" s="217"/>
      <c r="D341" s="218" t="s">
        <v>804</v>
      </c>
      <c r="E341" s="219" t="s">
        <v>619</v>
      </c>
      <c r="F341" s="189">
        <v>300</v>
      </c>
      <c r="G341" s="219"/>
      <c r="H341" s="219">
        <v>382.5</v>
      </c>
      <c r="I341" s="221">
        <v>344</v>
      </c>
      <c r="J341" s="191" t="s">
        <v>855</v>
      </c>
      <c r="K341" s="192">
        <f t="shared" si="171"/>
        <v>82.5</v>
      </c>
      <c r="L341" s="193">
        <f t="shared" si="172"/>
        <v>0.27500000000000002</v>
      </c>
      <c r="M341" s="188" t="s">
        <v>588</v>
      </c>
      <c r="N341" s="194">
        <v>44238</v>
      </c>
      <c r="O341" s="1"/>
      <c r="P341" s="1"/>
      <c r="Q341" s="1"/>
      <c r="R341" s="6" t="s">
        <v>780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152</v>
      </c>
      <c r="B342" s="217">
        <v>43832</v>
      </c>
      <c r="C342" s="217"/>
      <c r="D342" s="218" t="s">
        <v>805</v>
      </c>
      <c r="E342" s="219" t="s">
        <v>619</v>
      </c>
      <c r="F342" s="189">
        <v>495</v>
      </c>
      <c r="G342" s="219"/>
      <c r="H342" s="219">
        <v>595</v>
      </c>
      <c r="I342" s="221">
        <v>590</v>
      </c>
      <c r="J342" s="191" t="s">
        <v>854</v>
      </c>
      <c r="K342" s="192">
        <f t="shared" si="171"/>
        <v>100</v>
      </c>
      <c r="L342" s="193">
        <f t="shared" si="172"/>
        <v>0.20202020202020202</v>
      </c>
      <c r="M342" s="188" t="s">
        <v>588</v>
      </c>
      <c r="N342" s="194">
        <v>44589</v>
      </c>
      <c r="O342" s="1"/>
      <c r="P342" s="1"/>
      <c r="Q342" s="1"/>
      <c r="R342" s="6" t="s">
        <v>780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153</v>
      </c>
      <c r="B343" s="217">
        <v>43966</v>
      </c>
      <c r="C343" s="217"/>
      <c r="D343" s="218" t="s">
        <v>71</v>
      </c>
      <c r="E343" s="219" t="s">
        <v>619</v>
      </c>
      <c r="F343" s="189">
        <v>67.5</v>
      </c>
      <c r="G343" s="219"/>
      <c r="H343" s="219">
        <v>86</v>
      </c>
      <c r="I343" s="221">
        <v>86</v>
      </c>
      <c r="J343" s="191" t="s">
        <v>806</v>
      </c>
      <c r="K343" s="192">
        <f t="shared" ref="K343:K350" si="173">H343-F343</f>
        <v>18.5</v>
      </c>
      <c r="L343" s="193">
        <f t="shared" ref="L343:L350" si="174">K343/F343</f>
        <v>0.27407407407407408</v>
      </c>
      <c r="M343" s="188" t="s">
        <v>588</v>
      </c>
      <c r="N343" s="194">
        <v>44008</v>
      </c>
      <c r="O343" s="1"/>
      <c r="P343" s="1"/>
      <c r="Q343" s="1"/>
      <c r="R343" s="6" t="s">
        <v>780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154</v>
      </c>
      <c r="B344" s="217">
        <v>44035</v>
      </c>
      <c r="C344" s="217"/>
      <c r="D344" s="218" t="s">
        <v>480</v>
      </c>
      <c r="E344" s="219" t="s">
        <v>619</v>
      </c>
      <c r="F344" s="189">
        <v>231</v>
      </c>
      <c r="G344" s="219"/>
      <c r="H344" s="219">
        <v>281</v>
      </c>
      <c r="I344" s="221">
        <v>281</v>
      </c>
      <c r="J344" s="191" t="s">
        <v>677</v>
      </c>
      <c r="K344" s="192">
        <f t="shared" si="173"/>
        <v>50</v>
      </c>
      <c r="L344" s="193">
        <f t="shared" si="174"/>
        <v>0.21645021645021645</v>
      </c>
      <c r="M344" s="188" t="s">
        <v>588</v>
      </c>
      <c r="N344" s="194">
        <v>44358</v>
      </c>
      <c r="O344" s="1"/>
      <c r="P344" s="1"/>
      <c r="Q344" s="1"/>
      <c r="R344" s="6" t="s">
        <v>780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155</v>
      </c>
      <c r="B345" s="217">
        <v>44092</v>
      </c>
      <c r="C345" s="217"/>
      <c r="D345" s="218" t="s">
        <v>405</v>
      </c>
      <c r="E345" s="219" t="s">
        <v>619</v>
      </c>
      <c r="F345" s="219">
        <v>206</v>
      </c>
      <c r="G345" s="219"/>
      <c r="H345" s="219">
        <v>248</v>
      </c>
      <c r="I345" s="221">
        <v>248</v>
      </c>
      <c r="J345" s="191" t="s">
        <v>677</v>
      </c>
      <c r="K345" s="192">
        <f t="shared" si="173"/>
        <v>42</v>
      </c>
      <c r="L345" s="193">
        <f t="shared" si="174"/>
        <v>0.20388349514563106</v>
      </c>
      <c r="M345" s="188" t="s">
        <v>588</v>
      </c>
      <c r="N345" s="194">
        <v>44214</v>
      </c>
      <c r="O345" s="1"/>
      <c r="P345" s="1"/>
      <c r="Q345" s="1"/>
      <c r="R345" s="6" t="s">
        <v>780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156</v>
      </c>
      <c r="B346" s="217">
        <v>44140</v>
      </c>
      <c r="C346" s="217"/>
      <c r="D346" s="218" t="s">
        <v>405</v>
      </c>
      <c r="E346" s="219" t="s">
        <v>619</v>
      </c>
      <c r="F346" s="219">
        <v>182.5</v>
      </c>
      <c r="G346" s="219"/>
      <c r="H346" s="219">
        <v>248</v>
      </c>
      <c r="I346" s="221">
        <v>248</v>
      </c>
      <c r="J346" s="191" t="s">
        <v>677</v>
      </c>
      <c r="K346" s="192">
        <f t="shared" si="173"/>
        <v>65.5</v>
      </c>
      <c r="L346" s="193">
        <f t="shared" si="174"/>
        <v>0.35890410958904112</v>
      </c>
      <c r="M346" s="188" t="s">
        <v>588</v>
      </c>
      <c r="N346" s="194">
        <v>44214</v>
      </c>
      <c r="O346" s="1"/>
      <c r="P346" s="1"/>
      <c r="Q346" s="1"/>
      <c r="R346" s="6" t="s">
        <v>780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157</v>
      </c>
      <c r="B347" s="217">
        <v>44140</v>
      </c>
      <c r="C347" s="217"/>
      <c r="D347" s="218" t="s">
        <v>325</v>
      </c>
      <c r="E347" s="219" t="s">
        <v>619</v>
      </c>
      <c r="F347" s="219">
        <v>247.5</v>
      </c>
      <c r="G347" s="219"/>
      <c r="H347" s="219">
        <v>320</v>
      </c>
      <c r="I347" s="221">
        <v>320</v>
      </c>
      <c r="J347" s="191" t="s">
        <v>677</v>
      </c>
      <c r="K347" s="192">
        <f t="shared" si="173"/>
        <v>72.5</v>
      </c>
      <c r="L347" s="193">
        <f t="shared" si="174"/>
        <v>0.29292929292929293</v>
      </c>
      <c r="M347" s="188" t="s">
        <v>588</v>
      </c>
      <c r="N347" s="194">
        <v>44323</v>
      </c>
      <c r="O347" s="1"/>
      <c r="P347" s="1"/>
      <c r="Q347" s="1"/>
      <c r="R347" s="6" t="s">
        <v>780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158</v>
      </c>
      <c r="B348" s="217">
        <v>44140</v>
      </c>
      <c r="C348" s="217"/>
      <c r="D348" s="218" t="s">
        <v>271</v>
      </c>
      <c r="E348" s="219" t="s">
        <v>619</v>
      </c>
      <c r="F348" s="189">
        <v>925</v>
      </c>
      <c r="G348" s="219"/>
      <c r="H348" s="219">
        <v>1095</v>
      </c>
      <c r="I348" s="221">
        <v>1093</v>
      </c>
      <c r="J348" s="191" t="s">
        <v>807</v>
      </c>
      <c r="K348" s="192">
        <f t="shared" si="173"/>
        <v>170</v>
      </c>
      <c r="L348" s="193">
        <f t="shared" si="174"/>
        <v>0.18378378378378379</v>
      </c>
      <c r="M348" s="188" t="s">
        <v>588</v>
      </c>
      <c r="N348" s="194">
        <v>44201</v>
      </c>
      <c r="O348" s="1"/>
      <c r="P348" s="1"/>
      <c r="Q348" s="1"/>
      <c r="R348" s="6" t="s">
        <v>780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159</v>
      </c>
      <c r="B349" s="217">
        <v>44140</v>
      </c>
      <c r="C349" s="217"/>
      <c r="D349" s="218" t="s">
        <v>341</v>
      </c>
      <c r="E349" s="219" t="s">
        <v>619</v>
      </c>
      <c r="F349" s="189">
        <v>332.5</v>
      </c>
      <c r="G349" s="219"/>
      <c r="H349" s="219">
        <v>393</v>
      </c>
      <c r="I349" s="221">
        <v>406</v>
      </c>
      <c r="J349" s="191" t="s">
        <v>808</v>
      </c>
      <c r="K349" s="192">
        <f t="shared" si="173"/>
        <v>60.5</v>
      </c>
      <c r="L349" s="193">
        <f t="shared" si="174"/>
        <v>0.18195488721804512</v>
      </c>
      <c r="M349" s="188" t="s">
        <v>588</v>
      </c>
      <c r="N349" s="194">
        <v>44256</v>
      </c>
      <c r="O349" s="1"/>
      <c r="P349" s="1"/>
      <c r="Q349" s="1"/>
      <c r="R349" s="6" t="s">
        <v>780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160</v>
      </c>
      <c r="B350" s="217">
        <v>44141</v>
      </c>
      <c r="C350" s="217"/>
      <c r="D350" s="218" t="s">
        <v>480</v>
      </c>
      <c r="E350" s="219" t="s">
        <v>619</v>
      </c>
      <c r="F350" s="189">
        <v>231</v>
      </c>
      <c r="G350" s="219"/>
      <c r="H350" s="219">
        <v>281</v>
      </c>
      <c r="I350" s="221">
        <v>281</v>
      </c>
      <c r="J350" s="191" t="s">
        <v>677</v>
      </c>
      <c r="K350" s="192">
        <f t="shared" si="173"/>
        <v>50</v>
      </c>
      <c r="L350" s="193">
        <f t="shared" si="174"/>
        <v>0.21645021645021645</v>
      </c>
      <c r="M350" s="188" t="s">
        <v>588</v>
      </c>
      <c r="N350" s="194">
        <v>44358</v>
      </c>
      <c r="O350" s="1"/>
      <c r="P350" s="1"/>
      <c r="Q350" s="1"/>
      <c r="R350" s="6" t="s">
        <v>780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42">
        <v>161</v>
      </c>
      <c r="B351" s="235">
        <v>44187</v>
      </c>
      <c r="C351" s="235"/>
      <c r="D351" s="236" t="s">
        <v>453</v>
      </c>
      <c r="E351" s="53" t="s">
        <v>619</v>
      </c>
      <c r="F351" s="237" t="s">
        <v>809</v>
      </c>
      <c r="G351" s="53"/>
      <c r="H351" s="53"/>
      <c r="I351" s="238">
        <v>239</v>
      </c>
      <c r="J351" s="234" t="s">
        <v>591</v>
      </c>
      <c r="K351" s="234"/>
      <c r="L351" s="239"/>
      <c r="M351" s="240"/>
      <c r="N351" s="241"/>
      <c r="O351" s="1"/>
      <c r="P351" s="1"/>
      <c r="Q351" s="1"/>
      <c r="R351" s="6" t="s">
        <v>780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162</v>
      </c>
      <c r="B352" s="217">
        <v>44258</v>
      </c>
      <c r="C352" s="217"/>
      <c r="D352" s="218" t="s">
        <v>805</v>
      </c>
      <c r="E352" s="219" t="s">
        <v>619</v>
      </c>
      <c r="F352" s="189">
        <v>495</v>
      </c>
      <c r="G352" s="219"/>
      <c r="H352" s="219">
        <v>595</v>
      </c>
      <c r="I352" s="221">
        <v>590</v>
      </c>
      <c r="J352" s="191" t="s">
        <v>854</v>
      </c>
      <c r="K352" s="192">
        <f>H352-F352</f>
        <v>100</v>
      </c>
      <c r="L352" s="193">
        <f>K352/F352</f>
        <v>0.20202020202020202</v>
      </c>
      <c r="M352" s="188" t="s">
        <v>588</v>
      </c>
      <c r="N352" s="194">
        <v>44589</v>
      </c>
      <c r="O352" s="1"/>
      <c r="P352" s="1"/>
      <c r="R352" s="6" t="s">
        <v>780</v>
      </c>
    </row>
    <row r="353" spans="1:26" ht="12.75" customHeight="1">
      <c r="A353" s="216">
        <v>163</v>
      </c>
      <c r="B353" s="217">
        <v>44274</v>
      </c>
      <c r="C353" s="217"/>
      <c r="D353" s="218" t="s">
        <v>341</v>
      </c>
      <c r="E353" s="219" t="s">
        <v>619</v>
      </c>
      <c r="F353" s="189">
        <v>355</v>
      </c>
      <c r="G353" s="219"/>
      <c r="H353" s="219">
        <v>422.5</v>
      </c>
      <c r="I353" s="221">
        <v>420</v>
      </c>
      <c r="J353" s="191" t="s">
        <v>810</v>
      </c>
      <c r="K353" s="192">
        <f>H353-F353</f>
        <v>67.5</v>
      </c>
      <c r="L353" s="193">
        <f>K353/F353</f>
        <v>0.19014084507042253</v>
      </c>
      <c r="M353" s="188" t="s">
        <v>588</v>
      </c>
      <c r="N353" s="194">
        <v>44361</v>
      </c>
      <c r="O353" s="1"/>
      <c r="R353" s="243" t="s">
        <v>780</v>
      </c>
    </row>
    <row r="354" spans="1:26" ht="12.75" customHeight="1">
      <c r="A354" s="216">
        <v>164</v>
      </c>
      <c r="B354" s="217">
        <v>44295</v>
      </c>
      <c r="C354" s="217"/>
      <c r="D354" s="218" t="s">
        <v>811</v>
      </c>
      <c r="E354" s="219" t="s">
        <v>619</v>
      </c>
      <c r="F354" s="189">
        <v>555</v>
      </c>
      <c r="G354" s="219"/>
      <c r="H354" s="219">
        <v>663</v>
      </c>
      <c r="I354" s="221">
        <v>663</v>
      </c>
      <c r="J354" s="191" t="s">
        <v>812</v>
      </c>
      <c r="K354" s="192">
        <f>H354-F354</f>
        <v>108</v>
      </c>
      <c r="L354" s="193">
        <f>K354/F354</f>
        <v>0.19459459459459461</v>
      </c>
      <c r="M354" s="188" t="s">
        <v>588</v>
      </c>
      <c r="N354" s="194">
        <v>44321</v>
      </c>
      <c r="O354" s="1"/>
      <c r="P354" s="1"/>
      <c r="Q354" s="1"/>
      <c r="R354" s="243" t="s">
        <v>780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165</v>
      </c>
      <c r="B355" s="217">
        <v>44308</v>
      </c>
      <c r="C355" s="217"/>
      <c r="D355" s="218" t="s">
        <v>374</v>
      </c>
      <c r="E355" s="219" t="s">
        <v>619</v>
      </c>
      <c r="F355" s="189">
        <v>126.5</v>
      </c>
      <c r="G355" s="219"/>
      <c r="H355" s="219">
        <v>155</v>
      </c>
      <c r="I355" s="221">
        <v>155</v>
      </c>
      <c r="J355" s="191" t="s">
        <v>677</v>
      </c>
      <c r="K355" s="192">
        <f>H355-F355</f>
        <v>28.5</v>
      </c>
      <c r="L355" s="193">
        <f>K355/F355</f>
        <v>0.22529644268774704</v>
      </c>
      <c r="M355" s="188" t="s">
        <v>588</v>
      </c>
      <c r="N355" s="194">
        <v>44362</v>
      </c>
      <c r="O355" s="1"/>
      <c r="R355" s="243" t="s">
        <v>780</v>
      </c>
    </row>
    <row r="356" spans="1:26" ht="12.75" customHeight="1">
      <c r="A356" s="286">
        <v>166</v>
      </c>
      <c r="B356" s="287">
        <v>44368</v>
      </c>
      <c r="C356" s="287"/>
      <c r="D356" s="288" t="s">
        <v>392</v>
      </c>
      <c r="E356" s="289" t="s">
        <v>619</v>
      </c>
      <c r="F356" s="290">
        <v>287.5</v>
      </c>
      <c r="G356" s="289"/>
      <c r="H356" s="289">
        <v>245</v>
      </c>
      <c r="I356" s="291">
        <v>344</v>
      </c>
      <c r="J356" s="201" t="s">
        <v>848</v>
      </c>
      <c r="K356" s="202">
        <f>H356-F356</f>
        <v>-42.5</v>
      </c>
      <c r="L356" s="203">
        <f>K356/F356</f>
        <v>-0.14782608695652175</v>
      </c>
      <c r="M356" s="199" t="s">
        <v>600</v>
      </c>
      <c r="N356" s="196">
        <v>44508</v>
      </c>
      <c r="O356" s="1"/>
      <c r="R356" s="243" t="s">
        <v>780</v>
      </c>
    </row>
    <row r="357" spans="1:26" ht="12.75" customHeight="1">
      <c r="A357" s="242">
        <v>167</v>
      </c>
      <c r="B357" s="235">
        <v>44368</v>
      </c>
      <c r="C357" s="235"/>
      <c r="D357" s="236" t="s">
        <v>480</v>
      </c>
      <c r="E357" s="53" t="s">
        <v>619</v>
      </c>
      <c r="F357" s="237" t="s">
        <v>813</v>
      </c>
      <c r="G357" s="53"/>
      <c r="H357" s="53"/>
      <c r="I357" s="238">
        <v>320</v>
      </c>
      <c r="J357" s="234" t="s">
        <v>591</v>
      </c>
      <c r="K357" s="242"/>
      <c r="L357" s="235"/>
      <c r="M357" s="235"/>
      <c r="N357" s="236"/>
      <c r="O357" s="41"/>
      <c r="R357" s="243" t="s">
        <v>780</v>
      </c>
    </row>
    <row r="358" spans="1:26" ht="12.75" customHeight="1">
      <c r="A358" s="216">
        <v>168</v>
      </c>
      <c r="B358" s="217">
        <v>44406</v>
      </c>
      <c r="C358" s="217"/>
      <c r="D358" s="218" t="s">
        <v>374</v>
      </c>
      <c r="E358" s="219" t="s">
        <v>619</v>
      </c>
      <c r="F358" s="189">
        <v>162.5</v>
      </c>
      <c r="G358" s="219"/>
      <c r="H358" s="219">
        <v>200</v>
      </c>
      <c r="I358" s="221">
        <v>200</v>
      </c>
      <c r="J358" s="191" t="s">
        <v>677</v>
      </c>
      <c r="K358" s="192">
        <f>H358-F358</f>
        <v>37.5</v>
      </c>
      <c r="L358" s="193">
        <f>K358/F358</f>
        <v>0.23076923076923078</v>
      </c>
      <c r="M358" s="188" t="s">
        <v>588</v>
      </c>
      <c r="N358" s="194">
        <v>44571</v>
      </c>
      <c r="O358" s="1"/>
      <c r="R358" s="243" t="s">
        <v>780</v>
      </c>
    </row>
    <row r="359" spans="1:26" ht="12.75" customHeight="1">
      <c r="A359" s="216">
        <v>169</v>
      </c>
      <c r="B359" s="217">
        <v>44462</v>
      </c>
      <c r="C359" s="217"/>
      <c r="D359" s="218" t="s">
        <v>818</v>
      </c>
      <c r="E359" s="219" t="s">
        <v>619</v>
      </c>
      <c r="F359" s="189">
        <v>1235</v>
      </c>
      <c r="G359" s="219"/>
      <c r="H359" s="219">
        <v>1505</v>
      </c>
      <c r="I359" s="221">
        <v>1500</v>
      </c>
      <c r="J359" s="191" t="s">
        <v>677</v>
      </c>
      <c r="K359" s="192">
        <f>H359-F359</f>
        <v>270</v>
      </c>
      <c r="L359" s="193">
        <f>K359/F359</f>
        <v>0.21862348178137653</v>
      </c>
      <c r="M359" s="188" t="s">
        <v>588</v>
      </c>
      <c r="N359" s="194">
        <v>44564</v>
      </c>
      <c r="O359" s="1"/>
      <c r="R359" s="243" t="s">
        <v>780</v>
      </c>
    </row>
    <row r="360" spans="1:26" ht="12.75" customHeight="1">
      <c r="A360" s="258">
        <v>170</v>
      </c>
      <c r="B360" s="259">
        <v>44480</v>
      </c>
      <c r="C360" s="259"/>
      <c r="D360" s="260" t="s">
        <v>820</v>
      </c>
      <c r="E360" s="261" t="s">
        <v>619</v>
      </c>
      <c r="F360" s="262" t="s">
        <v>825</v>
      </c>
      <c r="G360" s="261"/>
      <c r="H360" s="261"/>
      <c r="I360" s="261">
        <v>145</v>
      </c>
      <c r="J360" s="263" t="s">
        <v>591</v>
      </c>
      <c r="K360" s="258"/>
      <c r="L360" s="259"/>
      <c r="M360" s="259"/>
      <c r="N360" s="260"/>
      <c r="O360" s="41"/>
      <c r="R360" s="243" t="s">
        <v>780</v>
      </c>
    </row>
    <row r="361" spans="1:26" ht="12.75" customHeight="1">
      <c r="A361" s="264">
        <v>171</v>
      </c>
      <c r="B361" s="265">
        <v>44481</v>
      </c>
      <c r="C361" s="265"/>
      <c r="D361" s="266" t="s">
        <v>260</v>
      </c>
      <c r="E361" s="267" t="s">
        <v>619</v>
      </c>
      <c r="F361" s="268" t="s">
        <v>822</v>
      </c>
      <c r="G361" s="267"/>
      <c r="H361" s="267"/>
      <c r="I361" s="267">
        <v>380</v>
      </c>
      <c r="J361" s="269" t="s">
        <v>591</v>
      </c>
      <c r="K361" s="264"/>
      <c r="L361" s="265"/>
      <c r="M361" s="265"/>
      <c r="N361" s="266"/>
      <c r="O361" s="41"/>
      <c r="R361" s="243" t="s">
        <v>780</v>
      </c>
    </row>
    <row r="362" spans="1:26" ht="12.75" customHeight="1">
      <c r="A362" s="264">
        <v>172</v>
      </c>
      <c r="B362" s="265">
        <v>44481</v>
      </c>
      <c r="C362" s="265"/>
      <c r="D362" s="266" t="s">
        <v>400</v>
      </c>
      <c r="E362" s="267" t="s">
        <v>619</v>
      </c>
      <c r="F362" s="268" t="s">
        <v>823</v>
      </c>
      <c r="G362" s="267"/>
      <c r="H362" s="267"/>
      <c r="I362" s="267">
        <v>56</v>
      </c>
      <c r="J362" s="269" t="s">
        <v>591</v>
      </c>
      <c r="K362" s="264"/>
      <c r="L362" s="265"/>
      <c r="M362" s="265"/>
      <c r="N362" s="266"/>
      <c r="O362" s="41"/>
      <c r="R362" s="243"/>
    </row>
    <row r="363" spans="1:26" ht="12.75" customHeight="1">
      <c r="A363" s="216">
        <v>173</v>
      </c>
      <c r="B363" s="217">
        <v>44551</v>
      </c>
      <c r="C363" s="217"/>
      <c r="D363" s="218" t="s">
        <v>118</v>
      </c>
      <c r="E363" s="219" t="s">
        <v>619</v>
      </c>
      <c r="F363" s="189">
        <v>2300</v>
      </c>
      <c r="G363" s="219"/>
      <c r="H363" s="219">
        <f>(2820+2200)/2</f>
        <v>2510</v>
      </c>
      <c r="I363" s="221">
        <v>3000</v>
      </c>
      <c r="J363" s="191" t="s">
        <v>878</v>
      </c>
      <c r="K363" s="192">
        <f>H363-F363</f>
        <v>210</v>
      </c>
      <c r="L363" s="193">
        <f>K363/F363</f>
        <v>9.1304347826086957E-2</v>
      </c>
      <c r="M363" s="188" t="s">
        <v>588</v>
      </c>
      <c r="N363" s="194">
        <v>44649</v>
      </c>
      <c r="O363" s="1"/>
      <c r="R363" s="243"/>
    </row>
    <row r="364" spans="1:26" ht="12.75" customHeight="1">
      <c r="A364" s="270">
        <v>174</v>
      </c>
      <c r="B364" s="265">
        <v>44606</v>
      </c>
      <c r="C364" s="270"/>
      <c r="D364" s="270" t="s">
        <v>426</v>
      </c>
      <c r="E364" s="267" t="s">
        <v>619</v>
      </c>
      <c r="F364" s="267" t="s">
        <v>857</v>
      </c>
      <c r="G364" s="267"/>
      <c r="H364" s="267"/>
      <c r="I364" s="267">
        <v>764</v>
      </c>
      <c r="J364" s="267" t="s">
        <v>591</v>
      </c>
      <c r="K364" s="267"/>
      <c r="L364" s="267"/>
      <c r="M364" s="267"/>
      <c r="N364" s="270"/>
      <c r="O364" s="41"/>
      <c r="R364" s="243"/>
    </row>
    <row r="365" spans="1:26" ht="12.75" customHeight="1">
      <c r="A365" s="270">
        <v>175</v>
      </c>
      <c r="B365" s="265">
        <v>44613</v>
      </c>
      <c r="C365" s="270"/>
      <c r="D365" s="270" t="s">
        <v>818</v>
      </c>
      <c r="E365" s="267" t="s">
        <v>619</v>
      </c>
      <c r="F365" s="267" t="s">
        <v>858</v>
      </c>
      <c r="G365" s="267"/>
      <c r="H365" s="267"/>
      <c r="I365" s="267">
        <v>1510</v>
      </c>
      <c r="J365" s="267" t="s">
        <v>591</v>
      </c>
      <c r="K365" s="267"/>
      <c r="L365" s="267"/>
      <c r="M365" s="267"/>
      <c r="N365" s="270"/>
      <c r="O365" s="41"/>
      <c r="R365" s="243"/>
    </row>
    <row r="366" spans="1:26" ht="12.75" customHeight="1">
      <c r="A366">
        <v>176</v>
      </c>
      <c r="B366" s="265">
        <v>44670</v>
      </c>
      <c r="C366" s="265"/>
      <c r="D366" s="270" t="s">
        <v>552</v>
      </c>
      <c r="E366" s="449" t="s">
        <v>619</v>
      </c>
      <c r="F366" s="267" t="s">
        <v>1019</v>
      </c>
      <c r="G366" s="267"/>
      <c r="H366" s="267"/>
      <c r="I366" s="267">
        <v>553</v>
      </c>
      <c r="J366" s="267" t="s">
        <v>591</v>
      </c>
      <c r="K366" s="267"/>
      <c r="L366" s="267"/>
      <c r="M366" s="267"/>
      <c r="N366" s="267"/>
      <c r="O366" s="41"/>
      <c r="R366" s="243"/>
    </row>
    <row r="367" spans="1:26" ht="12.75" customHeight="1">
      <c r="A367" s="242"/>
      <c r="F367" s="56"/>
      <c r="G367" s="56"/>
      <c r="H367" s="56"/>
      <c r="I367" s="56"/>
      <c r="J367" s="41"/>
      <c r="K367" s="56"/>
      <c r="L367" s="56"/>
      <c r="M367" s="56"/>
      <c r="O367" s="41"/>
      <c r="R367" s="243"/>
    </row>
    <row r="368" spans="1:26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1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1:18" ht="12.75" customHeight="1">
      <c r="B370" s="244" t="s">
        <v>814</v>
      </c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A377" s="245"/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A378" s="245"/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A379" s="53"/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</sheetData>
  <autoFilter ref="R1:R375"/>
  <mergeCells count="13">
    <mergeCell ref="O144:O145"/>
    <mergeCell ref="P144:P145"/>
    <mergeCell ref="N144:N145"/>
    <mergeCell ref="M144:M145"/>
    <mergeCell ref="A87:A88"/>
    <mergeCell ref="B87:B88"/>
    <mergeCell ref="J87:J88"/>
    <mergeCell ref="A144:A145"/>
    <mergeCell ref="B144:B145"/>
    <mergeCell ref="M87:M88"/>
    <mergeCell ref="N87:N88"/>
    <mergeCell ref="O87:O88"/>
    <mergeCell ref="P87:P88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9 K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2022-04-28T02:36:18Z</dcterms:modified>
</cp:coreProperties>
</file>