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C:\Users\Aniket Jangir\Downloads\"/>
    </mc:Choice>
  </mc:AlternateContent>
  <xr:revisionPtr revIDLastSave="0" documentId="13_ncr:1_{BB4483EA-BF1C-4AF4-A240-02F71064F6F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5" hidden="1">'Call Tracker (Equity &amp; F&amp;O)'!$S$1:$S$322</definedName>
  </definedNames>
  <calcPr calcId="181029"/>
</workbook>
</file>

<file path=xl/calcChain.xml><?xml version="1.0" encoding="utf-8"?>
<calcChain xmlns="http://schemas.openxmlformats.org/spreadsheetml/2006/main">
  <c r="L21" i="6" l="1"/>
  <c r="M21" i="6" s="1"/>
  <c r="K21" i="6"/>
  <c r="K94" i="6"/>
  <c r="K93" i="6"/>
  <c r="K89" i="6"/>
  <c r="K88" i="6"/>
  <c r="L57" i="6"/>
  <c r="K57" i="6"/>
  <c r="M57" i="6" s="1"/>
  <c r="K56" i="6" l="1"/>
  <c r="M56" i="6" s="1"/>
  <c r="L56" i="6"/>
  <c r="L29" i="6" l="1"/>
  <c r="K29" i="6"/>
  <c r="L27" i="6"/>
  <c r="K27" i="6"/>
  <c r="M85" i="6"/>
  <c r="L55" i="6"/>
  <c r="K55" i="6"/>
  <c r="L54" i="6"/>
  <c r="K54" i="6"/>
  <c r="M55" i="6" l="1"/>
  <c r="M29" i="6"/>
  <c r="M27" i="6"/>
  <c r="M54" i="6"/>
  <c r="F19" i="6"/>
  <c r="K19" i="6" s="1"/>
  <c r="K84" i="6"/>
  <c r="K83" i="6"/>
  <c r="L24" i="6"/>
  <c r="K24" i="6"/>
  <c r="L19" i="6" l="1"/>
  <c r="M19" i="6" s="1"/>
  <c r="M24" i="6"/>
  <c r="K80" i="6" l="1"/>
  <c r="M80" i="6" s="1"/>
  <c r="K79" i="6"/>
  <c r="M79" i="6" s="1"/>
  <c r="K82" i="6"/>
  <c r="M82" i="6" s="1"/>
  <c r="P28" i="6"/>
  <c r="K81" i="6" l="1"/>
  <c r="M81" i="6" s="1"/>
  <c r="L48" i="6"/>
  <c r="K48" i="6"/>
  <c r="L53" i="6"/>
  <c r="K53" i="6"/>
  <c r="K77" i="6"/>
  <c r="K76" i="6"/>
  <c r="M48" i="6" l="1"/>
  <c r="M53" i="6"/>
  <c r="K78" i="6"/>
  <c r="M78" i="6" s="1"/>
  <c r="L15" i="6"/>
  <c r="K15" i="6"/>
  <c r="L51" i="6"/>
  <c r="K51" i="6"/>
  <c r="L49" i="6"/>
  <c r="K49" i="6"/>
  <c r="L52" i="6"/>
  <c r="K52" i="6"/>
  <c r="K74" i="6"/>
  <c r="K73" i="6"/>
  <c r="K75" i="6"/>
  <c r="M75" i="6" s="1"/>
  <c r="M15" i="6" l="1"/>
  <c r="M51" i="6"/>
  <c r="M49" i="6"/>
  <c r="M52" i="6"/>
  <c r="P25" i="6"/>
  <c r="L10" i="6"/>
  <c r="K10" i="6"/>
  <c r="M10" i="6" l="1"/>
  <c r="L50" i="6"/>
  <c r="K50" i="6"/>
  <c r="K72" i="6"/>
  <c r="M72" i="6" s="1"/>
  <c r="M50" i="6" l="1"/>
  <c r="K71" i="6" l="1"/>
  <c r="M71" i="6" s="1"/>
  <c r="K70" i="6"/>
  <c r="M70" i="6" s="1"/>
  <c r="K69" i="6"/>
  <c r="M69" i="6" s="1"/>
  <c r="P23" i="6" l="1"/>
  <c r="P22" i="6"/>
  <c r="L18" i="6"/>
  <c r="K18" i="6"/>
  <c r="K287" i="6"/>
  <c r="L287" i="6" s="1"/>
  <c r="L46" i="6"/>
  <c r="K46" i="6"/>
  <c r="L47" i="6"/>
  <c r="K47" i="6"/>
  <c r="M18" i="6" l="1"/>
  <c r="M46" i="6"/>
  <c r="M47" i="6"/>
  <c r="K68" i="6"/>
  <c r="M68" i="6" s="1"/>
  <c r="L17" i="6" l="1"/>
  <c r="K17" i="6"/>
  <c r="M17" i="6" l="1"/>
  <c r="K67" i="6"/>
  <c r="K66" i="6"/>
  <c r="P20" i="6" l="1"/>
  <c r="K11" i="6"/>
  <c r="L11" i="6"/>
  <c r="L45" i="6"/>
  <c r="K45" i="6"/>
  <c r="L43" i="6"/>
  <c r="K43" i="6"/>
  <c r="L44" i="6"/>
  <c r="K44" i="6"/>
  <c r="M11" i="6" l="1"/>
  <c r="M45" i="6"/>
  <c r="M44" i="6"/>
  <c r="M43" i="6"/>
  <c r="L42" i="6"/>
  <c r="K42" i="6"/>
  <c r="L13" i="6"/>
  <c r="K13" i="6"/>
  <c r="M42" i="6" l="1"/>
  <c r="M13" i="6"/>
  <c r="P16" i="6" l="1"/>
  <c r="K313" i="6" l="1"/>
  <c r="L313" i="6" s="1"/>
  <c r="P14" i="6" l="1"/>
  <c r="P102" i="6" l="1"/>
  <c r="P101" i="6"/>
  <c r="P100" i="6"/>
  <c r="P12" i="6"/>
  <c r="K305" i="6" l="1"/>
  <c r="L305" i="6" s="1"/>
  <c r="K309" i="6" l="1"/>
  <c r="L309" i="6" s="1"/>
  <c r="K314" i="6" l="1"/>
  <c r="L314" i="6" s="1"/>
  <c r="K306" i="6" l="1"/>
  <c r="L306" i="6" s="1"/>
  <c r="K300" i="6"/>
  <c r="L300" i="6" s="1"/>
  <c r="K308" i="6" l="1"/>
  <c r="L308" i="6" s="1"/>
  <c r="K296" i="6" l="1"/>
  <c r="L296" i="6" s="1"/>
  <c r="K297" i="6" l="1"/>
  <c r="L297" i="6" s="1"/>
  <c r="K290" i="6"/>
  <c r="L290" i="6" s="1"/>
  <c r="K307" i="6" l="1"/>
  <c r="L307" i="6" s="1"/>
  <c r="K301" i="6"/>
  <c r="L301" i="6" s="1"/>
  <c r="K303" i="6" l="1"/>
  <c r="L303" i="6" s="1"/>
  <c r="L6" i="2" l="1"/>
  <c r="K6" i="3"/>
  <c r="D7" i="5" l="1"/>
  <c r="M7" i="6"/>
  <c r="K298" i="6" l="1"/>
  <c r="L298" i="6" s="1"/>
  <c r="K295" i="6" l="1"/>
  <c r="L295" i="6" s="1"/>
  <c r="K299" i="6" l="1"/>
  <c r="L299" i="6" s="1"/>
  <c r="K294" i="6"/>
  <c r="L294" i="6" s="1"/>
  <c r="K293" i="6"/>
  <c r="L293" i="6" s="1"/>
  <c r="K291" i="6"/>
  <c r="L291" i="6" s="1"/>
  <c r="H289" i="6"/>
  <c r="K289" i="6" s="1"/>
  <c r="L289" i="6" s="1"/>
  <c r="K288" i="6"/>
  <c r="L288" i="6" s="1"/>
  <c r="K285" i="6"/>
  <c r="L285" i="6" s="1"/>
  <c r="K284" i="6"/>
  <c r="L284" i="6" s="1"/>
  <c r="K283" i="6"/>
  <c r="L283" i="6" s="1"/>
  <c r="K282" i="6"/>
  <c r="L282" i="6" s="1"/>
  <c r="K281" i="6"/>
  <c r="L281" i="6" s="1"/>
  <c r="K280" i="6"/>
  <c r="L280" i="6" s="1"/>
  <c r="K279" i="6"/>
  <c r="L279" i="6" s="1"/>
  <c r="K278" i="6"/>
  <c r="L278" i="6" s="1"/>
  <c r="K277" i="6"/>
  <c r="L277" i="6" s="1"/>
  <c r="K276" i="6"/>
  <c r="L276" i="6" s="1"/>
  <c r="K275" i="6"/>
  <c r="L275" i="6" s="1"/>
  <c r="K274" i="6"/>
  <c r="L274" i="6" s="1"/>
  <c r="K273" i="6"/>
  <c r="L273" i="6" s="1"/>
  <c r="K272" i="6"/>
  <c r="L272" i="6" s="1"/>
  <c r="K271" i="6"/>
  <c r="L271" i="6" s="1"/>
  <c r="K270" i="6"/>
  <c r="L270" i="6" s="1"/>
  <c r="K269" i="6"/>
  <c r="L269" i="6" s="1"/>
  <c r="K268" i="6"/>
  <c r="L268" i="6" s="1"/>
  <c r="K267" i="6"/>
  <c r="L267" i="6" s="1"/>
  <c r="K266" i="6"/>
  <c r="L266" i="6" s="1"/>
  <c r="K265" i="6"/>
  <c r="L265" i="6" s="1"/>
  <c r="K264" i="6"/>
  <c r="L264" i="6" s="1"/>
  <c r="K263" i="6"/>
  <c r="L263" i="6" s="1"/>
  <c r="K262" i="6"/>
  <c r="L262" i="6" s="1"/>
  <c r="K261" i="6"/>
  <c r="L261" i="6" s="1"/>
  <c r="K260" i="6"/>
  <c r="L260" i="6" s="1"/>
  <c r="K259" i="6"/>
  <c r="L259" i="6" s="1"/>
  <c r="K258" i="6"/>
  <c r="L258" i="6" s="1"/>
  <c r="F257" i="6"/>
  <c r="K257" i="6" s="1"/>
  <c r="L257" i="6" s="1"/>
  <c r="K256" i="6"/>
  <c r="L256" i="6" s="1"/>
  <c r="K255" i="6"/>
  <c r="L255" i="6" s="1"/>
  <c r="K254" i="6"/>
  <c r="L254" i="6" s="1"/>
  <c r="K253" i="6"/>
  <c r="L253" i="6" s="1"/>
  <c r="K252" i="6"/>
  <c r="L252" i="6" s="1"/>
  <c r="F251" i="6"/>
  <c r="K251" i="6" s="1"/>
  <c r="L251" i="6" s="1"/>
  <c r="F250" i="6"/>
  <c r="K250" i="6" s="1"/>
  <c r="L250" i="6" s="1"/>
  <c r="K249" i="6"/>
  <c r="L249" i="6" s="1"/>
  <c r="F248" i="6"/>
  <c r="K248" i="6" s="1"/>
  <c r="L248" i="6" s="1"/>
  <c r="K247" i="6"/>
  <c r="L247" i="6" s="1"/>
  <c r="K246" i="6"/>
  <c r="L246" i="6" s="1"/>
  <c r="K245" i="6"/>
  <c r="L245" i="6" s="1"/>
  <c r="K244" i="6"/>
  <c r="L244" i="6" s="1"/>
  <c r="K243" i="6"/>
  <c r="L243" i="6" s="1"/>
  <c r="K242" i="6"/>
  <c r="L242" i="6" s="1"/>
  <c r="K241" i="6"/>
  <c r="L241" i="6" s="1"/>
  <c r="K240" i="6"/>
  <c r="L240" i="6" s="1"/>
  <c r="K239" i="6"/>
  <c r="L239" i="6" s="1"/>
  <c r="K238" i="6"/>
  <c r="L238" i="6" s="1"/>
  <c r="K237" i="6"/>
  <c r="L237" i="6" s="1"/>
  <c r="K236" i="6"/>
  <c r="L236" i="6" s="1"/>
  <c r="K235" i="6"/>
  <c r="L235" i="6" s="1"/>
  <c r="K234" i="6"/>
  <c r="L234" i="6" s="1"/>
  <c r="K232" i="6"/>
  <c r="L232" i="6" s="1"/>
  <c r="K230" i="6"/>
  <c r="L230" i="6" s="1"/>
  <c r="K229" i="6"/>
  <c r="L229" i="6" s="1"/>
  <c r="F228" i="6"/>
  <c r="K228" i="6" s="1"/>
  <c r="L228" i="6" s="1"/>
  <c r="K227" i="6"/>
  <c r="L227" i="6" s="1"/>
  <c r="K224" i="6"/>
  <c r="L224" i="6" s="1"/>
  <c r="K223" i="6"/>
  <c r="L223" i="6" s="1"/>
  <c r="K222" i="6"/>
  <c r="L222" i="6" s="1"/>
  <c r="K219" i="6"/>
  <c r="L219" i="6" s="1"/>
  <c r="K218" i="6"/>
  <c r="L218" i="6" s="1"/>
  <c r="K217" i="6"/>
  <c r="L217" i="6" s="1"/>
  <c r="K216" i="6"/>
  <c r="L216" i="6" s="1"/>
  <c r="K215" i="6"/>
  <c r="L215" i="6" s="1"/>
  <c r="K214" i="6"/>
  <c r="L214" i="6" s="1"/>
  <c r="K212" i="6"/>
  <c r="L212" i="6" s="1"/>
  <c r="K211" i="6"/>
  <c r="L211" i="6" s="1"/>
  <c r="K210" i="6"/>
  <c r="L210" i="6" s="1"/>
  <c r="K209" i="6"/>
  <c r="L209" i="6" s="1"/>
  <c r="K208" i="6"/>
  <c r="L208" i="6" s="1"/>
  <c r="K207" i="6"/>
  <c r="L207" i="6" s="1"/>
  <c r="K206" i="6"/>
  <c r="L206" i="6" s="1"/>
  <c r="K205" i="6"/>
  <c r="L205" i="6" s="1"/>
  <c r="K204" i="6"/>
  <c r="L204" i="6" s="1"/>
  <c r="K202" i="6"/>
  <c r="L202" i="6" s="1"/>
  <c r="K200" i="6"/>
  <c r="L200" i="6" s="1"/>
  <c r="K198" i="6"/>
  <c r="L198" i="6" s="1"/>
  <c r="K196" i="6"/>
  <c r="L196" i="6" s="1"/>
  <c r="K195" i="6"/>
  <c r="L195" i="6" s="1"/>
  <c r="K194" i="6"/>
  <c r="L194" i="6" s="1"/>
  <c r="K192" i="6"/>
  <c r="L192" i="6" s="1"/>
  <c r="K191" i="6"/>
  <c r="L191" i="6" s="1"/>
  <c r="K190" i="6"/>
  <c r="L190" i="6" s="1"/>
  <c r="K189" i="6"/>
  <c r="K188" i="6"/>
  <c r="L188" i="6" s="1"/>
  <c r="K187" i="6"/>
  <c r="L187" i="6" s="1"/>
  <c r="K185" i="6"/>
  <c r="L185" i="6" s="1"/>
  <c r="K184" i="6"/>
  <c r="L184" i="6" s="1"/>
  <c r="K183" i="6"/>
  <c r="L183" i="6" s="1"/>
  <c r="K182" i="6"/>
  <c r="L182" i="6" s="1"/>
  <c r="K181" i="6"/>
  <c r="L181" i="6" s="1"/>
  <c r="F180" i="6"/>
  <c r="K180" i="6" s="1"/>
  <c r="L180" i="6" s="1"/>
  <c r="H179" i="6"/>
  <c r="K179" i="6" s="1"/>
  <c r="L179" i="6" s="1"/>
  <c r="K176" i="6"/>
  <c r="L176" i="6" s="1"/>
  <c r="K175" i="6"/>
  <c r="L175" i="6" s="1"/>
  <c r="K174" i="6"/>
  <c r="L174" i="6" s="1"/>
  <c r="K173" i="6"/>
  <c r="L173" i="6" s="1"/>
  <c r="K172" i="6"/>
  <c r="L172" i="6" s="1"/>
  <c r="K169" i="6"/>
  <c r="L169" i="6" s="1"/>
  <c r="K168" i="6"/>
  <c r="L168" i="6" s="1"/>
  <c r="K167" i="6"/>
  <c r="L167" i="6" s="1"/>
  <c r="K166" i="6"/>
  <c r="L166" i="6" s="1"/>
  <c r="K165" i="6"/>
  <c r="L165" i="6" s="1"/>
  <c r="K164" i="6"/>
  <c r="L164" i="6" s="1"/>
  <c r="K163" i="6"/>
  <c r="L163" i="6" s="1"/>
  <c r="K162" i="6"/>
  <c r="L162" i="6" s="1"/>
  <c r="K161" i="6"/>
  <c r="L161" i="6" s="1"/>
  <c r="K160" i="6"/>
  <c r="L160" i="6" s="1"/>
  <c r="K159" i="6"/>
  <c r="L159" i="6" s="1"/>
  <c r="K158" i="6"/>
  <c r="L158" i="6" s="1"/>
  <c r="K157" i="6"/>
  <c r="L157" i="6" s="1"/>
  <c r="K156" i="6"/>
  <c r="L156" i="6" s="1"/>
  <c r="K155" i="6"/>
  <c r="L155" i="6" s="1"/>
  <c r="K154" i="6"/>
  <c r="L154" i="6" s="1"/>
  <c r="K153" i="6"/>
  <c r="L153" i="6" s="1"/>
  <c r="K152" i="6"/>
  <c r="L152" i="6" s="1"/>
  <c r="K151" i="6"/>
  <c r="L151" i="6" s="1"/>
  <c r="K150" i="6"/>
  <c r="L150" i="6" s="1"/>
  <c r="K149" i="6"/>
  <c r="L149" i="6" s="1"/>
  <c r="K148" i="6"/>
  <c r="L148" i="6" s="1"/>
  <c r="K147" i="6"/>
  <c r="L147" i="6" s="1"/>
  <c r="K146" i="6"/>
  <c r="L146" i="6" s="1"/>
  <c r="H145" i="6"/>
  <c r="K145" i="6" s="1"/>
  <c r="L145" i="6" s="1"/>
  <c r="F144" i="6"/>
  <c r="K144" i="6" s="1"/>
  <c r="L144" i="6" s="1"/>
  <c r="K143" i="6"/>
  <c r="L143" i="6" s="1"/>
  <c r="K142" i="6"/>
  <c r="L142" i="6" s="1"/>
  <c r="K141" i="6"/>
  <c r="L141" i="6" s="1"/>
  <c r="K140" i="6"/>
  <c r="L140" i="6" s="1"/>
  <c r="K139" i="6"/>
  <c r="L139" i="6" s="1"/>
  <c r="K138" i="6"/>
  <c r="L138" i="6" s="1"/>
  <c r="K137" i="6"/>
  <c r="L137" i="6" s="1"/>
  <c r="K136" i="6"/>
  <c r="L136" i="6" s="1"/>
  <c r="K135" i="6"/>
  <c r="L135" i="6" s="1"/>
  <c r="K134" i="6"/>
  <c r="L134" i="6" s="1"/>
  <c r="K133" i="6"/>
  <c r="L133" i="6" s="1"/>
  <c r="K132" i="6"/>
  <c r="L132" i="6" s="1"/>
  <c r="K131" i="6"/>
  <c r="L131" i="6" s="1"/>
  <c r="K130" i="6"/>
  <c r="L130" i="6" s="1"/>
  <c r="K129" i="6"/>
  <c r="L129" i="6" s="1"/>
  <c r="K128" i="6"/>
  <c r="L128" i="6" s="1"/>
  <c r="K127" i="6"/>
  <c r="L127" i="6" s="1"/>
  <c r="K126" i="6"/>
  <c r="L126" i="6" s="1"/>
  <c r="K125" i="6"/>
  <c r="L125" i="6" s="1"/>
  <c r="K124" i="6"/>
  <c r="L124" i="6" s="1"/>
  <c r="K123" i="6"/>
  <c r="L123" i="6" s="1"/>
  <c r="K122" i="6"/>
  <c r="L122" i="6" s="1"/>
  <c r="K121" i="6"/>
  <c r="L121" i="6" s="1"/>
  <c r="K120" i="6"/>
  <c r="L120" i="6" s="1"/>
  <c r="K119" i="6"/>
  <c r="L119" i="6" s="1"/>
  <c r="K118" i="6"/>
  <c r="L118" i="6" s="1"/>
  <c r="K117" i="6"/>
  <c r="L117" i="6" s="1"/>
  <c r="K6" i="4"/>
</calcChain>
</file>

<file path=xl/sharedStrings.xml><?xml version="1.0" encoding="utf-8"?>
<sst xmlns="http://schemas.openxmlformats.org/spreadsheetml/2006/main" count="3589" uniqueCount="1239">
  <si>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</si>
  <si>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</si>
  <si>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</si>
  <si>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</si>
  <si>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</si>
  <si>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</si>
  <si>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</si>
  <si>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</si>
  <si>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</si>
  <si>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</si>
  <si>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</si>
  <si>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</si>
  <si>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</si>
  <si>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</si>
  <si>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</si>
  <si>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</si>
  <si>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</si>
  <si>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</si>
  <si>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</si>
  <si>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</si>
  <si>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</si>
  <si>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</si>
  <si>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</si>
  <si>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</si>
  <si>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</si>
  <si>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</si>
  <si>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</si>
  <si>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</si>
  <si>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</si>
  <si>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</si>
  <si>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</si>
  <si>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</si>
  <si>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</si>
  <si>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</si>
  <si>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Index</t>
  </si>
  <si>
    <t>NIFTY</t>
  </si>
  <si>
    <t>BANKNIFTY</t>
  </si>
  <si>
    <t>FINNIFTY</t>
  </si>
  <si>
    <t>MIDCPNIFTY</t>
  </si>
  <si>
    <t>Chemical</t>
  </si>
  <si>
    <t>AARTIIND</t>
  </si>
  <si>
    <t>Capital_Goods</t>
  </si>
  <si>
    <t>ABB</t>
  </si>
  <si>
    <t>Pharma</t>
  </si>
  <si>
    <t>ABBOTINDIA</t>
  </si>
  <si>
    <t>Others</t>
  </si>
  <si>
    <t>ABCAPITAL</t>
  </si>
  <si>
    <t>Textile</t>
  </si>
  <si>
    <t>ABFRL</t>
  </si>
  <si>
    <t>Cement</t>
  </si>
  <si>
    <t>ACC</t>
  </si>
  <si>
    <t>ADANIENT</t>
  </si>
  <si>
    <t>ADANIPORTS</t>
  </si>
  <si>
    <t>ALKEM</t>
  </si>
  <si>
    <t>AMBUJACEM</t>
  </si>
  <si>
    <t>APOLLOHOSP</t>
  </si>
  <si>
    <t>Automobile</t>
  </si>
  <si>
    <t>APOLLOTYRE</t>
  </si>
  <si>
    <t>ASHOKLEY</t>
  </si>
  <si>
    <t>FMCG</t>
  </si>
  <si>
    <t>ASIANPAINT</t>
  </si>
  <si>
    <t>ASTRAL</t>
  </si>
  <si>
    <t>ATUL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</si>
  <si>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</si>
  <si>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</si>
  <si>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</si>
  <si>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</si>
  <si>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</si>
  <si>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</si>
  <si>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</si>
  <si>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</si>
  <si>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</si>
  <si>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BALRAMCHIN</t>
  </si>
  <si>
    <t>BANDHANBNK</t>
  </si>
  <si>
    <t>BANKBARODA</t>
  </si>
  <si>
    <t>BATAINDIA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</si>
  <si>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</si>
  <si>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</si>
  <si>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</si>
  <si>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</si>
  <si>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</si>
  <si>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</si>
  <si>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</si>
  <si>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</si>
  <si>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</si>
  <si>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</si>
  <si>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</si>
  <si>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Technology</t>
  </si>
  <si>
    <t>BSOFT</t>
  </si>
  <si>
    <t>CANBK</t>
  </si>
  <si>
    <t>CANFINHOME</t>
  </si>
  <si>
    <t>CHAMBLFERT</t>
  </si>
  <si>
    <t>CHOLAFIN</t>
  </si>
  <si>
    <t>CIPLA</t>
  </si>
  <si>
    <t>COALINDIA</t>
  </si>
  <si>
    <t>COFORGE</t>
  </si>
  <si>
    <t>COLPAL</t>
  </si>
  <si>
    <t>CONCOR</t>
  </si>
  <si>
    <t>COROMANDEL</t>
  </si>
  <si>
    <t>CROMPTON</t>
  </si>
  <si>
    <t>CUB</t>
  </si>
  <si>
    <t>CUMMINSIND</t>
  </si>
  <si>
    <t>DABUR</t>
  </si>
  <si>
    <t>DALBHARAT</t>
  </si>
  <si>
    <t>DEEPAKNTR</t>
  </si>
  <si>
    <t>DELTACORP</t>
  </si>
  <si>
    <t>DIVISLAB</t>
  </si>
  <si>
    <t>DIXON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</si>
  <si>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</si>
  <si>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</si>
  <si>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</si>
  <si>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</si>
  <si>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</si>
  <si>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</si>
  <si>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</si>
  <si>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</si>
  <si>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</si>
  <si>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</si>
  <si>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</si>
  <si>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GNFC</t>
  </si>
  <si>
    <t>GODREJCP</t>
  </si>
  <si>
    <t>GODREJPROP</t>
  </si>
  <si>
    <t>GRANULES</t>
  </si>
  <si>
    <t>GRASIM</t>
  </si>
  <si>
    <t>GUJGASLTD</t>
  </si>
  <si>
    <t>HAL</t>
  </si>
  <si>
    <t>HAVELLS</t>
  </si>
  <si>
    <t>HCLTECH</t>
  </si>
  <si>
    <t>HDFCAMC</t>
  </si>
  <si>
    <t>HDFCBANK</t>
  </si>
  <si>
    <t>HDFCLIFE</t>
  </si>
  <si>
    <t>HEROMOTOCO</t>
  </si>
  <si>
    <t>Metals</t>
  </si>
  <si>
    <t>HINDALCO</t>
  </si>
  <si>
    <t>HINDCOPPER</t>
  </si>
  <si>
    <t>HINDPETRO</t>
  </si>
  <si>
    <t>HINDUNILVR</t>
  </si>
  <si>
    <t>IBULHSGFIN</t>
  </si>
  <si>
    <t>ICICIBANK</t>
  </si>
  <si>
    <t>ICICIGI</t>
  </si>
  <si>
    <t>ICICIPRULI</t>
  </si>
  <si>
    <t>IDEA</t>
  </si>
  <si>
    <t>IDFC</t>
  </si>
  <si>
    <t>IDFCFIRSTB</t>
  </si>
  <si>
    <t>IEX</t>
  </si>
  <si>
    <t>IGL</t>
  </si>
  <si>
    <t>INDHOTEL</t>
  </si>
  <si>
    <t>INDIACEM</t>
  </si>
  <si>
    <t>INDIAMART</t>
  </si>
  <si>
    <t>INDIGO</t>
  </si>
  <si>
    <t>INDUSINDBK</t>
  </si>
  <si>
    <t>INDUSTOWER</t>
  </si>
  <si>
    <t>INFY</t>
  </si>
  <si>
    <t>INTELLECT</t>
  </si>
  <si>
    <t>IOC</t>
  </si>
  <si>
    <t>IPCALAB</t>
  </si>
  <si>
    <t>IRCTC</t>
  </si>
  <si>
    <t>ITC</t>
  </si>
  <si>
    <t>JINDALSTEL</t>
  </si>
  <si>
    <t>JKCEMENT</t>
  </si>
  <si>
    <t>JSWSTEEL</t>
  </si>
  <si>
    <t>JUBLFOOD</t>
  </si>
  <si>
    <t>KOTAKBANK</t>
  </si>
  <si>
    <t>L&amp;TFH</t>
  </si>
  <si>
    <t>LALPATHLAB</t>
  </si>
  <si>
    <t>LAURUSLABS</t>
  </si>
  <si>
    <t>LICHSGFIN</t>
  </si>
  <si>
    <t>LT</t>
  </si>
  <si>
    <t>LTIM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</si>
  <si>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</si>
  <si>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</si>
  <si>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</si>
  <si>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</si>
  <si>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</si>
  <si>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</si>
  <si>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</si>
  <si>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</si>
  <si>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MCX</t>
  </si>
  <si>
    <t>METROPOLIS</t>
  </si>
  <si>
    <t>MFSL</t>
  </si>
  <si>
    <t>MGL</t>
  </si>
  <si>
    <t>MOTHERSON</t>
  </si>
  <si>
    <t>MPHASIS</t>
  </si>
  <si>
    <t>MRF</t>
  </si>
  <si>
    <t>MUTHOOTFIN</t>
  </si>
  <si>
    <t>NATIONALUM</t>
  </si>
  <si>
    <t>NAUKRI</t>
  </si>
  <si>
    <t>NAVINFLUOR</t>
  </si>
  <si>
    <t>NESTLEIND</t>
  </si>
  <si>
    <t>NMDC</t>
  </si>
  <si>
    <t>Power</t>
  </si>
  <si>
    <t>NTPC</t>
  </si>
  <si>
    <t>OBEROIRLTY</t>
  </si>
  <si>
    <t>OFSS</t>
  </si>
  <si>
    <t>ONGC</t>
  </si>
  <si>
    <t>PAGEIND</t>
  </si>
  <si>
    <t>PEL</t>
  </si>
  <si>
    <t>PERSISTENT</t>
  </si>
  <si>
    <t>PETRONET</t>
  </si>
  <si>
    <t>PFC</t>
  </si>
  <si>
    <t>PIDILITIND</t>
  </si>
  <si>
    <t>PIIND</t>
  </si>
  <si>
    <t>PNB</t>
  </si>
  <si>
    <t>POLYCAB</t>
  </si>
  <si>
    <t>POWERGRID</t>
  </si>
  <si>
    <t>Media</t>
  </si>
  <si>
    <t>PVRINOX</t>
  </si>
  <si>
    <t>RAIN</t>
  </si>
  <si>
    <t>RAMCOCEM</t>
  </si>
  <si>
    <t>RBLBANK</t>
  </si>
  <si>
    <t>RECLTD</t>
  </si>
  <si>
    <t>RELIANCE</t>
  </si>
  <si>
    <t>SAIL</t>
  </si>
  <si>
    <t>SBICARD</t>
  </si>
  <si>
    <t>SBILIFE</t>
  </si>
  <si>
    <t>SBIN</t>
  </si>
  <si>
    <t>SHREECEM</t>
  </si>
  <si>
    <t>SIEMENS</t>
  </si>
  <si>
    <t>SRF</t>
  </si>
  <si>
    <t>SHRIRAMFIN</t>
  </si>
  <si>
    <t>SUNPHARMA</t>
  </si>
  <si>
    <t>SUNTV</t>
  </si>
  <si>
    <t>SYNGENE</t>
  </si>
  <si>
    <t>TATACHEM</t>
  </si>
  <si>
    <t>TATACOMM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</si>
  <si>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</si>
  <si>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</si>
  <si>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</si>
  <si>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</si>
  <si>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</si>
  <si>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</si>
  <si>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</si>
  <si>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</si>
  <si>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</si>
  <si>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</si>
  <si>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</si>
  <si>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</si>
  <si>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</si>
  <si>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</si>
  <si>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</si>
  <si>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</si>
  <si>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</si>
  <si>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ZYDUSLIFE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</si>
  <si>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</si>
  <si>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</si>
  <si>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</si>
  <si>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</si>
  <si>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</si>
  <si>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</si>
  <si>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</si>
  <si>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</si>
  <si>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</si>
  <si>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</si>
  <si>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</si>
  <si>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</si>
  <si>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</si>
  <si>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</si>
  <si>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</si>
  <si>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</si>
  <si>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</si>
  <si>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</si>
  <si>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</si>
  <si>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</si>
  <si>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</si>
  <si>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</si>
  <si>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</si>
  <si>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ADANIGREEN</t>
  </si>
  <si>
    <t>ATGL</t>
  </si>
  <si>
    <t>AWL</t>
  </si>
  <si>
    <t>DMART</t>
  </si>
  <si>
    <t>BAJAJHLDNG</t>
  </si>
  <si>
    <t>BANKINDIA</t>
  </si>
  <si>
    <t>CLEAN</t>
  </si>
  <si>
    <t>DELHIVERY</t>
  </si>
  <si>
    <t>EMAMILTD</t>
  </si>
  <si>
    <t>NYKAA</t>
  </si>
  <si>
    <t>FORTIS</t>
  </si>
  <si>
    <t>GLAND</t>
  </si>
  <si>
    <t>GSPL</t>
  </si>
  <si>
    <t>HINDZINC</t>
  </si>
  <si>
    <t>HONAUT</t>
  </si>
  <si>
    <t>ISEC</t>
  </si>
  <si>
    <t>INDIANB</t>
  </si>
  <si>
    <t>JSWENERGY</t>
  </si>
  <si>
    <t>LICI</t>
  </si>
  <si>
    <t>LINDEINDIA</t>
  </si>
  <si>
    <t>MAXHEALTH</t>
  </si>
  <si>
    <t>MSUMI</t>
  </si>
  <si>
    <t>NAM-INDIA</t>
  </si>
  <si>
    <t>OIL</t>
  </si>
  <si>
    <t>PAYTM</t>
  </si>
  <si>
    <t>POLICYBZR</t>
  </si>
  <si>
    <t>PATANJALI</t>
  </si>
  <si>
    <t>POONAWALLA</t>
  </si>
  <si>
    <t>PRESTIGE</t>
  </si>
  <si>
    <t>PGHH</t>
  </si>
  <si>
    <t>SONACOMS</t>
  </si>
  <si>
    <t>TATAELXSI</t>
  </si>
  <si>
    <t>TTML</t>
  </si>
  <si>
    <t>TORNTPOWER</t>
  </si>
  <si>
    <t>TRIDENT</t>
  </si>
  <si>
    <t>TIINDIA</t>
  </si>
  <si>
    <t>UNIONBANK</t>
  </si>
  <si>
    <t>VBL</t>
  </si>
  <si>
    <t>WHIRLPOOL</t>
  </si>
  <si>
    <t>YESBANK</t>
  </si>
  <si>
    <t>ZOMATO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</si>
  <si>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</si>
  <si>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</si>
  <si>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</si>
  <si>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Back To Main Page</t>
  </si>
  <si>
    <t xml:space="preserve"> </t>
  </si>
  <si>
    <t>360ONE</t>
  </si>
  <si>
    <t>3MINDIA</t>
  </si>
  <si>
    <t>AIAENG</t>
  </si>
  <si>
    <t>APLAPOLLO</t>
  </si>
  <si>
    <t>AARTIDRUGS</t>
  </si>
  <si>
    <t>AAVAS</t>
  </si>
  <si>
    <t>AEGISCHEM</t>
  </si>
  <si>
    <t>AETHER</t>
  </si>
  <si>
    <t>AFFLE</t>
  </si>
  <si>
    <t>AJANTPHARM</t>
  </si>
  <si>
    <t>APLLTD</t>
  </si>
  <si>
    <t>ALKYLAMINE</t>
  </si>
  <si>
    <t>AMBER</t>
  </si>
  <si>
    <t>ANGELONE</t>
  </si>
  <si>
    <t>ANURAS</t>
  </si>
  <si>
    <t>APTUS</t>
  </si>
  <si>
    <t>ASAHIINDIA</t>
  </si>
  <si>
    <t>ASTERDM</t>
  </si>
  <si>
    <t>AVANTIFEED</t>
  </si>
  <si>
    <t>BASF</t>
  </si>
  <si>
    <t>BEML</t>
  </si>
  <si>
    <t>BSE</t>
  </si>
  <si>
    <t>BALAMINES</t>
  </si>
  <si>
    <t>MAHABANK</t>
  </si>
  <si>
    <t>BAYERCROP</t>
  </si>
  <si>
    <t>BDL</t>
  </si>
  <si>
    <t>BIRLACORPN</t>
  </si>
  <si>
    <t>BLUEDART</t>
  </si>
  <si>
    <t>BLUESTARCO</t>
  </si>
  <si>
    <t>BBTC</t>
  </si>
  <si>
    <t>BORORENEW</t>
  </si>
  <si>
    <t>BRIGADE</t>
  </si>
  <si>
    <t>BCG</t>
  </si>
  <si>
    <t>MAPMYINDIA</t>
  </si>
  <si>
    <t>CCL</t>
  </si>
  <si>
    <t>CESC</t>
  </si>
  <si>
    <t>CGPOWER</t>
  </si>
  <si>
    <t>CRISIL</t>
  </si>
  <si>
    <t>CSBBANK</t>
  </si>
  <si>
    <t>CAMPUS</t>
  </si>
  <si>
    <t>CGCL</t>
  </si>
  <si>
    <t>CARBORUNIV</t>
  </si>
  <si>
    <t>CASTROLIND</t>
  </si>
  <si>
    <t>CEATLTD</t>
  </si>
  <si>
    <t>CENTRALBK</t>
  </si>
  <si>
    <t>CDSL</t>
  </si>
  <si>
    <t>CENTURYPLY</t>
  </si>
  <si>
    <t>CENTURYTEX</t>
  </si>
  <si>
    <t>CERA</t>
  </si>
  <si>
    <t>CHALET</t>
  </si>
  <si>
    <t>CHEMPLASTS</t>
  </si>
  <si>
    <t>CHOLAHLDNG</t>
  </si>
  <si>
    <t>COCHINSHIP</t>
  </si>
  <si>
    <t>CAMS</t>
  </si>
  <si>
    <t>CREDITACC</t>
  </si>
  <si>
    <t>CYIENT</t>
  </si>
  <si>
    <t>DCMSHRIRAM</t>
  </si>
  <si>
    <t>DEEPAKFERT</t>
  </si>
  <si>
    <t>DEVYANI</t>
  </si>
  <si>
    <t>EIDPARRY</t>
  </si>
  <si>
    <t>EIHOTEL</t>
  </si>
  <si>
    <t>EPL</t>
  </si>
  <si>
    <t>EASEMYTRIP</t>
  </si>
  <si>
    <t>ELGIEQUIP</t>
  </si>
  <si>
    <t>ENDURANCE</t>
  </si>
  <si>
    <t>ENGINERSIN</t>
  </si>
  <si>
    <t>EQUITASBNK</t>
  </si>
  <si>
    <t>FDC</t>
  </si>
  <si>
    <t>FACT</t>
  </si>
  <si>
    <t>FINEORG</t>
  </si>
  <si>
    <t>FINCABLES</t>
  </si>
  <si>
    <t>FINPIPE</t>
  </si>
  <si>
    <t>FSL</t>
  </si>
  <si>
    <t>GRINFRA</t>
  </si>
  <si>
    <t>GMMPFAUDLR</t>
  </si>
  <si>
    <t>GALAXYSURF</t>
  </si>
  <si>
    <t>GARFIBRES</t>
  </si>
  <si>
    <t>GICRE</t>
  </si>
  <si>
    <t>GLAXO</t>
  </si>
  <si>
    <t>GOCOLORS</t>
  </si>
  <si>
    <t>GODFRYPHLP</t>
  </si>
  <si>
    <t>GODREJAGRO</t>
  </si>
  <si>
    <t>GODREJIND</t>
  </si>
  <si>
    <t>GRAPHITE</t>
  </si>
  <si>
    <t>GESHIP</t>
  </si>
  <si>
    <t>GREENPANEL</t>
  </si>
  <si>
    <t>GRINDWELL</t>
  </si>
  <si>
    <t>GUJALKALI</t>
  </si>
  <si>
    <t>GAEL</t>
  </si>
  <si>
    <t>FLUOROCHEM</t>
  </si>
  <si>
    <t>GPPL</t>
  </si>
  <si>
    <t>GSFC</t>
  </si>
  <si>
    <t>HEG</t>
  </si>
  <si>
    <t>HFCL</t>
  </si>
  <si>
    <t>HLEGLAS</t>
  </si>
  <si>
    <t>HAPPSTMNDS</t>
  </si>
  <si>
    <t>HATSUN</t>
  </si>
  <si>
    <t>HIKAL</t>
  </si>
  <si>
    <t>HGS</t>
  </si>
  <si>
    <t>POWERINDIA</t>
  </si>
  <si>
    <t>HOMEFIRST</t>
  </si>
  <si>
    <t>HUDCO</t>
  </si>
  <si>
    <t>IDBI</t>
  </si>
  <si>
    <t>IFBIND</t>
  </si>
  <si>
    <t>IIFL</t>
  </si>
  <si>
    <t>IRB</t>
  </si>
  <si>
    <t>ITI</t>
  </si>
  <si>
    <t>IBREALEST</t>
  </si>
  <si>
    <t>IOB</t>
  </si>
  <si>
    <t>IRFC</t>
  </si>
  <si>
    <t>INDIGOPNTS</t>
  </si>
  <si>
    <t>INFIBEAM</t>
  </si>
  <si>
    <t>JBCHEPHARM</t>
  </si>
  <si>
    <t>JBMA</t>
  </si>
  <si>
    <t>JKLAKSHMI</t>
  </si>
  <si>
    <t>JKPAPER</t>
  </si>
  <si>
    <t>JMFINANCIL</t>
  </si>
  <si>
    <t>JAMNAAUTO</t>
  </si>
  <si>
    <t>JSL</t>
  </si>
  <si>
    <t>JUBLINGREA</t>
  </si>
  <si>
    <t>JUBLPHARMA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</si>
  <si>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</si>
  <si>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</si>
  <si>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</si>
  <si>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</si>
  <si>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</si>
  <si>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</si>
  <si>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</si>
  <si>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</si>
  <si>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KALYANKJIL</t>
  </si>
  <si>
    <t>KANSAINER</t>
  </si>
  <si>
    <t>KARURVYSYA</t>
  </si>
  <si>
    <t>KEC</t>
  </si>
  <si>
    <t>KIMS</t>
  </si>
  <si>
    <t>LAXMIMACH</t>
  </si>
  <si>
    <t>LATENTVIEW</t>
  </si>
  <si>
    <t>LXCHEM</t>
  </si>
  <si>
    <t>LEMONTREE</t>
  </si>
  <si>
    <t>LUXIND</t>
  </si>
  <si>
    <t>MMTC</t>
  </si>
  <si>
    <t>MTARTECH</t>
  </si>
  <si>
    <t>LODHA</t>
  </si>
  <si>
    <t>MHRIL</t>
  </si>
  <si>
    <t>MAHLIFE</t>
  </si>
  <si>
    <t>MAHLOG</t>
  </si>
  <si>
    <t>MRPL</t>
  </si>
  <si>
    <t>MASTEK</t>
  </si>
  <si>
    <t>MAZDOCK</t>
  </si>
  <si>
    <t>MEDPLUS</t>
  </si>
  <si>
    <t>METROBRAND</t>
  </si>
  <si>
    <t>MOTILALOFS</t>
  </si>
  <si>
    <t>NATCOPHARM</t>
  </si>
  <si>
    <t>NBCC</t>
  </si>
  <si>
    <t>NCC</t>
  </si>
  <si>
    <t>NHPC</t>
  </si>
  <si>
    <t>NLCINDIA</t>
  </si>
  <si>
    <t>NOCIL</t>
  </si>
  <si>
    <t>NH</t>
  </si>
  <si>
    <t>NAZARA</t>
  </si>
  <si>
    <t>NETWORK18</t>
  </si>
  <si>
    <t>NUVOCO</t>
  </si>
  <si>
    <t>OLECTRA</t>
  </si>
  <si>
    <t>ORIENTELEC</t>
  </si>
  <si>
    <t>PCBL</t>
  </si>
  <si>
    <t>PNBHOUSING</t>
  </si>
  <si>
    <t>PNCINFRA</t>
  </si>
  <si>
    <t>PFIZER</t>
  </si>
  <si>
    <t>PHOENIXLTD</t>
  </si>
  <si>
    <t>PPLPHARMA</t>
  </si>
  <si>
    <t>POLYMED</t>
  </si>
  <si>
    <t>POLYPLEX</t>
  </si>
  <si>
    <t>PRAJIND</t>
  </si>
  <si>
    <t>PRINCEPIPE</t>
  </si>
  <si>
    <t>PRSMJOHNSN</t>
  </si>
  <si>
    <t>QUESS</t>
  </si>
  <si>
    <t>RHIM</t>
  </si>
  <si>
    <t>RITES</t>
  </si>
  <si>
    <t>RADICO</t>
  </si>
  <si>
    <t>RVNL</t>
  </si>
  <si>
    <t>RAINBOW</t>
  </si>
  <si>
    <t>RAJESHEXPO</t>
  </si>
  <si>
    <t>RALLIS</t>
  </si>
  <si>
    <t>RCF</t>
  </si>
  <si>
    <t>RATNAMANI</t>
  </si>
  <si>
    <t>RTNINDIA</t>
  </si>
  <si>
    <t>RAYMOND</t>
  </si>
  <si>
    <t>REDINGTON</t>
  </si>
  <si>
    <t>RELAXO</t>
  </si>
  <si>
    <t>RBA</t>
  </si>
  <si>
    <t>ROSSARI</t>
  </si>
  <si>
    <t>ROUTE</t>
  </si>
  <si>
    <t>SJVN</t>
  </si>
  <si>
    <t>SKFINDIA</t>
  </si>
  <si>
    <t>SANOFI</t>
  </si>
  <si>
    <t>SAPPHIRE</t>
  </si>
  <si>
    <t>SCHAEFFLER</t>
  </si>
  <si>
    <t>SHARDACROP</t>
  </si>
  <si>
    <t>SHOPERSTOP</t>
  </si>
  <si>
    <t>RENUKA</t>
  </si>
  <si>
    <t>SHYAMMETL</t>
  </si>
  <si>
    <t>SOBHA</t>
  </si>
  <si>
    <t>SOLARINDS</t>
  </si>
  <si>
    <t>SONATSOFTW</t>
  </si>
  <si>
    <t>STARHEALTH</t>
  </si>
  <si>
    <t>SWSOLAR</t>
  </si>
  <si>
    <t>STLTECH</t>
  </si>
  <si>
    <t>SUMICHEM</t>
  </si>
  <si>
    <t>SPARC</t>
  </si>
  <si>
    <t>SUNDARMFIN</t>
  </si>
  <si>
    <t>SUNDRMFAST</t>
  </si>
  <si>
    <t>SUNTECK</t>
  </si>
  <si>
    <t>SUPRAJIT</t>
  </si>
  <si>
    <t>SUPREMEIND</t>
  </si>
  <si>
    <t>SUVENPHAR</t>
  </si>
  <si>
    <t>SUZLON</t>
  </si>
  <si>
    <t>SWANENERGY</t>
  </si>
  <si>
    <t>TCIEXP</t>
  </si>
  <si>
    <t>TCNSBRANDS</t>
  </si>
  <si>
    <t>TTKPRESTIG</t>
  </si>
  <si>
    <t>TV18BRDCST</t>
  </si>
  <si>
    <t>TANLA</t>
  </si>
  <si>
    <t>TATAINVEST</t>
  </si>
  <si>
    <t>TATAMTRDVR</t>
  </si>
  <si>
    <t>TEAMLEASE</t>
  </si>
  <si>
    <t>TEJASNET</t>
  </si>
  <si>
    <t>NIACL</t>
  </si>
  <si>
    <t>THERMAX</t>
  </si>
  <si>
    <t>TIMKEN</t>
  </si>
  <si>
    <t>TCI</t>
  </si>
  <si>
    <t>TRIVENI</t>
  </si>
  <si>
    <t>TRITURBINE</t>
  </si>
  <si>
    <t>UCOBANK</t>
  </si>
  <si>
    <t>UFLEX</t>
  </si>
  <si>
    <t>UNOMINDA</t>
  </si>
  <si>
    <t>UTIAMC</t>
  </si>
  <si>
    <t>VGUARD</t>
  </si>
  <si>
    <t>VMART</t>
  </si>
  <si>
    <t>VIPIND</t>
  </si>
  <si>
    <t>VAIBHAVGBL</t>
  </si>
  <si>
    <t>VTL</t>
  </si>
  <si>
    <t>VARROC</t>
  </si>
  <si>
    <t>MANYAVAR</t>
  </si>
  <si>
    <t>VIJAYA</t>
  </si>
  <si>
    <t>VINATIORGA</t>
  </si>
  <si>
    <t>WELCORP</t>
  </si>
  <si>
    <t>WESTLIFE</t>
  </si>
  <si>
    <t>ZFCVINDIA</t>
  </si>
  <si>
    <t>ZENSARTECH</t>
  </si>
  <si>
    <t>ZYDUSWELL</t>
  </si>
  <si>
    <t>ECLERX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</si>
  <si>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</si>
  <si>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</si>
  <si>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</si>
  <si>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</si>
  <si>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</si>
  <si>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</si>
  <si>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</si>
  <si>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</si>
  <si>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</si>
  <si>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</si>
  <si>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</si>
  <si>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</si>
  <si>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</si>
  <si>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GRAVITON RESEARCH CAPITAL LLP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</si>
  <si>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</si>
  <si>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</si>
  <si>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</si>
  <si>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</si>
  <si>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</si>
  <si>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</si>
  <si>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</si>
  <si>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</si>
  <si>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</si>
  <si>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</si>
  <si>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</si>
  <si>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</si>
  <si>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</si>
  <si>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Market Closing Price</t>
  </si>
  <si>
    <t>Accu</t>
  </si>
  <si>
    <t>Open</t>
  </si>
  <si>
    <t>H</t>
  </si>
  <si>
    <t>Successful</t>
  </si>
  <si>
    <t>CLBS = Closing Basis ***</t>
  </si>
  <si>
    <t>Dividend adjusted &lt;&gt;</t>
  </si>
  <si>
    <t>Reinitiated $</t>
  </si>
  <si>
    <t>Part book {}</t>
  </si>
  <si>
    <t>s</t>
  </si>
  <si>
    <t>Revised stoploss #</t>
  </si>
  <si>
    <t>Stop Loss</t>
  </si>
  <si>
    <t>Profit / Loss per Share/Lot</t>
  </si>
  <si>
    <t>Buy</t>
  </si>
  <si>
    <t>Unsuccessful</t>
  </si>
  <si>
    <t>Master Trade High Risk</t>
  </si>
  <si>
    <t>Profit / Loss per share</t>
  </si>
  <si>
    <t>Gain / Loss  per Lot</t>
  </si>
  <si>
    <t>Lot</t>
  </si>
  <si>
    <t xml:space="preserve">Master Trade Medium Risk </t>
  </si>
  <si>
    <t xml:space="preserve">Profit/ Loss per lot </t>
  </si>
  <si>
    <t>Neutral</t>
  </si>
  <si>
    <t>Profit of Rs.21/-</t>
  </si>
  <si>
    <t>Profit of Rs.47.5/-</t>
  </si>
  <si>
    <t>Profit of Rs.100/-</t>
  </si>
  <si>
    <t>Techno -Funda  (positional)</t>
  </si>
  <si>
    <t>95-100</t>
  </si>
  <si>
    <t>.................</t>
  </si>
  <si>
    <t xml:space="preserve">Investment Idea </t>
  </si>
  <si>
    <t>Point of Review</t>
  </si>
  <si>
    <t>Close Rate</t>
  </si>
  <si>
    <t>Gain / Loss  %</t>
  </si>
  <si>
    <t>L&amp;T Finance Holding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</si>
  <si>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</si>
  <si>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</si>
  <si>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</si>
  <si>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</si>
  <si>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</si>
  <si>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</si>
  <si>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</si>
  <si>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</si>
  <si>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</si>
  <si>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</si>
  <si>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</si>
  <si>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</si>
  <si>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</si>
  <si>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</si>
  <si>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</si>
  <si>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</si>
  <si>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</si>
  <si>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</si>
  <si>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</si>
  <si>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</si>
  <si>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</si>
  <si>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</si>
  <si>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</si>
  <si>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</si>
  <si>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</si>
  <si>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</si>
  <si>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</si>
  <si>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</si>
  <si>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</si>
  <si>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</si>
  <si>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</si>
  <si>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</si>
  <si>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</si>
  <si>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</si>
  <si>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</si>
  <si>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</si>
  <si>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</si>
  <si>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</si>
  <si>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</si>
  <si>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</si>
  <si>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</si>
  <si>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</si>
  <si>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</si>
  <si>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</si>
  <si>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</si>
  <si>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</si>
  <si>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</si>
  <si>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</si>
  <si>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</si>
  <si>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</si>
  <si>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</si>
  <si>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</si>
  <si>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</si>
  <si>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</si>
  <si>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</si>
  <si>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</si>
  <si>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</si>
  <si>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</si>
  <si>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</si>
  <si>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</si>
  <si>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</si>
  <si>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</si>
  <si>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</si>
  <si>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</si>
  <si>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</si>
  <si>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</si>
  <si>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</si>
  <si>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</si>
  <si>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</si>
  <si>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</si>
  <si>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</si>
  <si>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</si>
  <si>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</si>
  <si>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</si>
  <si>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</si>
  <si>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</si>
  <si>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</si>
  <si>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</si>
  <si>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</si>
  <si>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</si>
  <si>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</si>
  <si>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</si>
  <si>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</si>
  <si>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</si>
  <si>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</si>
  <si>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</si>
  <si>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</si>
  <si>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</si>
  <si>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</si>
  <si>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</si>
  <si>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</si>
  <si>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</si>
  <si>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</si>
  <si>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</si>
  <si>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</si>
  <si>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</si>
  <si>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</si>
  <si>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</si>
  <si>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</si>
  <si>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</si>
  <si>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</si>
  <si>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</si>
  <si>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DCBBANK</t>
  </si>
  <si>
    <t>ORIENTREF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</si>
  <si>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</si>
  <si>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</si>
  <si>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</si>
  <si>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</si>
  <si>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</si>
  <si>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</si>
  <si>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</si>
  <si>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</si>
  <si>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</si>
  <si>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</si>
  <si>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</si>
  <si>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</si>
  <si>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</si>
  <si>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</si>
  <si>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</si>
  <si>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</si>
  <si>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</si>
  <si>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</si>
  <si>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MAYURUNIQ</t>
  </si>
  <si>
    <t>SHK</t>
  </si>
  <si>
    <t>Loss of Rs.37.75/-</t>
  </si>
  <si>
    <t>SKIPPER</t>
  </si>
  <si>
    <t>CAMLINFINE$</t>
  </si>
  <si>
    <t>Profit of Rs.15.00/-</t>
  </si>
  <si>
    <t>GNA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</si>
  <si>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</si>
  <si>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</si>
  <si>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</si>
  <si>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</si>
  <si>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</si>
  <si>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</si>
  <si>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</si>
  <si>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</si>
  <si>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</si>
  <si>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Profit of Rs.25/-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</si>
  <si>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</si>
  <si>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</si>
  <si>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</si>
  <si>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</si>
  <si>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</si>
  <si>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</si>
  <si>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</si>
  <si>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>HEIDELBERG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</si>
  <si>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</si>
  <si>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</si>
  <si>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</si>
  <si>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</si>
  <si>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</si>
  <si>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</si>
  <si>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</si>
  <si>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GULFOILLUB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</si>
  <si>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</si>
  <si>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</si>
  <si>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</si>
  <si>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</si>
  <si>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</si>
  <si>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</si>
  <si>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</si>
  <si>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</si>
  <si>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</si>
  <si>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</si>
  <si>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Rs.191.50/-</t>
  </si>
  <si>
    <t>GREAVESCOT</t>
  </si>
  <si>
    <t>Profit of Rs.10.40</t>
  </si>
  <si>
    <t>MOLDTKPAC</t>
  </si>
  <si>
    <t>Profit of Rs.65.5</t>
  </si>
  <si>
    <t>Loss of Rs.145.60/-</t>
  </si>
  <si>
    <t>PHILIPCARB</t>
  </si>
  <si>
    <t>Loss of Rs.127.80/-</t>
  </si>
  <si>
    <t>Profit of Rs.75.10</t>
  </si>
  <si>
    <t>Profit of Rs.0.53/-</t>
  </si>
  <si>
    <t>FCONSUMER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</si>
  <si>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</si>
  <si>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</si>
  <si>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</si>
  <si>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</si>
  <si>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</si>
  <si>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</si>
  <si>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</si>
  <si>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</si>
  <si>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Rs.1/-</t>
  </si>
  <si>
    <t>Profit of Rs.60/-</t>
  </si>
  <si>
    <t>KEC$</t>
  </si>
  <si>
    <t>Profit of Rs.55.50/-</t>
  </si>
  <si>
    <t>MGL$</t>
  </si>
  <si>
    <t>Profit of Rs.235/-</t>
  </si>
  <si>
    <t>JKPAPER$</t>
  </si>
  <si>
    <t>Profit of Rs.30/-</t>
  </si>
  <si>
    <t>RADICO$</t>
  </si>
  <si>
    <t>MOLDTKPAC$</t>
  </si>
  <si>
    <t>Profit of Rs.82.5/-</t>
  </si>
  <si>
    <t>PSPPROJECT</t>
  </si>
  <si>
    <t>Profit of Rs.18.50/-</t>
  </si>
  <si>
    <t>Profit of Rs.170/-</t>
  </si>
  <si>
    <t>Profit of Rs.60.50/-</t>
  </si>
  <si>
    <t>MIDHANI</t>
  </si>
  <si>
    <t>Profit of Rs.49/-</t>
  </si>
  <si>
    <t>Profit of Rs.67.5/-</t>
  </si>
  <si>
    <t>Profit of Rs.108/-</t>
  </si>
  <si>
    <t>HUHTAMAKI</t>
  </si>
  <si>
    <t>Loss of Rs.42.50/-</t>
  </si>
  <si>
    <t>FILATEX</t>
  </si>
  <si>
    <t>IRCON</t>
  </si>
  <si>
    <t>Profiit of Rs.210/-</t>
  </si>
  <si>
    <t>440-450</t>
  </si>
  <si>
    <t>ACE</t>
  </si>
  <si>
    <t>DHANUKA</t>
  </si>
  <si>
    <t>GRSE</t>
  </si>
  <si>
    <t>3600-3660</t>
  </si>
  <si>
    <t>GRAVITA</t>
  </si>
  <si>
    <t>3290-3330</t>
  </si>
  <si>
    <t>Re-initiated $</t>
  </si>
  <si>
    <t>KPIL</t>
  </si>
  <si>
    <t>CIEINDIA</t>
  </si>
  <si>
    <t>ADANIPOWER</t>
  </si>
  <si>
    <t>ACI</t>
  </si>
  <si>
    <t>APARINDS</t>
  </si>
  <si>
    <t>BIKAJI</t>
  </si>
  <si>
    <t>BLS</t>
  </si>
  <si>
    <t>CRAFTSMAN</t>
  </si>
  <si>
    <t>DATAPATTNS</t>
  </si>
  <si>
    <t>ERIS</t>
  </si>
  <si>
    <t>FIVESTAR</t>
  </si>
  <si>
    <t>INGERRAND</t>
  </si>
  <si>
    <t>JINDWORLD</t>
  </si>
  <si>
    <t>KFINTECH</t>
  </si>
  <si>
    <t>KSB</t>
  </si>
  <si>
    <t>MEDANTA</t>
  </si>
  <si>
    <t>NSLNISP</t>
  </si>
  <si>
    <t>RUSTOMJEE</t>
  </si>
  <si>
    <t>TMB</t>
  </si>
  <si>
    <t>% Change in OI</t>
  </si>
  <si>
    <t>MINDACORP</t>
  </si>
  <si>
    <t>MANKIND</t>
  </si>
  <si>
    <t>NSE</t>
  </si>
  <si>
    <t>J</t>
  </si>
  <si>
    <t>RKFORGE</t>
  </si>
  <si>
    <t>Profiit of Rs.65/-</t>
  </si>
  <si>
    <t>Profiit of Rs.145/-</t>
  </si>
  <si>
    <t>Profiit of Rs.42.50/-</t>
  </si>
  <si>
    <t>ISGEC</t>
  </si>
  <si>
    <t>EPIGRAL</t>
  </si>
  <si>
    <t>370-375</t>
  </si>
  <si>
    <t>990-995</t>
  </si>
  <si>
    <t>5400-5450</t>
  </si>
  <si>
    <t>CAPLIPOINT</t>
  </si>
  <si>
    <t>Second Buying Date</t>
  </si>
  <si>
    <t>ARE&amp;M</t>
  </si>
  <si>
    <t>R</t>
  </si>
  <si>
    <t>MULTIPLIER SHARE &amp; STOCK ADVISORS PRIVATE LIMITED</t>
  </si>
  <si>
    <t>ADORWELD</t>
  </si>
  <si>
    <t>119-125</t>
  </si>
  <si>
    <t>HRTI PRIVATE LIMITED</t>
  </si>
  <si>
    <t>40-42</t>
  </si>
  <si>
    <t>AHLUCONT</t>
  </si>
  <si>
    <t>800-815</t>
  </si>
  <si>
    <t>2665-2765</t>
  </si>
  <si>
    <t>3100-3300</t>
  </si>
  <si>
    <t>1500-1520</t>
  </si>
  <si>
    <t>Accu&lt;&gt;</t>
  </si>
  <si>
    <t>502.50-542.5</t>
  </si>
  <si>
    <t>600-650</t>
  </si>
  <si>
    <t>Sell</t>
  </si>
  <si>
    <t>290-310</t>
  </si>
  <si>
    <t>261.5-271.5</t>
  </si>
  <si>
    <t>430-440</t>
  </si>
  <si>
    <t>2140-2250</t>
  </si>
  <si>
    <t>545-625</t>
  </si>
  <si>
    <t>437-465</t>
  </si>
  <si>
    <t>POWERMECH</t>
  </si>
  <si>
    <t>4200-4250</t>
  </si>
  <si>
    <t>622-642</t>
  </si>
  <si>
    <t>680-720</t>
  </si>
  <si>
    <t>MANSI SHARE AND STOCK ADVISORS PVT LTD</t>
  </si>
  <si>
    <t>1200-1270</t>
  </si>
  <si>
    <t>1700-1750</t>
  </si>
  <si>
    <t>1860-1960</t>
  </si>
  <si>
    <t>BANKNIFTY 48400 CE 03-JAN</t>
  </si>
  <si>
    <t>BANKNIFTY 49000 CE 03-JAN</t>
  </si>
  <si>
    <t xml:space="preserve">CAPACITE </t>
  </si>
  <si>
    <t>280-310</t>
  </si>
  <si>
    <t>Loss of Rs.115/-</t>
  </si>
  <si>
    <t>HCLTECH JAN FUT</t>
  </si>
  <si>
    <t>HAL JAN FUT</t>
  </si>
  <si>
    <t>CONCOR JAN FUT</t>
  </si>
  <si>
    <t>1479-1494</t>
  </si>
  <si>
    <t>Profit of Rs.16/-</t>
  </si>
  <si>
    <t>2893-2928</t>
  </si>
  <si>
    <t>881-891</t>
  </si>
  <si>
    <t>3650-3690</t>
  </si>
  <si>
    <t>219-230</t>
  </si>
  <si>
    <t>Retail Research Technical Calls &amp; Fundamental Performance Report for the month of January-2024</t>
  </si>
  <si>
    <t>Loss of Rs.10/-</t>
  </si>
  <si>
    <t>Loss of Rs.37/-</t>
  </si>
  <si>
    <t>1475-1490</t>
  </si>
  <si>
    <t>Loss of Rs.15/-</t>
  </si>
  <si>
    <t>4000-4100</t>
  </si>
  <si>
    <t>9750-10125</t>
  </si>
  <si>
    <t>10700-11200</t>
  </si>
  <si>
    <t>460-500</t>
  </si>
  <si>
    <t>825-835</t>
  </si>
  <si>
    <t>Profit of Rs.2.15/-</t>
  </si>
  <si>
    <t>Loss of Rs.195/-</t>
  </si>
  <si>
    <t>Profit of Rs.28/-</t>
  </si>
  <si>
    <t>HINDUNILVR JAN FUT</t>
  </si>
  <si>
    <t>2661-2696</t>
  </si>
  <si>
    <t>BANKNIFTY 48200 CE 10 JAN</t>
  </si>
  <si>
    <t>360-400</t>
  </si>
  <si>
    <t>Profit of Rs.62.5/-</t>
  </si>
  <si>
    <t>NESTLEIND JAN FUT</t>
  </si>
  <si>
    <t>OSIAHYPER</t>
  </si>
  <si>
    <t>Osia Hyper Retail Ltd</t>
  </si>
  <si>
    <t>2760-2800</t>
  </si>
  <si>
    <t>Loss of Rs.31/-</t>
  </si>
  <si>
    <t>3790-3990</t>
  </si>
  <si>
    <t>4400-4800</t>
  </si>
  <si>
    <t>Profiit of Rs.20/-</t>
  </si>
  <si>
    <t>Profit of Rs.12.5/-</t>
  </si>
  <si>
    <t>274.5-284.5</t>
  </si>
  <si>
    <t>310-330</t>
  </si>
  <si>
    <t>MARUTI JAN FUT</t>
  </si>
  <si>
    <t>10290-10500</t>
  </si>
  <si>
    <t>NIFTY 21500 PE 11 JAN</t>
  </si>
  <si>
    <t>120-150</t>
  </si>
  <si>
    <t>Loss of Rs.54/-</t>
  </si>
  <si>
    <t>BANKNIFTY 47500 CE 10 JAN</t>
  </si>
  <si>
    <t>380-480</t>
  </si>
  <si>
    <t>No Profit No Loss</t>
  </si>
  <si>
    <t>FINNIFTY 21300 CE 09 JAN</t>
  </si>
  <si>
    <t>30-45</t>
  </si>
  <si>
    <t>Loss of Rs.16/-</t>
  </si>
  <si>
    <t>POWERGRID JAN FUT</t>
  </si>
  <si>
    <t>244-247</t>
  </si>
  <si>
    <t>3800-4000</t>
  </si>
  <si>
    <t>RELIANCE JAN FUT</t>
  </si>
  <si>
    <t>2700-2750</t>
  </si>
  <si>
    <t>BANKNIFTY 47600 CE 17 JAN</t>
  </si>
  <si>
    <t>450-520</t>
  </si>
  <si>
    <t>Profit of Rs.6.35/-</t>
  </si>
  <si>
    <t>NAUKRI JAN FUT</t>
  </si>
  <si>
    <t>5435-5505</t>
  </si>
  <si>
    <t>517-526</t>
  </si>
  <si>
    <t>555-575</t>
  </si>
  <si>
    <t>FINNIFTY 21500 CE 16-JAN</t>
  </si>
  <si>
    <t>FINNIFTY 21200 PE 16-JAN</t>
  </si>
  <si>
    <t>465-565</t>
  </si>
  <si>
    <t>NIFTY JAN FUT</t>
  </si>
  <si>
    <t>22000-22100</t>
  </si>
  <si>
    <t>QE SECURITIES LLP</t>
  </si>
  <si>
    <t>Profit of Rs.120/-</t>
  </si>
  <si>
    <t>Profit of Rs.23/-</t>
  </si>
  <si>
    <t>Loss of Rs.3/-</t>
  </si>
  <si>
    <t>Loss of Rs.40/-</t>
  </si>
  <si>
    <t>FINNIFTY 21550 CE 16-JAN</t>
  </si>
  <si>
    <t>FINNIFTY 21350 PE 16-JAN</t>
  </si>
  <si>
    <t>BANKNIFTY 48100 CE 17 JAN</t>
  </si>
  <si>
    <t>350-450</t>
  </si>
  <si>
    <t>N</t>
  </si>
  <si>
    <t>NCLRESE</t>
  </si>
  <si>
    <t>VIBRANT SECURITIES PRIVATE LIMITED</t>
  </si>
  <si>
    <t>Profit of Rs.26/-</t>
  </si>
  <si>
    <t>DIVISLAB JAN FUT</t>
  </si>
  <si>
    <t>3940-3993</t>
  </si>
  <si>
    <t>247.5-267.5</t>
  </si>
  <si>
    <t>300-330</t>
  </si>
  <si>
    <t>Profit of Rs.177.5/-</t>
  </si>
  <si>
    <t>Loss of Rs.49.5/-</t>
  </si>
  <si>
    <t>LT 3580 CE JAN</t>
  </si>
  <si>
    <t>LT 3640 CE JAN</t>
  </si>
  <si>
    <t>FINNIFTY 21400 PE 16 JAN</t>
  </si>
  <si>
    <t>30-50</t>
  </si>
  <si>
    <t>300-400</t>
  </si>
  <si>
    <t>MTNL</t>
  </si>
  <si>
    <t>Maha Tel Nigam Ltd.</t>
  </si>
  <si>
    <t>SCI</t>
  </si>
  <si>
    <t>184-196</t>
  </si>
  <si>
    <t>2605-2715</t>
  </si>
  <si>
    <t>3000-3200</t>
  </si>
  <si>
    <t>Loss of Rs.205/-</t>
  </si>
  <si>
    <t>Profit of Rs.5.5/-</t>
  </si>
  <si>
    <t>480-500</t>
  </si>
  <si>
    <t>BAJAJ-AUTO 7150 CE JAN</t>
  </si>
  <si>
    <t>BAJAJ-AUTO 7350 CE JAN</t>
  </si>
  <si>
    <t>TOPGAIN FINANCE PRIVATE LIMITED</t>
  </si>
  <si>
    <t>SW CAPITAL PRIVATE LIMITED</t>
  </si>
  <si>
    <t>SOUTHBANK</t>
  </si>
  <si>
    <t>South Indian Bank Ltd.</t>
  </si>
  <si>
    <t>CITADEL SECURITIES INDIA MARKETS PRIVATE LIMITED</t>
  </si>
  <si>
    <t>VIKASLIFE</t>
  </si>
  <si>
    <t>Vikas Lifecare Limited</t>
  </si>
  <si>
    <t>Zee News Limited</t>
  </si>
  <si>
    <t>Profit of Rs.14.5/-</t>
  </si>
  <si>
    <t>BANKNIFTY 46000 CE 25 JAN</t>
  </si>
  <si>
    <t>500-600</t>
  </si>
  <si>
    <t>Profit of Rs.257/-</t>
  </si>
  <si>
    <t>TCS&lt;&gt;</t>
  </si>
  <si>
    <t>SHREE</t>
  </si>
  <si>
    <t>Ircon International Ltd</t>
  </si>
  <si>
    <t>YUGA STOCKS AND COMMODITIES PRIVATE LIMITED  .</t>
  </si>
  <si>
    <t>Nbcc (India) Ltd</t>
  </si>
  <si>
    <t>SOHAM FINCARE INDIA LLP</t>
  </si>
  <si>
    <t>RAILTEL</t>
  </si>
  <si>
    <t>Railtel Corp of Ind Ltd</t>
  </si>
  <si>
    <t>AUBANK JAN FUT</t>
  </si>
  <si>
    <t>757-768</t>
  </si>
  <si>
    <t>Loss of Rs.8/-</t>
  </si>
  <si>
    <t>21770-21850</t>
  </si>
  <si>
    <t>Profit of Rs.5/-</t>
  </si>
  <si>
    <t>Profit of Rs.11.5/-</t>
  </si>
  <si>
    <t>Profit of Rs.26.5/-</t>
  </si>
  <si>
    <t>UNISHIRE</t>
  </si>
  <si>
    <t>HFCL Limited</t>
  </si>
  <si>
    <t>MANGCHEFER</t>
  </si>
  <si>
    <t>Mangalore Chemicals &amp; Fer</t>
  </si>
  <si>
    <t>NFL</t>
  </si>
  <si>
    <t>National Fertilizers Limi</t>
  </si>
  <si>
    <t>RAMASTEEL</t>
  </si>
  <si>
    <t>Rama Steel Tubes Limited</t>
  </si>
  <si>
    <t>NIFTY 21800 CE 08 FEB</t>
  </si>
  <si>
    <t>NIFTY 20700 PE 08 FEB</t>
  </si>
  <si>
    <t>115-120</t>
  </si>
  <si>
    <t>98-102</t>
  </si>
  <si>
    <t>NIFTY FEB FUT</t>
  </si>
  <si>
    <t>21200-21000</t>
  </si>
  <si>
    <t>Profit of Rs.267.5/-</t>
  </si>
  <si>
    <t>SECURE SHANTI ADVISORY LLP</t>
  </si>
  <si>
    <t>ENTRINT</t>
  </si>
  <si>
    <t>SACHIN SURESH DHOOT</t>
  </si>
  <si>
    <t>GANONPRO</t>
  </si>
  <si>
    <t>URVASHI UMESHBHAI PATEL</t>
  </si>
  <si>
    <t>HIMFIBP</t>
  </si>
  <si>
    <t>JTAPARIA</t>
  </si>
  <si>
    <t>MAYUKH</t>
  </si>
  <si>
    <t>OMJAY JAGDISH JANI</t>
  </si>
  <si>
    <t>RAMASIGNS</t>
  </si>
  <si>
    <t>PANKAJ HASMUKH JOBALIA</t>
  </si>
  <si>
    <t>URJA</t>
  </si>
  <si>
    <t>WAA</t>
  </si>
  <si>
    <t>SHALU AGGARWAL</t>
  </si>
  <si>
    <t>ALLSEC</t>
  </si>
  <si>
    <t>Allsec Technologies Limit</t>
  </si>
  <si>
    <t>CENTEXT</t>
  </si>
  <si>
    <t>Century Extrusions Limite</t>
  </si>
  <si>
    <t>DIGIDRIVE</t>
  </si>
  <si>
    <t>Digidrive Distributors L</t>
  </si>
  <si>
    <t>SOCIETE GENERALE</t>
  </si>
  <si>
    <t>HCC</t>
  </si>
  <si>
    <t>Hindustan Construc Co.</t>
  </si>
  <si>
    <t>Infibeam Avenues Limited</t>
  </si>
  <si>
    <t>ISHAN</t>
  </si>
  <si>
    <t>Ishan International Ltd</t>
  </si>
  <si>
    <t>NIKHIL RAJESH SINGH</t>
  </si>
  <si>
    <t>MEDIASSIST</t>
  </si>
  <si>
    <t>Medi Assist Health Ser L</t>
  </si>
  <si>
    <t>BNP PARIBAS ARBITRAGE</t>
  </si>
  <si>
    <t>MOTISONS</t>
  </si>
  <si>
    <t>Motisons Jewellers Ltd</t>
  </si>
  <si>
    <t>SAHAJ</t>
  </si>
  <si>
    <t>Sahaj Fashions Limited</t>
  </si>
  <si>
    <t>SUNIL LADHA</t>
  </si>
  <si>
    <t>Urja Global Limited</t>
  </si>
  <si>
    <t>Zee Entertain. Enterp.Ltd</t>
  </si>
  <si>
    <t>Profit of Rs.10/-</t>
  </si>
  <si>
    <t>1495-1505</t>
  </si>
  <si>
    <t>BANKNIFTY 45000 PE 25 JAN</t>
  </si>
  <si>
    <t>BANKNIFTY 44500 PE 25 JAN</t>
  </si>
  <si>
    <t>Profit of Rs.110/-</t>
  </si>
  <si>
    <t>HDFCBANK 1460 CE 29 FEB</t>
  </si>
  <si>
    <t>HDFCBANK 1500 CE 29 FEB</t>
  </si>
  <si>
    <t xml:space="preserve">NIFTY 21500 CE 25 JAN </t>
  </si>
  <si>
    <t>45-50</t>
  </si>
  <si>
    <t>BAJAJ-AUTO 7400 CE 25 JAN</t>
  </si>
  <si>
    <t>BAJAJ-AUTO 7000 PE 25 JAN</t>
  </si>
  <si>
    <t>LTIM FEB FUT</t>
  </si>
  <si>
    <t>5665-5670</t>
  </si>
  <si>
    <t>5740-5800</t>
  </si>
  <si>
    <t>Loss of Rs.21.5/-</t>
  </si>
  <si>
    <t>ALAN SCOTT</t>
  </si>
  <si>
    <t>HARISHKUMARSINGLA</t>
  </si>
  <si>
    <t>ASHNI</t>
  </si>
  <si>
    <t>HITESH JAGDISHBHAI PANARA</t>
  </si>
  <si>
    <t>NK SECURITIES RESEARCH PVT. LTD.</t>
  </si>
  <si>
    <t>BRRL</t>
  </si>
  <si>
    <t>RAJITHA ANIL ABRAHAM</t>
  </si>
  <si>
    <t>FIDELITY INVST TRUST : FIDELITY EMERGING MARKETS FUND F322</t>
  </si>
  <si>
    <t>HDFC BANK LIMITED</t>
  </si>
  <si>
    <t>SHAMSHEER KHAN</t>
  </si>
  <si>
    <t>BHAGWANDAS LACHMANDAS LEKHWANI</t>
  </si>
  <si>
    <t>RELITRADE STOCK BROKING PVT LTD</t>
  </si>
  <si>
    <t>GANVERSE</t>
  </si>
  <si>
    <t>SANGEETA PAREEKH</t>
  </si>
  <si>
    <t>GOEL</t>
  </si>
  <si>
    <t>GREENVALLEY TIE UP PRIVATE LIMITED</t>
  </si>
  <si>
    <t>NILESH ARVIND PAWAR</t>
  </si>
  <si>
    <t>ANITA SINGLA</t>
  </si>
  <si>
    <t>INNOVATUS</t>
  </si>
  <si>
    <t>OWN AC</t>
  </si>
  <si>
    <t>PARITOSHKUMAR</t>
  </si>
  <si>
    <t>ARHAM SHARE PRIVATE LIMITED</t>
  </si>
  <si>
    <t>DIPEN RASIKLAL BHUPATANI</t>
  </si>
  <si>
    <t>SPARK FINANCE</t>
  </si>
  <si>
    <t>KCSL</t>
  </si>
  <si>
    <t>JAYANT SHARMA</t>
  </si>
  <si>
    <t>KDDL</t>
  </si>
  <si>
    <t>JUPITER SOUTH ASIA INVESTMENT COMPANY LIMITED</t>
  </si>
  <si>
    <t>THE JUPITER GLOBAL FUND-JUPITER INDIA SELECT</t>
  </si>
  <si>
    <t>KUBERJI</t>
  </si>
  <si>
    <t>B.M. HOUSE (INDIA) LIMITED</t>
  </si>
  <si>
    <t>F3 ADVISORS PRIVATE LIMITED</t>
  </si>
  <si>
    <t>SURESH MADANLAL SONI</t>
  </si>
  <si>
    <t>HEMANT DALPATLAL NAGARSHETH</t>
  </si>
  <si>
    <t>MMLF</t>
  </si>
  <si>
    <t>OSWAL INDUSTRIES LIMITED</t>
  </si>
  <si>
    <t>OSWAL INFRASTRUCTURE LIMITED</t>
  </si>
  <si>
    <t>MANSI SHARE &amp; STOCK ADVISORS PRIVATE LIMITED</t>
  </si>
  <si>
    <t>NYSSACORP</t>
  </si>
  <si>
    <t>JAI VINAYAK SECURITIES</t>
  </si>
  <si>
    <t>ORCHASP</t>
  </si>
  <si>
    <t>ORIENTTR</t>
  </si>
  <si>
    <t>RGRL</t>
  </si>
  <si>
    <t>YOGESH JOTIRAM KALE</t>
  </si>
  <si>
    <t>HEMA JAYPRAKASH BHAVSAR</t>
  </si>
  <si>
    <t>ROYALIND</t>
  </si>
  <si>
    <t>PRITHVIRAJ SARMAL KOTHARI</t>
  </si>
  <si>
    <t>ANIL SURESHBHAI MISTRY</t>
  </si>
  <si>
    <t>SEL</t>
  </si>
  <si>
    <t>KAVITA MUKESH KUMAR CHANDAN</t>
  </si>
  <si>
    <t>SHIVAAGRO</t>
  </si>
  <si>
    <t>VRAMATH FINANCIAL SERVICES PRIVATE LIMTED</t>
  </si>
  <si>
    <t>VRAMATH INVESTMENT CONSULTANCY PVT LTD</t>
  </si>
  <si>
    <t>SHYMINV</t>
  </si>
  <si>
    <t>VENKAYAMMA PALADUGU</t>
  </si>
  <si>
    <t>STRATMONT</t>
  </si>
  <si>
    <t>RAMAAGARWAL</t>
  </si>
  <si>
    <t>CLSA GLOBAL MARKETS PTE LTD</t>
  </si>
  <si>
    <t>BRIARWOOD CAPITAL MASTER FUND LIMITED</t>
  </si>
  <si>
    <t>THINKINK</t>
  </si>
  <si>
    <t>MUNISH KUMAR</t>
  </si>
  <si>
    <t>TUSHARKUMAR ASHOKBHAI SOLANKI</t>
  </si>
  <si>
    <t>CAMELLIA TRADEX PRIVATE LIMITED</t>
  </si>
  <si>
    <t>RAVI GOYAL (HUF)</t>
  </si>
  <si>
    <t>ABHISHEK SUSHIL MORARKA</t>
  </si>
  <si>
    <t>ANIL KUMAR JAGETIYA</t>
  </si>
  <si>
    <t>UNISTRMU</t>
  </si>
  <si>
    <t>ANAND PRAFULKUMAR GANDHI</t>
  </si>
  <si>
    <t>VADILENT</t>
  </si>
  <si>
    <t>TRINITY CREDIT MANAGEMENT SERVICES LLP</t>
  </si>
  <si>
    <t>NIRMAL KUMAR DEEPCHAND GANGWAL</t>
  </si>
  <si>
    <t>YAMNINV</t>
  </si>
  <si>
    <t>YARNSYN</t>
  </si>
  <si>
    <t>N L RUNGTA (HUF)</t>
  </si>
  <si>
    <t>DEVENDR SINGH</t>
  </si>
  <si>
    <t>AGNI</t>
  </si>
  <si>
    <t>Agni Green Power Ltd</t>
  </si>
  <si>
    <t>AKANKSHA</t>
  </si>
  <si>
    <t>Akanksha Power N Infra L</t>
  </si>
  <si>
    <t>APS</t>
  </si>
  <si>
    <t>Australian Prem Solar I L</t>
  </si>
  <si>
    <t>BOMDYEING</t>
  </si>
  <si>
    <t>Bombay Dyeing &amp; Mfg Co.</t>
  </si>
  <si>
    <t>BOROSIL RENEWABLES LTD</t>
  </si>
  <si>
    <t>AAKRAYA RESEARCH LLP</t>
  </si>
  <si>
    <t>BHAVESHKUMAR NATVARLAL SHETH</t>
  </si>
  <si>
    <t>GANGAFORGE</t>
  </si>
  <si>
    <t>Ganga Forging Limited</t>
  </si>
  <si>
    <t>IPL</t>
  </si>
  <si>
    <t>India Pesticides Limited</t>
  </si>
  <si>
    <t>G R D SECURITIES LIMITED</t>
  </si>
  <si>
    <t>ONE TREE HILL PROPERTIES PVT L</t>
  </si>
  <si>
    <t>LIBERTSHOE</t>
  </si>
  <si>
    <t>Liberty Shoes Ltd</t>
  </si>
  <si>
    <t>ANKITA VISHAL SHAH</t>
  </si>
  <si>
    <t>MAHEPC</t>
  </si>
  <si>
    <t>Mahindra EPC Irrig Ltd</t>
  </si>
  <si>
    <t>MARY JACOB</t>
  </si>
  <si>
    <t>Mishra Dhatu Nigam Ltd</t>
  </si>
  <si>
    <t>VIJIT TRADING</t>
  </si>
  <si>
    <t>NARENDRA PRATAP SINGH GAHLOT</t>
  </si>
  <si>
    <t>KAMLESH BABALAL SHAH</t>
  </si>
  <si>
    <t>KARISHMA DILIP BHATIA</t>
  </si>
  <si>
    <t>JAINAM BROKING LIMITED</t>
  </si>
  <si>
    <t>MUTHOOTCAP</t>
  </si>
  <si>
    <t>Muthoot Cap Serv Ltd</t>
  </si>
  <si>
    <t>MWL</t>
  </si>
  <si>
    <t>Mangalam Worldwide Ltd</t>
  </si>
  <si>
    <t>BARUN  MORE</t>
  </si>
  <si>
    <t>Poonawalla Fincorp Ltd</t>
  </si>
  <si>
    <t>RISING SUN HOLDINGS PVT LTD</t>
  </si>
  <si>
    <t>SKSE SECURITIES LTD</t>
  </si>
  <si>
    <t>PRRSAAR COMMODITIES PVT LTD</t>
  </si>
  <si>
    <t>SHUBHLAXMI</t>
  </si>
  <si>
    <t>Shubhlaxmi Jewel Art Ltd</t>
  </si>
  <si>
    <t>FINDOC INVESTMART PRIVATE LIMITED</t>
  </si>
  <si>
    <t>SUBEXLTD</t>
  </si>
  <si>
    <t>Subex Ltd</t>
  </si>
  <si>
    <t>SWELECTES</t>
  </si>
  <si>
    <t>Swelect Energy Sys Ltd</t>
  </si>
  <si>
    <t>VENUSREM</t>
  </si>
  <si>
    <t>Venus Remedies Limited</t>
  </si>
  <si>
    <t>AKSHAR</t>
  </si>
  <si>
    <t>Akshar Spintex Limited</t>
  </si>
  <si>
    <t>Computer Age Mngt Ser Ltd</t>
  </si>
  <si>
    <t>JSLL</t>
  </si>
  <si>
    <t>Jeena Sikho Lifecare Ltd</t>
  </si>
  <si>
    <t>OREGANO LIFE PRIVATE LIMITED</t>
  </si>
  <si>
    <t>Manappuram Finance Ltd</t>
  </si>
  <si>
    <t>ONDOOR</t>
  </si>
  <si>
    <t>On Door Concepts Limited</t>
  </si>
  <si>
    <t>YOGESHKUMAR RASIKLAL SANGHAVI</t>
  </si>
  <si>
    <t>MAGMA VENTURES PRIVATE LIMITED</t>
  </si>
  <si>
    <t>Sungarner Energies Ltd</t>
  </si>
  <si>
    <t>MOHTA SARITA</t>
  </si>
  <si>
    <t>SONU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</si>
</sst>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 * #,##0.00_ ;_ * \-#,##0.00_ ;_ * &quot;-&quot;??_ ;_ @_ "/>
    <numFmt numFmtId="165" formatCode="d\-mmm\-yyyy"/>
    <numFmt numFmtId="166" formatCode="[$-409]d\-mmm"/>
    <numFmt numFmtId="167" formatCode="0.0"/>
    <numFmt numFmtId="168" formatCode="d\ mmm\ yy"/>
    <numFmt numFmtId="169" formatCode="[$-409]dd\-mmm\-yy"/>
  </numFmts>
  <fonts count="59">
    <font>
      <sz val="10"/>
      <color rgb="FF000000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b/>
      <sz val="8"/>
      <name val="Open Sans"/>
      <family val="2"/>
    </font>
    <font>
      <sz val="10"/>
      <name val="Calibri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b/>
      <sz val="10"/>
      <color rgb="FF800000"/>
      <name val="Arial"/>
      <family val="2"/>
    </font>
    <font>
      <u/>
      <sz val="10"/>
      <color rgb="FF0000FF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9"/>
      <color rgb="FFFF0000"/>
      <name val="MS Sans Serif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</font>
    <font>
      <sz val="11"/>
      <color rgb="FF9C650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0"/>
      <name val="Arial"/>
      <family val="2"/>
    </font>
  </fonts>
  <fills count="4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F2F2F2"/>
        <bgColor rgb="FFF2F2F2"/>
      </patternFill>
    </fill>
    <fill>
      <patternFill patternType="solid">
        <fgColor rgb="FFFBD4B4"/>
        <bgColor rgb="FFFBD4B4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92D05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92D050"/>
      </patternFill>
    </fill>
  </fills>
  <borders count="45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</borders>
  <cellStyleXfs count="92">
    <xf numFmtId="0" fontId="0" fillId="0" borderId="0"/>
    <xf numFmtId="0" fontId="3" fillId="0" borderId="23"/>
    <xf numFmtId="0" fontId="3" fillId="0" borderId="23"/>
    <xf numFmtId="0" fontId="40" fillId="0" borderId="32" applyNumberFormat="0" applyFill="0" applyAlignment="0" applyProtection="0"/>
    <xf numFmtId="0" fontId="41" fillId="0" borderId="33" applyNumberFormat="0" applyFill="0" applyAlignment="0" applyProtection="0"/>
    <xf numFmtId="0" fontId="42" fillId="0" borderId="34" applyNumberFormat="0" applyFill="0" applyAlignment="0" applyProtection="0"/>
    <xf numFmtId="0" fontId="46" fillId="15" borderId="35" applyNumberFormat="0" applyAlignment="0" applyProtection="0"/>
    <xf numFmtId="0" fontId="47" fillId="16" borderId="36" applyNumberFormat="0" applyAlignment="0" applyProtection="0"/>
    <xf numFmtId="0" fontId="48" fillId="16" borderId="35" applyNumberFormat="0" applyAlignment="0" applyProtection="0"/>
    <xf numFmtId="0" fontId="49" fillId="0" borderId="37" applyNumberFormat="0" applyFill="0" applyAlignment="0" applyProtection="0"/>
    <xf numFmtId="0" fontId="50" fillId="17" borderId="38" applyNumberFormat="0" applyAlignment="0" applyProtection="0"/>
    <xf numFmtId="0" fontId="53" fillId="0" borderId="40" applyNumberFormat="0" applyFill="0" applyAlignment="0" applyProtection="0"/>
    <xf numFmtId="0" fontId="2" fillId="0" borderId="23"/>
    <xf numFmtId="0" fontId="2" fillId="20" borderId="23" applyNumberFormat="0" applyBorder="0" applyAlignment="0" applyProtection="0"/>
    <xf numFmtId="0" fontId="2" fillId="24" borderId="23" applyNumberFormat="0" applyBorder="0" applyAlignment="0" applyProtection="0"/>
    <xf numFmtId="0" fontId="2" fillId="28" borderId="23" applyNumberFormat="0" applyBorder="0" applyAlignment="0" applyProtection="0"/>
    <xf numFmtId="0" fontId="2" fillId="32" borderId="23" applyNumberFormat="0" applyBorder="0" applyAlignment="0" applyProtection="0"/>
    <xf numFmtId="0" fontId="2" fillId="36" borderId="23" applyNumberFormat="0" applyBorder="0" applyAlignment="0" applyProtection="0"/>
    <xf numFmtId="0" fontId="2" fillId="40" borderId="23" applyNumberFormat="0" applyBorder="0" applyAlignment="0" applyProtection="0"/>
    <xf numFmtId="0" fontId="2" fillId="21" borderId="23" applyNumberFormat="0" applyBorder="0" applyAlignment="0" applyProtection="0"/>
    <xf numFmtId="0" fontId="2" fillId="25" borderId="23" applyNumberFormat="0" applyBorder="0" applyAlignment="0" applyProtection="0"/>
    <xf numFmtId="0" fontId="2" fillId="29" borderId="23" applyNumberFormat="0" applyBorder="0" applyAlignment="0" applyProtection="0"/>
    <xf numFmtId="0" fontId="2" fillId="33" borderId="23" applyNumberFormat="0" applyBorder="0" applyAlignment="0" applyProtection="0"/>
    <xf numFmtId="0" fontId="2" fillId="37" borderId="23" applyNumberFormat="0" applyBorder="0" applyAlignment="0" applyProtection="0"/>
    <xf numFmtId="0" fontId="2" fillId="41" borderId="23" applyNumberFormat="0" applyBorder="0" applyAlignment="0" applyProtection="0"/>
    <xf numFmtId="0" fontId="54" fillId="22" borderId="23" applyNumberFormat="0" applyBorder="0" applyAlignment="0" applyProtection="0"/>
    <xf numFmtId="0" fontId="54" fillId="26" borderId="23" applyNumberFormat="0" applyBorder="0" applyAlignment="0" applyProtection="0"/>
    <xf numFmtId="0" fontId="54" fillId="30" borderId="23" applyNumberFormat="0" applyBorder="0" applyAlignment="0" applyProtection="0"/>
    <xf numFmtId="0" fontId="54" fillId="34" borderId="23" applyNumberFormat="0" applyBorder="0" applyAlignment="0" applyProtection="0"/>
    <xf numFmtId="0" fontId="54" fillId="38" borderId="23" applyNumberFormat="0" applyBorder="0" applyAlignment="0" applyProtection="0"/>
    <xf numFmtId="0" fontId="54" fillId="42" borderId="23" applyNumberFormat="0" applyBorder="0" applyAlignment="0" applyProtection="0"/>
    <xf numFmtId="0" fontId="54" fillId="19" borderId="23" applyNumberFormat="0" applyBorder="0" applyAlignment="0" applyProtection="0"/>
    <xf numFmtId="0" fontId="54" fillId="23" borderId="23" applyNumberFormat="0" applyBorder="0" applyAlignment="0" applyProtection="0"/>
    <xf numFmtId="0" fontId="54" fillId="27" borderId="23" applyNumberFormat="0" applyBorder="0" applyAlignment="0" applyProtection="0"/>
    <xf numFmtId="0" fontId="54" fillId="31" borderId="23" applyNumberFormat="0" applyBorder="0" applyAlignment="0" applyProtection="0"/>
    <xf numFmtId="0" fontId="54" fillId="35" borderId="23" applyNumberFormat="0" applyBorder="0" applyAlignment="0" applyProtection="0"/>
    <xf numFmtId="0" fontId="54" fillId="39" borderId="23" applyNumberFormat="0" applyBorder="0" applyAlignment="0" applyProtection="0"/>
    <xf numFmtId="0" fontId="44" fillId="13" borderId="23" applyNumberFormat="0" applyBorder="0" applyAlignment="0" applyProtection="0"/>
    <xf numFmtId="0" fontId="52" fillId="0" borderId="23" applyNumberFormat="0" applyFill="0" applyBorder="0" applyAlignment="0" applyProtection="0"/>
    <xf numFmtId="0" fontId="43" fillId="12" borderId="23" applyNumberFormat="0" applyBorder="0" applyAlignment="0" applyProtection="0"/>
    <xf numFmtId="0" fontId="42" fillId="0" borderId="23" applyNumberFormat="0" applyFill="0" applyBorder="0" applyAlignment="0" applyProtection="0"/>
    <xf numFmtId="0" fontId="55" fillId="0" borderId="23" applyNumberFormat="0" applyFill="0" applyBorder="0" applyAlignment="0" applyProtection="0">
      <alignment vertical="top"/>
      <protection locked="0"/>
    </xf>
    <xf numFmtId="0" fontId="56" fillId="14" borderId="23" applyNumberFormat="0" applyBorder="0" applyAlignment="0" applyProtection="0"/>
    <xf numFmtId="0" fontId="3" fillId="0" borderId="23"/>
    <xf numFmtId="0" fontId="3" fillId="0" borderId="23"/>
    <xf numFmtId="0" fontId="2" fillId="18" borderId="39" applyNumberFormat="0" applyFont="0" applyAlignment="0" applyProtection="0"/>
    <xf numFmtId="9" fontId="2" fillId="0" borderId="23" applyFont="0" applyFill="0" applyBorder="0" applyAlignment="0" applyProtection="0"/>
    <xf numFmtId="0" fontId="57" fillId="0" borderId="23" applyNumberFormat="0" applyFill="0" applyBorder="0" applyAlignment="0" applyProtection="0"/>
    <xf numFmtId="0" fontId="51" fillId="0" borderId="23" applyNumberFormat="0" applyFill="0" applyBorder="0" applyAlignment="0" applyProtection="0"/>
    <xf numFmtId="0" fontId="3" fillId="0" borderId="23"/>
    <xf numFmtId="0" fontId="3" fillId="0" borderId="23"/>
    <xf numFmtId="0" fontId="3" fillId="0" borderId="23"/>
    <xf numFmtId="164" fontId="2" fillId="0" borderId="23" applyFont="0" applyFill="0" applyBorder="0" applyAlignment="0" applyProtection="0"/>
    <xf numFmtId="0" fontId="2" fillId="18" borderId="39" applyNumberFormat="0" applyFont="0" applyAlignment="0" applyProtection="0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9" fillId="0" borderId="23" applyNumberFormat="0" applyFill="0" applyBorder="0" applyAlignment="0" applyProtection="0"/>
    <xf numFmtId="0" fontId="45" fillId="14" borderId="23" applyNumberFormat="0" applyBorder="0" applyAlignment="0" applyProtection="0"/>
    <xf numFmtId="0" fontId="2" fillId="22" borderId="23" applyNumberFormat="0" applyBorder="0" applyAlignment="0" applyProtection="0"/>
    <xf numFmtId="0" fontId="2" fillId="26" borderId="23" applyNumberFormat="0" applyBorder="0" applyAlignment="0" applyProtection="0"/>
    <xf numFmtId="0" fontId="2" fillId="30" borderId="23" applyNumberFormat="0" applyBorder="0" applyAlignment="0" applyProtection="0"/>
    <xf numFmtId="0" fontId="2" fillId="34" borderId="23" applyNumberFormat="0" applyBorder="0" applyAlignment="0" applyProtection="0"/>
    <xf numFmtId="0" fontId="2" fillId="38" borderId="23" applyNumberFormat="0" applyBorder="0" applyAlignment="0" applyProtection="0"/>
    <xf numFmtId="0" fontId="2" fillId="42" borderId="23" applyNumberFormat="0" applyBorder="0" applyAlignment="0" applyProtection="0"/>
    <xf numFmtId="164" fontId="2" fillId="0" borderId="23" applyFont="0" applyFill="0" applyBorder="0" applyAlignment="0" applyProtection="0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164" fontId="2" fillId="0" borderId="23" applyFont="0" applyFill="0" applyBorder="0" applyAlignment="0" applyProtection="0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58" fillId="0" borderId="23"/>
  </cellStyleXfs>
  <cellXfs count="410">
    <xf numFmtId="0" fontId="0" fillId="0" borderId="0" xfId="0"/>
    <xf numFmtId="0" fontId="3" fillId="2" borderId="1" xfId="0" applyFont="1" applyFill="1" applyBorder="1"/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0" fontId="4" fillId="2" borderId="1" xfId="0" applyFont="1" applyFill="1" applyBorder="1"/>
    <xf numFmtId="0" fontId="5" fillId="2" borderId="1" xfId="0" applyFont="1" applyFill="1" applyBorder="1"/>
    <xf numFmtId="0" fontId="3" fillId="2" borderId="1" xfId="0" applyFont="1" applyFill="1" applyBorder="1" applyAlignment="1">
      <alignment horizontal="center"/>
    </xf>
    <xf numFmtId="15" fontId="6" fillId="2" borderId="1" xfId="0" applyNumberFormat="1" applyFont="1" applyFill="1" applyBorder="1"/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/>
    <xf numFmtId="0" fontId="3" fillId="2" borderId="1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9" fillId="0" borderId="2" xfId="0" applyFont="1" applyBorder="1"/>
    <xf numFmtId="0" fontId="3" fillId="2" borderId="5" xfId="0" applyFont="1" applyFill="1" applyBorder="1"/>
    <xf numFmtId="0" fontId="3" fillId="2" borderId="6" xfId="0" applyFont="1" applyFill="1" applyBorder="1" applyAlignment="1">
      <alignment horizontal="center"/>
    </xf>
    <xf numFmtId="0" fontId="10" fillId="0" borderId="7" xfId="0" applyFont="1" applyBorder="1"/>
    <xf numFmtId="0" fontId="3" fillId="2" borderId="2" xfId="0" applyFont="1" applyFill="1" applyBorder="1" applyAlignment="1">
      <alignment horizontal="center"/>
    </xf>
    <xf numFmtId="0" fontId="3" fillId="2" borderId="8" xfId="0" applyFont="1" applyFill="1" applyBorder="1"/>
    <xf numFmtId="0" fontId="3" fillId="2" borderId="2" xfId="0" applyFont="1" applyFill="1" applyBorder="1"/>
    <xf numFmtId="10" fontId="3" fillId="2" borderId="1" xfId="0" applyNumberFormat="1" applyFont="1" applyFill="1" applyBorder="1"/>
    <xf numFmtId="0" fontId="3" fillId="3" borderId="1" xfId="0" applyFont="1" applyFill="1" applyBorder="1"/>
    <xf numFmtId="0" fontId="11" fillId="5" borderId="1" xfId="0" applyFont="1" applyFill="1" applyBorder="1" applyAlignment="1">
      <alignment wrapText="1"/>
    </xf>
    <xf numFmtId="0" fontId="6" fillId="2" borderId="1" xfId="0" applyFont="1" applyFill="1" applyBorder="1"/>
    <xf numFmtId="0" fontId="12" fillId="2" borderId="1" xfId="0" applyFont="1" applyFill="1" applyBorder="1"/>
    <xf numFmtId="0" fontId="6" fillId="4" borderId="11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6" fillId="4" borderId="18" xfId="0" applyFont="1" applyFill="1" applyBorder="1" applyAlignment="1">
      <alignment horizontal="center"/>
    </xf>
    <xf numFmtId="0" fontId="6" fillId="4" borderId="18" xfId="0" applyFont="1" applyFill="1" applyBorder="1" applyAlignment="1">
      <alignment horizontal="center" wrapText="1"/>
    </xf>
    <xf numFmtId="0" fontId="3" fillId="0" borderId="2" xfId="0" applyFont="1" applyBorder="1"/>
    <xf numFmtId="0" fontId="3" fillId="0" borderId="2" xfId="0" applyFont="1" applyBorder="1" applyAlignment="1">
      <alignment horizontal="left"/>
    </xf>
    <xf numFmtId="0" fontId="3" fillId="0" borderId="19" xfId="0" applyFont="1" applyBorder="1"/>
    <xf numFmtId="2" fontId="6" fillId="0" borderId="2" xfId="0" applyNumberFormat="1" applyFont="1" applyBorder="1"/>
    <xf numFmtId="0" fontId="6" fillId="0" borderId="2" xfId="0" applyFont="1" applyBorder="1"/>
    <xf numFmtId="2" fontId="3" fillId="0" borderId="2" xfId="0" applyNumberFormat="1" applyFont="1" applyBorder="1"/>
    <xf numFmtId="0" fontId="3" fillId="0" borderId="0" xfId="0" applyFont="1"/>
    <xf numFmtId="15" fontId="3" fillId="0" borderId="0" xfId="0" applyNumberFormat="1" applyFont="1"/>
    <xf numFmtId="2" fontId="3" fillId="0" borderId="0" xfId="0" applyNumberFormat="1" applyFont="1"/>
    <xf numFmtId="2" fontId="3" fillId="0" borderId="0" xfId="0" applyNumberFormat="1" applyFont="1" applyAlignment="1">
      <alignment horizontal="right"/>
    </xf>
    <xf numFmtId="0" fontId="14" fillId="0" borderId="0" xfId="0" applyFont="1"/>
    <xf numFmtId="10" fontId="14" fillId="2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left"/>
    </xf>
    <xf numFmtId="0" fontId="16" fillId="2" borderId="1" xfId="0" applyFont="1" applyFill="1" applyBorder="1" applyAlignment="1">
      <alignment horizontal="left"/>
    </xf>
    <xf numFmtId="0" fontId="17" fillId="2" borderId="1" xfId="0" applyFont="1" applyFill="1" applyBorder="1"/>
    <xf numFmtId="2" fontId="3" fillId="2" borderId="1" xfId="0" applyNumberFormat="1" applyFont="1" applyFill="1" applyBorder="1"/>
    <xf numFmtId="2" fontId="3" fillId="3" borderId="1" xfId="0" applyNumberFormat="1" applyFont="1" applyFill="1" applyBorder="1"/>
    <xf numFmtId="2" fontId="6" fillId="4" borderId="15" xfId="0" applyNumberFormat="1" applyFont="1" applyFill="1" applyBorder="1" applyAlignment="1">
      <alignment horizontal="center" vertical="center" wrapText="1"/>
    </xf>
    <xf numFmtId="2" fontId="6" fillId="4" borderId="18" xfId="0" applyNumberFormat="1" applyFont="1" applyFill="1" applyBorder="1" applyAlignment="1">
      <alignment horizontal="center"/>
    </xf>
    <xf numFmtId="2" fontId="6" fillId="4" borderId="18" xfId="0" applyNumberFormat="1" applyFont="1" applyFill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wrapText="1"/>
    </xf>
    <xf numFmtId="0" fontId="15" fillId="0" borderId="2" xfId="0" applyFont="1" applyBorder="1"/>
    <xf numFmtId="0" fontId="3" fillId="0" borderId="16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8" fillId="2" borderId="1" xfId="0" applyFont="1" applyFill="1" applyBorder="1" applyAlignment="1">
      <alignment horizontal="left"/>
    </xf>
    <xf numFmtId="0" fontId="18" fillId="2" borderId="1" xfId="0" applyFont="1" applyFill="1" applyBorder="1" applyAlignment="1">
      <alignment horizontal="right"/>
    </xf>
    <xf numFmtId="2" fontId="18" fillId="2" borderId="1" xfId="0" applyNumberFormat="1" applyFont="1" applyFill="1" applyBorder="1" applyAlignment="1">
      <alignment horizontal="right"/>
    </xf>
    <xf numFmtId="0" fontId="19" fillId="2" borderId="1" xfId="0" applyFont="1" applyFill="1" applyBorder="1"/>
    <xf numFmtId="0" fontId="20" fillId="2" borderId="1" xfId="0" applyFont="1" applyFill="1" applyBorder="1" applyAlignment="1">
      <alignment horizontal="left"/>
    </xf>
    <xf numFmtId="0" fontId="21" fillId="2" borderId="1" xfId="0" applyFont="1" applyFill="1" applyBorder="1" applyAlignment="1">
      <alignment horizontal="left"/>
    </xf>
    <xf numFmtId="0" fontId="22" fillId="2" borderId="1" xfId="0" applyFont="1" applyFill="1" applyBorder="1" applyAlignment="1">
      <alignment horizontal="left"/>
    </xf>
    <xf numFmtId="4" fontId="18" fillId="2" borderId="1" xfId="0" applyNumberFormat="1" applyFont="1" applyFill="1" applyBorder="1" applyAlignment="1">
      <alignment horizontal="right"/>
    </xf>
    <xf numFmtId="0" fontId="23" fillId="2" borderId="1" xfId="0" applyFont="1" applyFill="1" applyBorder="1"/>
    <xf numFmtId="0" fontId="24" fillId="2" borderId="1" xfId="0" applyFont="1" applyFill="1" applyBorder="1"/>
    <xf numFmtId="0" fontId="25" fillId="2" borderId="1" xfId="0" applyFont="1" applyFill="1" applyBorder="1"/>
    <xf numFmtId="0" fontId="27" fillId="2" borderId="1" xfId="0" applyFont="1" applyFill="1" applyBorder="1"/>
    <xf numFmtId="0" fontId="6" fillId="0" borderId="0" xfId="0" applyFont="1"/>
    <xf numFmtId="15" fontId="24" fillId="2" borderId="1" xfId="0" applyNumberFormat="1" applyFont="1" applyFill="1" applyBorder="1"/>
    <xf numFmtId="165" fontId="28" fillId="2" borderId="1" xfId="0" applyNumberFormat="1" applyFont="1" applyFill="1" applyBorder="1" applyAlignment="1">
      <alignment horizontal="left" wrapText="1"/>
    </xf>
    <xf numFmtId="0" fontId="29" fillId="2" borderId="1" xfId="0" applyFont="1" applyFill="1" applyBorder="1" applyAlignment="1">
      <alignment horizontal="center" wrapText="1"/>
    </xf>
    <xf numFmtId="2" fontId="29" fillId="2" borderId="1" xfId="0" applyNumberFormat="1" applyFont="1" applyFill="1" applyBorder="1" applyAlignment="1">
      <alignment wrapText="1"/>
    </xf>
    <xf numFmtId="0" fontId="29" fillId="2" borderId="1" xfId="0" applyFont="1" applyFill="1" applyBorder="1" applyAlignment="1">
      <alignment horizontal="left" wrapText="1"/>
    </xf>
    <xf numFmtId="0" fontId="29" fillId="2" borderId="1" xfId="0" applyFont="1" applyFill="1" applyBorder="1"/>
    <xf numFmtId="165" fontId="28" fillId="3" borderId="1" xfId="0" applyNumberFormat="1" applyFont="1" applyFill="1" applyBorder="1" applyAlignment="1">
      <alignment horizontal="left" wrapText="1"/>
    </xf>
    <xf numFmtId="0" fontId="29" fillId="3" borderId="1" xfId="0" applyFont="1" applyFill="1" applyBorder="1" applyAlignment="1">
      <alignment horizontal="center" wrapText="1"/>
    </xf>
    <xf numFmtId="2" fontId="29" fillId="3" borderId="1" xfId="0" applyNumberFormat="1" applyFont="1" applyFill="1" applyBorder="1" applyAlignment="1">
      <alignment wrapText="1"/>
    </xf>
    <xf numFmtId="0" fontId="29" fillId="3" borderId="1" xfId="0" applyFont="1" applyFill="1" applyBorder="1" applyAlignment="1">
      <alignment horizontal="left" wrapText="1"/>
    </xf>
    <xf numFmtId="0" fontId="30" fillId="2" borderId="1" xfId="0" applyFont="1" applyFill="1" applyBorder="1" applyAlignment="1">
      <alignment horizontal="center"/>
    </xf>
    <xf numFmtId="165" fontId="31" fillId="2" borderId="1" xfId="0" applyNumberFormat="1" applyFont="1" applyFill="1" applyBorder="1" applyAlignment="1">
      <alignment horizontal="left" wrapText="1"/>
    </xf>
    <xf numFmtId="0" fontId="29" fillId="2" borderId="1" xfId="0" applyFont="1" applyFill="1" applyBorder="1" applyAlignment="1">
      <alignment horizontal="center"/>
    </xf>
    <xf numFmtId="0" fontId="32" fillId="2" borderId="1" xfId="0" applyFont="1" applyFill="1" applyBorder="1" applyAlignment="1">
      <alignment horizontal="center" wrapText="1"/>
    </xf>
    <xf numFmtId="165" fontId="6" fillId="4" borderId="2" xfId="0" applyNumberFormat="1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left" vertical="center" wrapText="1"/>
    </xf>
    <xf numFmtId="165" fontId="3" fillId="2" borderId="2" xfId="0" applyNumberFormat="1" applyFont="1" applyFill="1" applyBorder="1" applyAlignment="1">
      <alignment horizontal="left"/>
    </xf>
    <xf numFmtId="3" fontId="3" fillId="0" borderId="2" xfId="0" applyNumberFormat="1" applyFont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33" fillId="3" borderId="1" xfId="0" applyFont="1" applyFill="1" applyBorder="1" applyAlignment="1">
      <alignment horizontal="center"/>
    </xf>
    <xf numFmtId="0" fontId="34" fillId="5" borderId="1" xfId="0" applyFont="1" applyFill="1" applyBorder="1" applyAlignment="1">
      <alignment horizontal="center" wrapText="1"/>
    </xf>
    <xf numFmtId="0" fontId="35" fillId="2" borderId="1" xfId="0" applyFont="1" applyFill="1" applyBorder="1" applyAlignment="1">
      <alignment horizontal="left"/>
    </xf>
    <xf numFmtId="15" fontId="6" fillId="2" borderId="1" xfId="0" applyNumberFormat="1" applyFont="1" applyFill="1" applyBorder="1" applyAlignment="1">
      <alignment horizontal="center"/>
    </xf>
    <xf numFmtId="0" fontId="31" fillId="2" borderId="25" xfId="0" applyFont="1" applyFill="1" applyBorder="1"/>
    <xf numFmtId="0" fontId="6" fillId="4" borderId="6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left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36" fillId="0" borderId="2" xfId="0" applyFont="1" applyBorder="1" applyAlignment="1">
      <alignment horizontal="center" vertical="center"/>
    </xf>
    <xf numFmtId="166" fontId="36" fillId="0" borderId="2" xfId="0" applyNumberFormat="1" applyFont="1" applyBorder="1" applyAlignment="1">
      <alignment horizontal="center" vertical="center"/>
    </xf>
    <xf numFmtId="0" fontId="37" fillId="0" borderId="2" xfId="0" applyFont="1" applyBorder="1" applyAlignment="1">
      <alignment horizontal="center" vertical="center"/>
    </xf>
    <xf numFmtId="2" fontId="37" fillId="0" borderId="2" xfId="0" applyNumberFormat="1" applyFont="1" applyBorder="1" applyAlignment="1">
      <alignment horizontal="center" vertical="center"/>
    </xf>
    <xf numFmtId="0" fontId="37" fillId="6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66" fontId="3" fillId="2" borderId="1" xfId="0" applyNumberFormat="1" applyFont="1" applyFill="1" applyBorder="1" applyAlignment="1">
      <alignment horizontal="center" vertical="center"/>
    </xf>
    <xf numFmtId="15" fontId="3" fillId="2" borderId="1" xfId="0" applyNumberFormat="1" applyFont="1" applyFill="1" applyBorder="1" applyAlignment="1">
      <alignment horizontal="center" vertical="center"/>
    </xf>
    <xf numFmtId="164" fontId="36" fillId="2" borderId="1" xfId="0" applyNumberFormat="1" applyFont="1" applyFill="1" applyBorder="1" applyAlignment="1">
      <alignment horizontal="left" vertical="center"/>
    </xf>
    <xf numFmtId="164" fontId="3" fillId="2" borderId="1" xfId="0" applyNumberFormat="1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top"/>
    </xf>
    <xf numFmtId="164" fontId="15" fillId="2" borderId="1" xfId="0" applyNumberFormat="1" applyFont="1" applyFill="1" applyBorder="1" applyAlignment="1">
      <alignment horizontal="center" vertical="center"/>
    </xf>
    <xf numFmtId="2" fontId="15" fillId="2" borderId="1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/>
    </xf>
    <xf numFmtId="16" fontId="15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right" vertical="center"/>
    </xf>
    <xf numFmtId="164" fontId="3" fillId="0" borderId="0" xfId="0" applyNumberFormat="1" applyFont="1"/>
    <xf numFmtId="0" fontId="6" fillId="2" borderId="1" xfId="0" applyFont="1" applyFill="1" applyBorder="1" applyAlignment="1">
      <alignment horizontal="left" vertical="center"/>
    </xf>
    <xf numFmtId="166" fontId="3" fillId="0" borderId="0" xfId="0" applyNumberFormat="1" applyFont="1" applyAlignment="1">
      <alignment horizontal="center" vertical="center"/>
    </xf>
    <xf numFmtId="15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top"/>
    </xf>
    <xf numFmtId="0" fontId="15" fillId="0" borderId="0" xfId="0" applyFont="1" applyAlignment="1">
      <alignment horizontal="center"/>
    </xf>
    <xf numFmtId="2" fontId="3" fillId="0" borderId="0" xfId="0" applyNumberFormat="1" applyFont="1" applyAlignment="1">
      <alignment horizontal="center" vertical="top"/>
    </xf>
    <xf numFmtId="0" fontId="3" fillId="2" borderId="1" xfId="0" applyFont="1" applyFill="1" applyBorder="1" applyAlignment="1">
      <alignment horizontal="left"/>
    </xf>
    <xf numFmtId="2" fontId="29" fillId="0" borderId="0" xfId="0" applyNumberFormat="1" applyFont="1" applyAlignment="1">
      <alignment horizontal="center"/>
    </xf>
    <xf numFmtId="2" fontId="3" fillId="2" borderId="1" xfId="0" applyNumberFormat="1" applyFont="1" applyFill="1" applyBorder="1" applyAlignment="1">
      <alignment horizontal="right" vertical="center" wrapText="1"/>
    </xf>
    <xf numFmtId="2" fontId="29" fillId="2" borderId="1" xfId="0" applyNumberFormat="1" applyFont="1" applyFill="1" applyBorder="1" applyAlignment="1">
      <alignment horizontal="center" vertical="center" wrapText="1"/>
    </xf>
    <xf numFmtId="10" fontId="29" fillId="2" borderId="1" xfId="0" applyNumberFormat="1" applyFont="1" applyFill="1" applyBorder="1" applyAlignment="1">
      <alignment horizontal="center" vertical="center" wrapText="1"/>
    </xf>
    <xf numFmtId="165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right" vertical="top"/>
    </xf>
    <xf numFmtId="165" fontId="29" fillId="2" borderId="1" xfId="0" applyNumberFormat="1" applyFont="1" applyFill="1" applyBorder="1" applyAlignment="1">
      <alignment horizontal="center" vertical="center" wrapText="1"/>
    </xf>
    <xf numFmtId="1" fontId="29" fillId="2" borderId="1" xfId="0" applyNumberFormat="1" applyFont="1" applyFill="1" applyBorder="1" applyAlignment="1">
      <alignment horizontal="center"/>
    </xf>
    <xf numFmtId="9" fontId="29" fillId="2" borderId="1" xfId="0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15" fontId="29" fillId="2" borderId="1" xfId="0" applyNumberFormat="1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 vertical="center" wrapText="1"/>
    </xf>
    <xf numFmtId="2" fontId="6" fillId="4" borderId="8" xfId="0" applyNumberFormat="1" applyFont="1" applyFill="1" applyBorder="1" applyAlignment="1">
      <alignment horizontal="center" vertical="center" wrapText="1"/>
    </xf>
    <xf numFmtId="2" fontId="3" fillId="0" borderId="0" xfId="0" applyNumberFormat="1" applyFont="1" applyAlignment="1">
      <alignment horizontal="center" vertical="center" wrapText="1"/>
    </xf>
    <xf numFmtId="10" fontId="3" fillId="0" borderId="0" xfId="0" applyNumberFormat="1" applyFont="1" applyAlignment="1">
      <alignment horizontal="center" vertical="center" wrapText="1"/>
    </xf>
    <xf numFmtId="0" fontId="3" fillId="2" borderId="1" xfId="0" applyFont="1" applyFill="1" applyBorder="1" applyAlignment="1">
      <alignment horizontal="right"/>
    </xf>
    <xf numFmtId="0" fontId="31" fillId="0" borderId="27" xfId="0" applyFont="1" applyBorder="1"/>
    <xf numFmtId="0" fontId="6" fillId="4" borderId="3" xfId="0" applyFont="1" applyFill="1" applyBorder="1" applyAlignment="1">
      <alignment horizontal="center" wrapText="1"/>
    </xf>
    <xf numFmtId="0" fontId="36" fillId="0" borderId="0" xfId="0" applyFont="1"/>
    <xf numFmtId="0" fontId="36" fillId="0" borderId="0" xfId="0" applyFont="1" applyAlignment="1">
      <alignment horizontal="center" vertical="center"/>
    </xf>
    <xf numFmtId="166" fontId="36" fillId="0" borderId="0" xfId="0" applyNumberFormat="1" applyFont="1" applyAlignment="1">
      <alignment horizontal="center" vertical="center"/>
    </xf>
    <xf numFmtId="0" fontId="36" fillId="0" borderId="2" xfId="0" applyFont="1" applyBorder="1"/>
    <xf numFmtId="16" fontId="36" fillId="0" borderId="0" xfId="0" applyNumberFormat="1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15" fontId="31" fillId="2" borderId="1" xfId="0" applyNumberFormat="1" applyFont="1" applyFill="1" applyBorder="1" applyAlignment="1">
      <alignment vertical="center"/>
    </xf>
    <xf numFmtId="0" fontId="3" fillId="2" borderId="1" xfId="0" applyFont="1" applyFill="1" applyBorder="1" applyAlignment="1">
      <alignment horizontal="left" vertical="top"/>
    </xf>
    <xf numFmtId="15" fontId="29" fillId="2" borderId="1" xfId="0" applyNumberFormat="1" applyFont="1" applyFill="1" applyBorder="1" applyAlignment="1">
      <alignment horizontal="center" vertical="center" wrapText="1"/>
    </xf>
    <xf numFmtId="15" fontId="29" fillId="2" borderId="1" xfId="0" applyNumberFormat="1" applyFont="1" applyFill="1" applyBorder="1" applyAlignment="1">
      <alignment horizontal="left"/>
    </xf>
    <xf numFmtId="2" fontId="29" fillId="2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right"/>
    </xf>
    <xf numFmtId="0" fontId="31" fillId="2" borderId="25" xfId="0" applyFont="1" applyFill="1" applyBorder="1" applyAlignment="1">
      <alignment horizontal="left"/>
    </xf>
    <xf numFmtId="0" fontId="6" fillId="4" borderId="4" xfId="0" applyFont="1" applyFill="1" applyBorder="1" applyAlignment="1">
      <alignment horizontal="center" vertical="center" wrapText="1"/>
    </xf>
    <xf numFmtId="1" fontId="3" fillId="9" borderId="2" xfId="0" applyNumberFormat="1" applyFont="1" applyFill="1" applyBorder="1" applyAlignment="1">
      <alignment horizontal="center" vertical="center"/>
    </xf>
    <xf numFmtId="168" fontId="3" fillId="9" borderId="2" xfId="0" applyNumberFormat="1" applyFont="1" applyFill="1" applyBorder="1" applyAlignment="1">
      <alignment horizontal="center" vertical="center"/>
    </xf>
    <xf numFmtId="168" fontId="3" fillId="9" borderId="2" xfId="0" applyNumberFormat="1" applyFont="1" applyFill="1" applyBorder="1" applyAlignment="1">
      <alignment horizontal="left"/>
    </xf>
    <xf numFmtId="0" fontId="3" fillId="9" borderId="2" xfId="0" applyFont="1" applyFill="1" applyBorder="1" applyAlignment="1">
      <alignment horizontal="center"/>
    </xf>
    <xf numFmtId="2" fontId="3" fillId="9" borderId="2" xfId="0" applyNumberFormat="1" applyFont="1" applyFill="1" applyBorder="1" applyAlignment="1">
      <alignment horizontal="center" vertical="center"/>
    </xf>
    <xf numFmtId="2" fontId="3" fillId="9" borderId="2" xfId="0" applyNumberFormat="1" applyFont="1" applyFill="1" applyBorder="1" applyAlignment="1">
      <alignment horizontal="center"/>
    </xf>
    <xf numFmtId="0" fontId="3" fillId="9" borderId="4" xfId="0" applyFont="1" applyFill="1" applyBorder="1" applyAlignment="1">
      <alignment horizontal="center"/>
    </xf>
    <xf numFmtId="2" fontId="3" fillId="9" borderId="2" xfId="0" applyNumberFormat="1" applyFont="1" applyFill="1" applyBorder="1" applyAlignment="1">
      <alignment horizontal="center" vertical="center" wrapText="1"/>
    </xf>
    <xf numFmtId="10" fontId="3" fillId="9" borderId="2" xfId="0" applyNumberFormat="1" applyFont="1" applyFill="1" applyBorder="1" applyAlignment="1">
      <alignment horizontal="center" vertical="center" wrapText="1"/>
    </xf>
    <xf numFmtId="168" fontId="3" fillId="9" borderId="2" xfId="0" applyNumberFormat="1" applyFont="1" applyFill="1" applyBorder="1" applyAlignment="1">
      <alignment horizontal="center" vertical="center" wrapText="1"/>
    </xf>
    <xf numFmtId="1" fontId="3" fillId="10" borderId="2" xfId="0" applyNumberFormat="1" applyFont="1" applyFill="1" applyBorder="1" applyAlignment="1">
      <alignment horizontal="center" vertical="center" wrapText="1"/>
    </xf>
    <xf numFmtId="168" fontId="3" fillId="10" borderId="2" xfId="0" applyNumberFormat="1" applyFont="1" applyFill="1" applyBorder="1" applyAlignment="1">
      <alignment horizontal="center" vertical="center" wrapText="1"/>
    </xf>
    <xf numFmtId="168" fontId="3" fillId="10" borderId="2" xfId="0" applyNumberFormat="1" applyFont="1" applyFill="1" applyBorder="1" applyAlignment="1">
      <alignment horizontal="left"/>
    </xf>
    <xf numFmtId="1" fontId="3" fillId="10" borderId="2" xfId="0" applyNumberFormat="1" applyFont="1" applyFill="1" applyBorder="1" applyAlignment="1">
      <alignment horizontal="center"/>
    </xf>
    <xf numFmtId="0" fontId="3" fillId="10" borderId="2" xfId="0" applyFont="1" applyFill="1" applyBorder="1" applyAlignment="1">
      <alignment horizontal="center"/>
    </xf>
    <xf numFmtId="2" fontId="3" fillId="10" borderId="2" xfId="0" applyNumberFormat="1" applyFont="1" applyFill="1" applyBorder="1" applyAlignment="1">
      <alignment horizontal="center"/>
    </xf>
    <xf numFmtId="0" fontId="3" fillId="10" borderId="4" xfId="0" applyFont="1" applyFill="1" applyBorder="1" applyAlignment="1">
      <alignment horizontal="center"/>
    </xf>
    <xf numFmtId="2" fontId="3" fillId="10" borderId="2" xfId="0" applyNumberFormat="1" applyFont="1" applyFill="1" applyBorder="1" applyAlignment="1">
      <alignment horizontal="center" vertical="center" wrapText="1"/>
    </xf>
    <xf numFmtId="10" fontId="3" fillId="10" borderId="2" xfId="0" applyNumberFormat="1" applyFont="1" applyFill="1" applyBorder="1" applyAlignment="1">
      <alignment horizontal="center" vertical="center" wrapText="1"/>
    </xf>
    <xf numFmtId="0" fontId="3" fillId="10" borderId="2" xfId="0" applyFont="1" applyFill="1" applyBorder="1"/>
    <xf numFmtId="9" fontId="3" fillId="10" borderId="2" xfId="0" applyNumberFormat="1" applyFont="1" applyFill="1" applyBorder="1" applyAlignment="1">
      <alignment horizontal="center"/>
    </xf>
    <xf numFmtId="169" fontId="3" fillId="10" borderId="2" xfId="0" applyNumberFormat="1" applyFont="1" applyFill="1" applyBorder="1" applyAlignment="1">
      <alignment horizontal="center" vertical="center" wrapText="1"/>
    </xf>
    <xf numFmtId="15" fontId="3" fillId="10" borderId="2" xfId="0" applyNumberFormat="1" applyFont="1" applyFill="1" applyBorder="1"/>
    <xf numFmtId="1" fontId="3" fillId="8" borderId="2" xfId="0" applyNumberFormat="1" applyFont="1" applyFill="1" applyBorder="1" applyAlignment="1">
      <alignment horizontal="center" vertical="center" wrapText="1"/>
    </xf>
    <xf numFmtId="168" fontId="3" fillId="8" borderId="2" xfId="0" applyNumberFormat="1" applyFont="1" applyFill="1" applyBorder="1" applyAlignment="1">
      <alignment horizontal="center" vertical="center" wrapText="1"/>
    </xf>
    <xf numFmtId="0" fontId="3" fillId="8" borderId="2" xfId="0" applyFont="1" applyFill="1" applyBorder="1"/>
    <xf numFmtId="0" fontId="3" fillId="8" borderId="2" xfId="0" applyFont="1" applyFill="1" applyBorder="1" applyAlignment="1">
      <alignment horizontal="center"/>
    </xf>
    <xf numFmtId="2" fontId="3" fillId="8" borderId="2" xfId="0" applyNumberFormat="1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2" fontId="3" fillId="8" borderId="2" xfId="0" applyNumberFormat="1" applyFont="1" applyFill="1" applyBorder="1" applyAlignment="1">
      <alignment horizontal="center" vertical="center" wrapText="1"/>
    </xf>
    <xf numFmtId="9" fontId="3" fillId="8" borderId="2" xfId="0" applyNumberFormat="1" applyFont="1" applyFill="1" applyBorder="1" applyAlignment="1">
      <alignment horizontal="center"/>
    </xf>
    <xf numFmtId="1" fontId="3" fillId="9" borderId="3" xfId="0" applyNumberFormat="1" applyFont="1" applyFill="1" applyBorder="1" applyAlignment="1">
      <alignment horizontal="center" vertical="center"/>
    </xf>
    <xf numFmtId="168" fontId="3" fillId="9" borderId="3" xfId="0" applyNumberFormat="1" applyFont="1" applyFill="1" applyBorder="1" applyAlignment="1">
      <alignment horizontal="center" vertical="center"/>
    </xf>
    <xf numFmtId="168" fontId="3" fillId="9" borderId="3" xfId="0" applyNumberFormat="1" applyFont="1" applyFill="1" applyBorder="1" applyAlignment="1">
      <alignment horizontal="left"/>
    </xf>
    <xf numFmtId="0" fontId="3" fillId="9" borderId="3" xfId="0" applyFont="1" applyFill="1" applyBorder="1" applyAlignment="1">
      <alignment horizontal="center"/>
    </xf>
    <xf numFmtId="2" fontId="3" fillId="9" borderId="3" xfId="0" applyNumberFormat="1" applyFont="1" applyFill="1" applyBorder="1" applyAlignment="1">
      <alignment horizontal="center" vertical="center"/>
    </xf>
    <xf numFmtId="2" fontId="3" fillId="9" borderId="3" xfId="0" applyNumberFormat="1" applyFont="1" applyFill="1" applyBorder="1" applyAlignment="1">
      <alignment horizontal="center"/>
    </xf>
    <xf numFmtId="0" fontId="3" fillId="9" borderId="6" xfId="0" applyFont="1" applyFill="1" applyBorder="1" applyAlignment="1">
      <alignment horizontal="center"/>
    </xf>
    <xf numFmtId="10" fontId="3" fillId="9" borderId="3" xfId="0" applyNumberFormat="1" applyFont="1" applyFill="1" applyBorder="1" applyAlignment="1">
      <alignment horizontal="center" vertical="center" wrapText="1"/>
    </xf>
    <xf numFmtId="168" fontId="3" fillId="9" borderId="3" xfId="0" applyNumberFormat="1" applyFont="1" applyFill="1" applyBorder="1" applyAlignment="1">
      <alignment horizontal="center" vertical="center" wrapText="1"/>
    </xf>
    <xf numFmtId="1" fontId="3" fillId="10" borderId="2" xfId="0" applyNumberFormat="1" applyFont="1" applyFill="1" applyBorder="1" applyAlignment="1">
      <alignment horizontal="center" vertical="center"/>
    </xf>
    <xf numFmtId="168" fontId="3" fillId="10" borderId="2" xfId="0" applyNumberFormat="1" applyFont="1" applyFill="1" applyBorder="1" applyAlignment="1">
      <alignment horizontal="center" vertical="center"/>
    </xf>
    <xf numFmtId="2" fontId="3" fillId="10" borderId="2" xfId="0" applyNumberFormat="1" applyFont="1" applyFill="1" applyBorder="1" applyAlignment="1">
      <alignment horizontal="center" vertical="center"/>
    </xf>
    <xf numFmtId="2" fontId="3" fillId="9" borderId="3" xfId="0" applyNumberFormat="1" applyFont="1" applyFill="1" applyBorder="1" applyAlignment="1">
      <alignment horizontal="center" vertical="center" wrapText="1"/>
    </xf>
    <xf numFmtId="1" fontId="3" fillId="10" borderId="3" xfId="0" applyNumberFormat="1" applyFont="1" applyFill="1" applyBorder="1" applyAlignment="1">
      <alignment horizontal="center" vertical="center"/>
    </xf>
    <xf numFmtId="168" fontId="3" fillId="10" borderId="3" xfId="0" applyNumberFormat="1" applyFont="1" applyFill="1" applyBorder="1" applyAlignment="1">
      <alignment horizontal="center" vertical="center"/>
    </xf>
    <xf numFmtId="0" fontId="3" fillId="10" borderId="3" xfId="0" applyFont="1" applyFill="1" applyBorder="1"/>
    <xf numFmtId="0" fontId="3" fillId="10" borderId="3" xfId="0" applyFont="1" applyFill="1" applyBorder="1" applyAlignment="1">
      <alignment horizontal="center"/>
    </xf>
    <xf numFmtId="2" fontId="3" fillId="10" borderId="3" xfId="0" applyNumberFormat="1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1" fontId="3" fillId="2" borderId="3" xfId="0" applyNumberFormat="1" applyFont="1" applyFill="1" applyBorder="1" applyAlignment="1">
      <alignment horizontal="center" vertical="center" wrapText="1"/>
    </xf>
    <xf numFmtId="168" fontId="3" fillId="2" borderId="3" xfId="0" applyNumberFormat="1" applyFont="1" applyFill="1" applyBorder="1" applyAlignment="1">
      <alignment horizontal="center" vertical="center"/>
    </xf>
    <xf numFmtId="168" fontId="3" fillId="2" borderId="3" xfId="0" applyNumberFormat="1" applyFont="1" applyFill="1" applyBorder="1" applyAlignment="1">
      <alignment horizontal="left"/>
    </xf>
    <xf numFmtId="0" fontId="3" fillId="0" borderId="7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2" fontId="3" fillId="0" borderId="28" xfId="0" applyNumberFormat="1" applyFont="1" applyBorder="1" applyAlignment="1">
      <alignment horizontal="center" vertical="center" wrapText="1"/>
    </xf>
    <xf numFmtId="1" fontId="3" fillId="2" borderId="2" xfId="0" applyNumberFormat="1" applyFont="1" applyFill="1" applyBorder="1" applyAlignment="1">
      <alignment horizontal="center" vertical="center" wrapText="1"/>
    </xf>
    <xf numFmtId="168" fontId="3" fillId="2" borderId="2" xfId="0" applyNumberFormat="1" applyFont="1" applyFill="1" applyBorder="1" applyAlignment="1">
      <alignment horizontal="center" vertical="center"/>
    </xf>
    <xf numFmtId="0" fontId="15" fillId="0" borderId="2" xfId="0" applyFont="1" applyBorder="1" applyAlignment="1">
      <alignment horizontal="center"/>
    </xf>
    <xf numFmtId="2" fontId="3" fillId="2" borderId="29" xfId="0" applyNumberFormat="1" applyFont="1" applyFill="1" applyBorder="1" applyAlignment="1">
      <alignment horizontal="center" vertical="center"/>
    </xf>
    <xf numFmtId="168" fontId="3" fillId="0" borderId="2" xfId="0" applyNumberFormat="1" applyFont="1" applyBorder="1" applyAlignment="1">
      <alignment horizontal="center" vertical="center"/>
    </xf>
    <xf numFmtId="0" fontId="37" fillId="11" borderId="30" xfId="0" applyFont="1" applyFill="1" applyBorder="1" applyAlignment="1">
      <alignment horizontal="center" vertical="center"/>
    </xf>
    <xf numFmtId="0" fontId="37" fillId="0" borderId="26" xfId="0" applyFont="1" applyBorder="1" applyAlignment="1">
      <alignment horizontal="center" vertical="center"/>
    </xf>
    <xf numFmtId="0" fontId="36" fillId="0" borderId="30" xfId="0" applyFont="1" applyBorder="1" applyAlignment="1">
      <alignment horizontal="center" vertical="center"/>
    </xf>
    <xf numFmtId="166" fontId="36" fillId="0" borderId="30" xfId="0" applyNumberFormat="1" applyFont="1" applyBorder="1" applyAlignment="1">
      <alignment horizontal="center" vertical="center"/>
    </xf>
    <xf numFmtId="0" fontId="37" fillId="0" borderId="30" xfId="0" applyFont="1" applyBorder="1" applyAlignment="1">
      <alignment horizontal="center" vertical="center"/>
    </xf>
    <xf numFmtId="0" fontId="36" fillId="11" borderId="30" xfId="0" applyFont="1" applyFill="1" applyBorder="1" applyAlignment="1">
      <alignment horizontal="center" vertical="center"/>
    </xf>
    <xf numFmtId="2" fontId="37" fillId="0" borderId="30" xfId="0" applyNumberFormat="1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15" fontId="3" fillId="0" borderId="30" xfId="0" applyNumberFormat="1" applyFont="1" applyBorder="1" applyAlignment="1">
      <alignment horizontal="center" vertical="center"/>
    </xf>
    <xf numFmtId="164" fontId="36" fillId="0" borderId="30" xfId="0" applyNumberFormat="1" applyFont="1" applyBorder="1" applyAlignment="1">
      <alignment horizontal="center" vertical="top"/>
    </xf>
    <xf numFmtId="10" fontId="37" fillId="0" borderId="30" xfId="0" applyNumberFormat="1" applyFont="1" applyBorder="1" applyAlignment="1">
      <alignment horizontal="center" vertical="center" wrapText="1"/>
    </xf>
    <xf numFmtId="16" fontId="37" fillId="0" borderId="30" xfId="0" applyNumberFormat="1" applyFont="1" applyBorder="1" applyAlignment="1">
      <alignment horizontal="center" vertical="center"/>
    </xf>
    <xf numFmtId="0" fontId="36" fillId="0" borderId="30" xfId="0" applyFont="1" applyBorder="1" applyAlignment="1">
      <alignment horizontal="left"/>
    </xf>
    <xf numFmtId="0" fontId="6" fillId="4" borderId="24" xfId="0" applyFont="1" applyFill="1" applyBorder="1" applyAlignment="1">
      <alignment horizontal="center" vertical="center" wrapText="1"/>
    </xf>
    <xf numFmtId="0" fontId="6" fillId="4" borderId="28" xfId="0" applyFont="1" applyFill="1" applyBorder="1" applyAlignment="1">
      <alignment horizontal="center" wrapText="1"/>
    </xf>
    <xf numFmtId="0" fontId="6" fillId="4" borderId="30" xfId="0" applyFont="1" applyFill="1" applyBorder="1" applyAlignment="1">
      <alignment horizontal="center" vertical="center" wrapText="1"/>
    </xf>
    <xf numFmtId="0" fontId="36" fillId="6" borderId="2" xfId="0" applyFont="1" applyFill="1" applyBorder="1" applyAlignment="1">
      <alignment horizontal="center" vertical="center"/>
    </xf>
    <xf numFmtId="167" fontId="36" fillId="6" borderId="2" xfId="0" applyNumberFormat="1" applyFont="1" applyFill="1" applyBorder="1" applyAlignment="1">
      <alignment horizontal="center" vertical="center"/>
    </xf>
    <xf numFmtId="16" fontId="36" fillId="11" borderId="2" xfId="0" applyNumberFormat="1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left" vertical="center"/>
    </xf>
    <xf numFmtId="0" fontId="3" fillId="2" borderId="23" xfId="0" applyFont="1" applyFill="1" applyBorder="1" applyAlignment="1">
      <alignment horizontal="center"/>
    </xf>
    <xf numFmtId="0" fontId="3" fillId="2" borderId="23" xfId="0" applyFont="1" applyFill="1" applyBorder="1" applyAlignment="1">
      <alignment horizontal="right" vertical="top"/>
    </xf>
    <xf numFmtId="2" fontId="29" fillId="2" borderId="23" xfId="0" applyNumberFormat="1" applyFont="1" applyFill="1" applyBorder="1" applyAlignment="1">
      <alignment horizontal="center" vertical="center" wrapText="1"/>
    </xf>
    <xf numFmtId="165" fontId="29" fillId="2" borderId="23" xfId="0" applyNumberFormat="1" applyFont="1" applyFill="1" applyBorder="1" applyAlignment="1">
      <alignment horizontal="center" vertical="center" wrapText="1"/>
    </xf>
    <xf numFmtId="0" fontId="3" fillId="2" borderId="23" xfId="0" applyFont="1" applyFill="1" applyBorder="1"/>
    <xf numFmtId="0" fontId="3" fillId="0" borderId="24" xfId="0" applyFont="1" applyBorder="1"/>
    <xf numFmtId="0" fontId="15" fillId="0" borderId="7" xfId="0" applyFont="1" applyBorder="1"/>
    <xf numFmtId="2" fontId="3" fillId="0" borderId="7" xfId="0" applyNumberFormat="1" applyFont="1" applyBorder="1"/>
    <xf numFmtId="0" fontId="3" fillId="0" borderId="7" xfId="0" applyFont="1" applyBorder="1"/>
    <xf numFmtId="0" fontId="6" fillId="0" borderId="30" xfId="1" applyFont="1" applyBorder="1"/>
    <xf numFmtId="2" fontId="6" fillId="0" borderId="30" xfId="1" applyNumberFormat="1" applyFont="1" applyBorder="1" applyAlignment="1">
      <alignment horizontal="right"/>
    </xf>
    <xf numFmtId="2" fontId="6" fillId="0" borderId="30" xfId="1" applyNumberFormat="1" applyFont="1" applyBorder="1"/>
    <xf numFmtId="10" fontId="6" fillId="0" borderId="30" xfId="46" applyNumberFormat="1" applyFont="1" applyBorder="1"/>
    <xf numFmtId="0" fontId="36" fillId="11" borderId="30" xfId="0" applyFont="1" applyFill="1" applyBorder="1"/>
    <xf numFmtId="0" fontId="6" fillId="4" borderId="7" xfId="0" applyFont="1" applyFill="1" applyBorder="1" applyAlignment="1">
      <alignment horizontal="center"/>
    </xf>
    <xf numFmtId="0" fontId="3" fillId="0" borderId="23" xfId="0" applyFont="1" applyBorder="1"/>
    <xf numFmtId="15" fontId="3" fillId="0" borderId="23" xfId="0" applyNumberFormat="1" applyFont="1" applyBorder="1"/>
    <xf numFmtId="2" fontId="3" fillId="0" borderId="23" xfId="0" applyNumberFormat="1" applyFont="1" applyBorder="1"/>
    <xf numFmtId="2" fontId="3" fillId="0" borderId="23" xfId="0" applyNumberFormat="1" applyFont="1" applyBorder="1" applyAlignment="1">
      <alignment horizontal="right"/>
    </xf>
    <xf numFmtId="0" fontId="14" fillId="0" borderId="23" xfId="0" applyFont="1" applyBorder="1"/>
    <xf numFmtId="10" fontId="14" fillId="2" borderId="23" xfId="0" applyNumberFormat="1" applyFont="1" applyFill="1" applyBorder="1" applyAlignment="1">
      <alignment horizontal="center"/>
    </xf>
    <xf numFmtId="0" fontId="3" fillId="0" borderId="30" xfId="0" applyFont="1" applyBorder="1"/>
    <xf numFmtId="0" fontId="3" fillId="0" borderId="23" xfId="0" applyFont="1" applyBorder="1" applyAlignment="1">
      <alignment horizontal="left"/>
    </xf>
    <xf numFmtId="0" fontId="15" fillId="0" borderId="30" xfId="0" applyFont="1" applyBorder="1"/>
    <xf numFmtId="2" fontId="3" fillId="0" borderId="30" xfId="0" applyNumberFormat="1" applyFont="1" applyBorder="1"/>
    <xf numFmtId="15" fontId="53" fillId="0" borderId="30" xfId="12" applyNumberFormat="1" applyFont="1" applyBorder="1"/>
    <xf numFmtId="2" fontId="3" fillId="0" borderId="30" xfId="1" applyNumberFormat="1" applyBorder="1"/>
    <xf numFmtId="15" fontId="1" fillId="0" borderId="30" xfId="12" applyNumberFormat="1" applyFont="1" applyBorder="1"/>
    <xf numFmtId="2" fontId="3" fillId="0" borderId="30" xfId="1" applyNumberFormat="1" applyBorder="1" applyAlignment="1">
      <alignment horizontal="right"/>
    </xf>
    <xf numFmtId="0" fontId="3" fillId="0" borderId="30" xfId="1" applyBorder="1"/>
    <xf numFmtId="10" fontId="3" fillId="0" borderId="30" xfId="46" applyNumberFormat="1" applyFont="1" applyBorder="1"/>
    <xf numFmtId="0" fontId="1" fillId="0" borderId="30" xfId="12" applyFont="1" applyBorder="1" applyAlignment="1">
      <alignment horizontal="left"/>
    </xf>
    <xf numFmtId="49" fontId="1" fillId="0" borderId="30" xfId="12" applyNumberFormat="1" applyFont="1" applyBorder="1"/>
    <xf numFmtId="0" fontId="1" fillId="0" borderId="30" xfId="12" applyFont="1" applyBorder="1"/>
    <xf numFmtId="0" fontId="3" fillId="0" borderId="30" xfId="0" applyFont="1" applyBorder="1" applyAlignment="1">
      <alignment horizontal="left"/>
    </xf>
    <xf numFmtId="16" fontId="36" fillId="0" borderId="23" xfId="0" applyNumberFormat="1" applyFont="1" applyBorder="1" applyAlignment="1">
      <alignment horizontal="center" vertical="center"/>
    </xf>
    <xf numFmtId="0" fontId="36" fillId="0" borderId="30" xfId="0" applyFont="1" applyBorder="1"/>
    <xf numFmtId="16" fontId="36" fillId="0" borderId="2" xfId="0" applyNumberFormat="1" applyFont="1" applyBorder="1" applyAlignment="1">
      <alignment horizontal="center" vertical="center"/>
    </xf>
    <xf numFmtId="167" fontId="36" fillId="0" borderId="2" xfId="0" applyNumberFormat="1" applyFont="1" applyBorder="1" applyAlignment="1">
      <alignment horizontal="center" vertical="center"/>
    </xf>
    <xf numFmtId="16" fontId="36" fillId="11" borderId="30" xfId="0" applyNumberFormat="1" applyFont="1" applyFill="1" applyBorder="1" applyAlignment="1">
      <alignment horizontal="center" vertical="center"/>
    </xf>
    <xf numFmtId="0" fontId="6" fillId="4" borderId="23" xfId="0" applyFont="1" applyFill="1" applyBorder="1" applyAlignment="1">
      <alignment horizontal="left" vertical="center" wrapText="1"/>
    </xf>
    <xf numFmtId="0" fontId="6" fillId="0" borderId="23" xfId="0" applyFont="1" applyBorder="1" applyAlignment="1">
      <alignment horizontal="center" vertical="center" wrapText="1"/>
    </xf>
    <xf numFmtId="2" fontId="37" fillId="6" borderId="2" xfId="0" applyNumberFormat="1" applyFont="1" applyFill="1" applyBorder="1" applyAlignment="1">
      <alignment horizontal="center" vertical="center"/>
    </xf>
    <xf numFmtId="16" fontId="36" fillId="0" borderId="30" xfId="0" applyNumberFormat="1" applyFont="1" applyBorder="1" applyAlignment="1">
      <alignment horizontal="center" vertical="center"/>
    </xf>
    <xf numFmtId="2" fontId="36" fillId="0" borderId="2" xfId="0" applyNumberFormat="1" applyFont="1" applyBorder="1" applyAlignment="1">
      <alignment horizontal="center" vertical="center"/>
    </xf>
    <xf numFmtId="16" fontId="36" fillId="0" borderId="26" xfId="0" applyNumberFormat="1" applyFont="1" applyBorder="1" applyAlignment="1">
      <alignment horizontal="center" vertical="center"/>
    </xf>
    <xf numFmtId="2" fontId="36" fillId="0" borderId="30" xfId="0" applyNumberFormat="1" applyFont="1" applyBorder="1" applyAlignment="1">
      <alignment horizontal="center" vertical="center"/>
    </xf>
    <xf numFmtId="0" fontId="37" fillId="0" borderId="31" xfId="0" applyFont="1" applyBorder="1" applyAlignment="1">
      <alignment horizontal="center" vertical="center"/>
    </xf>
    <xf numFmtId="167" fontId="36" fillId="0" borderId="30" xfId="0" applyNumberFormat="1" applyFont="1" applyBorder="1" applyAlignment="1">
      <alignment horizontal="center" vertical="center"/>
    </xf>
    <xf numFmtId="2" fontId="37" fillId="0" borderId="19" xfId="0" applyNumberFormat="1" applyFont="1" applyBorder="1" applyAlignment="1">
      <alignment horizontal="center" vertical="center"/>
    </xf>
    <xf numFmtId="10" fontId="37" fillId="0" borderId="24" xfId="0" applyNumberFormat="1" applyFont="1" applyBorder="1" applyAlignment="1">
      <alignment horizontal="center" vertical="center" wrapText="1"/>
    </xf>
    <xf numFmtId="16" fontId="37" fillId="0" borderId="41" xfId="0" applyNumberFormat="1" applyFont="1" applyBorder="1" applyAlignment="1">
      <alignment horizontal="center" vertical="center"/>
    </xf>
    <xf numFmtId="167" fontId="37" fillId="0" borderId="30" xfId="0" applyNumberFormat="1" applyFont="1" applyBorder="1" applyAlignment="1">
      <alignment horizontal="center" vertical="center"/>
    </xf>
    <xf numFmtId="1" fontId="3" fillId="9" borderId="7" xfId="0" applyNumberFormat="1" applyFont="1" applyFill="1" applyBorder="1" applyAlignment="1">
      <alignment horizontal="center" vertical="center"/>
    </xf>
    <xf numFmtId="168" fontId="3" fillId="9" borderId="7" xfId="0" applyNumberFormat="1" applyFont="1" applyFill="1" applyBorder="1" applyAlignment="1">
      <alignment horizontal="center" vertical="center"/>
    </xf>
    <xf numFmtId="168" fontId="3" fillId="9" borderId="7" xfId="0" applyNumberFormat="1" applyFont="1" applyFill="1" applyBorder="1" applyAlignment="1">
      <alignment horizontal="left"/>
    </xf>
    <xf numFmtId="0" fontId="3" fillId="9" borderId="7" xfId="0" applyFont="1" applyFill="1" applyBorder="1" applyAlignment="1">
      <alignment horizontal="center"/>
    </xf>
    <xf numFmtId="2" fontId="3" fillId="9" borderId="7" xfId="0" applyNumberFormat="1" applyFont="1" applyFill="1" applyBorder="1" applyAlignment="1">
      <alignment horizontal="center"/>
    </xf>
    <xf numFmtId="0" fontId="3" fillId="9" borderId="19" xfId="0" applyFont="1" applyFill="1" applyBorder="1" applyAlignment="1">
      <alignment horizontal="center"/>
    </xf>
    <xf numFmtId="0" fontId="36" fillId="44" borderId="30" xfId="0" applyFont="1" applyFill="1" applyBorder="1" applyAlignment="1">
      <alignment horizontal="center" vertical="center"/>
    </xf>
    <xf numFmtId="0" fontId="37" fillId="44" borderId="30" xfId="0" applyFont="1" applyFill="1" applyBorder="1" applyAlignment="1">
      <alignment horizontal="center" vertical="center"/>
    </xf>
    <xf numFmtId="0" fontId="6" fillId="4" borderId="24" xfId="0" applyFont="1" applyFill="1" applyBorder="1" applyAlignment="1">
      <alignment horizontal="left" vertical="center" wrapText="1"/>
    </xf>
    <xf numFmtId="0" fontId="3" fillId="44" borderId="30" xfId="0" applyFont="1" applyFill="1" applyBorder="1" applyAlignment="1">
      <alignment horizontal="center" vertical="center"/>
    </xf>
    <xf numFmtId="166" fontId="36" fillId="44" borderId="30" xfId="0" applyNumberFormat="1" applyFont="1" applyFill="1" applyBorder="1" applyAlignment="1">
      <alignment horizontal="center" vertical="center"/>
    </xf>
    <xf numFmtId="15" fontId="3" fillId="44" borderId="30" xfId="0" applyNumberFormat="1" applyFont="1" applyFill="1" applyBorder="1" applyAlignment="1">
      <alignment horizontal="center" vertical="center"/>
    </xf>
    <xf numFmtId="0" fontId="36" fillId="44" borderId="30" xfId="0" applyFont="1" applyFill="1" applyBorder="1" applyAlignment="1">
      <alignment horizontal="left"/>
    </xf>
    <xf numFmtId="164" fontId="36" fillId="44" borderId="30" xfId="0" applyNumberFormat="1" applyFont="1" applyFill="1" applyBorder="1" applyAlignment="1">
      <alignment horizontal="center" vertical="top"/>
    </xf>
    <xf numFmtId="0" fontId="36" fillId="43" borderId="30" xfId="0" applyFont="1" applyFill="1" applyBorder="1" applyAlignment="1">
      <alignment horizontal="center" vertical="center"/>
    </xf>
    <xf numFmtId="2" fontId="36" fillId="43" borderId="30" xfId="0" applyNumberFormat="1" applyFont="1" applyFill="1" applyBorder="1" applyAlignment="1">
      <alignment horizontal="center" vertical="center"/>
    </xf>
    <xf numFmtId="10" fontId="36" fillId="43" borderId="30" xfId="0" applyNumberFormat="1" applyFont="1" applyFill="1" applyBorder="1" applyAlignment="1">
      <alignment horizontal="center" vertical="center" wrapText="1"/>
    </xf>
    <xf numFmtId="16" fontId="36" fillId="43" borderId="30" xfId="0" applyNumberFormat="1" applyFont="1" applyFill="1" applyBorder="1" applyAlignment="1">
      <alignment horizontal="center" vertical="center"/>
    </xf>
    <xf numFmtId="2" fontId="37" fillId="44" borderId="30" xfId="0" applyNumberFormat="1" applyFont="1" applyFill="1" applyBorder="1" applyAlignment="1">
      <alignment horizontal="center" vertical="center"/>
    </xf>
    <xf numFmtId="0" fontId="37" fillId="6" borderId="26" xfId="0" applyFont="1" applyFill="1" applyBorder="1" applyAlignment="1">
      <alignment horizontal="center" vertical="center"/>
    </xf>
    <xf numFmtId="16" fontId="36" fillId="44" borderId="30" xfId="0" applyNumberFormat="1" applyFont="1" applyFill="1" applyBorder="1" applyAlignment="1">
      <alignment horizontal="center" vertical="center"/>
    </xf>
    <xf numFmtId="0" fontId="36" fillId="44" borderId="30" xfId="0" applyFont="1" applyFill="1" applyBorder="1"/>
    <xf numFmtId="0" fontId="37" fillId="43" borderId="26" xfId="0" applyFont="1" applyFill="1" applyBorder="1" applyAlignment="1">
      <alignment horizontal="center" vertical="center"/>
    </xf>
    <xf numFmtId="0" fontId="36" fillId="43" borderId="2" xfId="0" applyFont="1" applyFill="1" applyBorder="1" applyAlignment="1">
      <alignment horizontal="center" vertical="center"/>
    </xf>
    <xf numFmtId="2" fontId="37" fillId="43" borderId="2" xfId="0" applyNumberFormat="1" applyFont="1" applyFill="1" applyBorder="1" applyAlignment="1">
      <alignment horizontal="center" vertical="center"/>
    </xf>
    <xf numFmtId="167" fontId="36" fillId="43" borderId="2" xfId="0" applyNumberFormat="1" applyFont="1" applyFill="1" applyBorder="1" applyAlignment="1">
      <alignment horizontal="center" vertical="center"/>
    </xf>
    <xf numFmtId="0" fontId="37" fillId="43" borderId="2" xfId="0" applyFont="1" applyFill="1" applyBorder="1" applyAlignment="1">
      <alignment horizontal="center" vertical="center"/>
    </xf>
    <xf numFmtId="16" fontId="36" fillId="44" borderId="2" xfId="0" applyNumberFormat="1" applyFont="1" applyFill="1" applyBorder="1" applyAlignment="1">
      <alignment horizontal="center" vertical="center"/>
    </xf>
    <xf numFmtId="0" fontId="3" fillId="11" borderId="30" xfId="0" applyFont="1" applyFill="1" applyBorder="1" applyAlignment="1">
      <alignment horizontal="center" vertical="center"/>
    </xf>
    <xf numFmtId="166" fontId="36" fillId="11" borderId="30" xfId="0" applyNumberFormat="1" applyFont="1" applyFill="1" applyBorder="1" applyAlignment="1">
      <alignment horizontal="center" vertical="center"/>
    </xf>
    <xf numFmtId="15" fontId="3" fillId="11" borderId="30" xfId="0" applyNumberFormat="1" applyFont="1" applyFill="1" applyBorder="1" applyAlignment="1">
      <alignment horizontal="center" vertical="center"/>
    </xf>
    <xf numFmtId="0" fontId="36" fillId="11" borderId="30" xfId="0" applyFont="1" applyFill="1" applyBorder="1" applyAlignment="1">
      <alignment horizontal="left"/>
    </xf>
    <xf numFmtId="164" fontId="36" fillId="11" borderId="30" xfId="0" applyNumberFormat="1" applyFont="1" applyFill="1" applyBorder="1" applyAlignment="1">
      <alignment horizontal="center" vertical="top"/>
    </xf>
    <xf numFmtId="0" fontId="36" fillId="6" borderId="30" xfId="0" applyFont="1" applyFill="1" applyBorder="1" applyAlignment="1">
      <alignment horizontal="center" vertical="center"/>
    </xf>
    <xf numFmtId="2" fontId="36" fillId="6" borderId="30" xfId="0" applyNumberFormat="1" applyFont="1" applyFill="1" applyBorder="1" applyAlignment="1">
      <alignment horizontal="center" vertical="center"/>
    </xf>
    <xf numFmtId="10" fontId="36" fillId="6" borderId="30" xfId="0" applyNumberFormat="1" applyFont="1" applyFill="1" applyBorder="1" applyAlignment="1">
      <alignment horizontal="center" vertical="center" wrapText="1"/>
    </xf>
    <xf numFmtId="16" fontId="36" fillId="6" borderId="30" xfId="0" applyNumberFormat="1" applyFont="1" applyFill="1" applyBorder="1" applyAlignment="1">
      <alignment horizontal="center" vertical="center"/>
    </xf>
    <xf numFmtId="2" fontId="37" fillId="11" borderId="30" xfId="0" applyNumberFormat="1" applyFont="1" applyFill="1" applyBorder="1" applyAlignment="1">
      <alignment horizontal="center" vertical="center"/>
    </xf>
    <xf numFmtId="0" fontId="36" fillId="43" borderId="5" xfId="0" applyFont="1" applyFill="1" applyBorder="1" applyAlignment="1">
      <alignment horizontal="center" vertical="center"/>
    </xf>
    <xf numFmtId="2" fontId="36" fillId="44" borderId="2" xfId="0" applyNumberFormat="1" applyFont="1" applyFill="1" applyBorder="1" applyAlignment="1">
      <alignment horizontal="center" vertical="center"/>
    </xf>
    <xf numFmtId="0" fontId="37" fillId="6" borderId="30" xfId="0" applyFont="1" applyFill="1" applyBorder="1" applyAlignment="1">
      <alignment horizontal="center" vertical="center"/>
    </xf>
    <xf numFmtId="0" fontId="36" fillId="6" borderId="5" xfId="0" applyFont="1" applyFill="1" applyBorder="1" applyAlignment="1">
      <alignment horizontal="center" vertical="center"/>
    </xf>
    <xf numFmtId="2" fontId="36" fillId="11" borderId="2" xfId="0" applyNumberFormat="1" applyFont="1" applyFill="1" applyBorder="1" applyAlignment="1">
      <alignment horizontal="center" vertical="center"/>
    </xf>
    <xf numFmtId="0" fontId="36" fillId="11" borderId="42" xfId="0" applyFont="1" applyFill="1" applyBorder="1" applyAlignment="1">
      <alignment horizontal="center" vertical="center"/>
    </xf>
    <xf numFmtId="16" fontId="36" fillId="11" borderId="42" xfId="0" applyNumberFormat="1" applyFont="1" applyFill="1" applyBorder="1" applyAlignment="1">
      <alignment horizontal="center" vertical="center"/>
    </xf>
    <xf numFmtId="0" fontId="36" fillId="45" borderId="30" xfId="0" applyFont="1" applyFill="1" applyBorder="1" applyAlignment="1">
      <alignment horizontal="center" vertical="center"/>
    </xf>
    <xf numFmtId="16" fontId="36" fillId="45" borderId="30" xfId="0" applyNumberFormat="1" applyFont="1" applyFill="1" applyBorder="1" applyAlignment="1">
      <alignment horizontal="center" vertical="center"/>
    </xf>
    <xf numFmtId="0" fontId="36" fillId="45" borderId="30" xfId="0" applyFont="1" applyFill="1" applyBorder="1"/>
    <xf numFmtId="0" fontId="37" fillId="45" borderId="30" xfId="0" applyFont="1" applyFill="1" applyBorder="1" applyAlignment="1">
      <alignment horizontal="center" vertical="center"/>
    </xf>
    <xf numFmtId="0" fontId="37" fillId="46" borderId="26" xfId="0" applyFont="1" applyFill="1" applyBorder="1" applyAlignment="1">
      <alignment horizontal="center" vertical="center"/>
    </xf>
    <xf numFmtId="0" fontId="36" fillId="46" borderId="2" xfId="0" applyFont="1" applyFill="1" applyBorder="1" applyAlignment="1">
      <alignment horizontal="center" vertical="center"/>
    </xf>
    <xf numFmtId="2" fontId="37" fillId="46" borderId="2" xfId="0" applyNumberFormat="1" applyFont="1" applyFill="1" applyBorder="1" applyAlignment="1">
      <alignment horizontal="center" vertical="center"/>
    </xf>
    <xf numFmtId="167" fontId="36" fillId="46" borderId="2" xfId="0" applyNumberFormat="1" applyFont="1" applyFill="1" applyBorder="1" applyAlignment="1">
      <alignment horizontal="center" vertical="center"/>
    </xf>
    <xf numFmtId="0" fontId="37" fillId="46" borderId="2" xfId="0" applyFont="1" applyFill="1" applyBorder="1" applyAlignment="1">
      <alignment horizontal="center" vertical="center"/>
    </xf>
    <xf numFmtId="16" fontId="36" fillId="45" borderId="2" xfId="0" applyNumberFormat="1" applyFont="1" applyFill="1" applyBorder="1" applyAlignment="1">
      <alignment horizontal="center" vertical="center"/>
    </xf>
    <xf numFmtId="0" fontId="36" fillId="44" borderId="42" xfId="0" applyFont="1" applyFill="1" applyBorder="1" applyAlignment="1">
      <alignment horizontal="center" vertical="center"/>
    </xf>
    <xf numFmtId="16" fontId="36" fillId="44" borderId="42" xfId="0" applyNumberFormat="1" applyFont="1" applyFill="1" applyBorder="1" applyAlignment="1">
      <alignment horizontal="center" vertical="center"/>
    </xf>
    <xf numFmtId="0" fontId="37" fillId="43" borderId="30" xfId="0" applyFont="1" applyFill="1" applyBorder="1" applyAlignment="1">
      <alignment horizontal="center" vertical="center"/>
    </xf>
    <xf numFmtId="0" fontId="36" fillId="45" borderId="42" xfId="0" applyFont="1" applyFill="1" applyBorder="1" applyAlignment="1">
      <alignment horizontal="center" vertical="center"/>
    </xf>
    <xf numFmtId="16" fontId="36" fillId="45" borderId="42" xfId="0" applyNumberFormat="1" applyFont="1" applyFill="1" applyBorder="1" applyAlignment="1">
      <alignment horizontal="center" vertical="center"/>
    </xf>
    <xf numFmtId="0" fontId="37" fillId="46" borderId="30" xfId="0" applyFont="1" applyFill="1" applyBorder="1" applyAlignment="1">
      <alignment horizontal="center" vertical="center"/>
    </xf>
    <xf numFmtId="0" fontId="36" fillId="46" borderId="5" xfId="0" applyFont="1" applyFill="1" applyBorder="1" applyAlignment="1">
      <alignment horizontal="center" vertical="center"/>
    </xf>
    <xf numFmtId="2" fontId="36" fillId="45" borderId="2" xfId="0" applyNumberFormat="1" applyFont="1" applyFill="1" applyBorder="1" applyAlignment="1">
      <alignment horizontal="center" vertical="center"/>
    </xf>
    <xf numFmtId="0" fontId="37" fillId="0" borderId="42" xfId="0" applyFont="1" applyBorder="1" applyAlignment="1">
      <alignment horizontal="center" vertical="center"/>
    </xf>
    <xf numFmtId="16" fontId="36" fillId="0" borderId="42" xfId="0" applyNumberFormat="1" applyFont="1" applyBorder="1" applyAlignment="1">
      <alignment horizontal="center" vertical="center"/>
    </xf>
    <xf numFmtId="0" fontId="36" fillId="0" borderId="42" xfId="0" applyFont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 wrapText="1"/>
    </xf>
    <xf numFmtId="0" fontId="13" fillId="0" borderId="13" xfId="0" applyFont="1" applyBorder="1"/>
    <xf numFmtId="0" fontId="13" fillId="0" borderId="14" xfId="0" applyFont="1" applyBorder="1"/>
    <xf numFmtId="0" fontId="6" fillId="4" borderId="9" xfId="0" applyFont="1" applyFill="1" applyBorder="1" applyAlignment="1">
      <alignment horizontal="center" vertical="center" wrapText="1"/>
    </xf>
    <xf numFmtId="0" fontId="13" fillId="0" borderId="21" xfId="0" applyFont="1" applyBorder="1"/>
    <xf numFmtId="0" fontId="6" fillId="4" borderId="10" xfId="0" applyFont="1" applyFill="1" applyBorder="1" applyAlignment="1">
      <alignment horizontal="left" vertical="center" wrapText="1"/>
    </xf>
    <xf numFmtId="0" fontId="13" fillId="0" borderId="29" xfId="0" applyFont="1" applyBorder="1"/>
    <xf numFmtId="0" fontId="13" fillId="0" borderId="20" xfId="0" applyFont="1" applyBorder="1"/>
    <xf numFmtId="0" fontId="6" fillId="4" borderId="10" xfId="0" applyFont="1" applyFill="1" applyBorder="1" applyAlignment="1">
      <alignment horizontal="center" vertical="center" wrapText="1"/>
    </xf>
    <xf numFmtId="0" fontId="26" fillId="2" borderId="22" xfId="0" applyFont="1" applyFill="1" applyBorder="1"/>
    <xf numFmtId="0" fontId="13" fillId="0" borderId="23" xfId="0" applyFont="1" applyBorder="1"/>
    <xf numFmtId="2" fontId="31" fillId="2" borderId="22" xfId="0" applyNumberFormat="1" applyFont="1" applyFill="1" applyBorder="1" applyAlignment="1">
      <alignment horizontal="left" wrapText="1"/>
    </xf>
    <xf numFmtId="16" fontId="36" fillId="11" borderId="7" xfId="0" applyNumberFormat="1" applyFont="1" applyFill="1" applyBorder="1" applyAlignment="1">
      <alignment horizontal="center" vertical="center"/>
    </xf>
    <xf numFmtId="16" fontId="36" fillId="11" borderId="43" xfId="0" applyNumberFormat="1" applyFont="1" applyFill="1" applyBorder="1" applyAlignment="1">
      <alignment horizontal="center" vertical="center"/>
    </xf>
    <xf numFmtId="0" fontId="36" fillId="0" borderId="31" xfId="0" applyFont="1" applyBorder="1" applyAlignment="1">
      <alignment horizontal="center" vertical="center"/>
    </xf>
    <xf numFmtId="0" fontId="36" fillId="0" borderId="42" xfId="0" applyFont="1" applyBorder="1" applyAlignment="1">
      <alignment horizontal="center" vertical="center"/>
    </xf>
    <xf numFmtId="16" fontId="36" fillId="0" borderId="31" xfId="0" applyNumberFormat="1" applyFont="1" applyBorder="1" applyAlignment="1">
      <alignment horizontal="center" vertical="center"/>
    </xf>
    <xf numFmtId="16" fontId="36" fillId="0" borderId="42" xfId="0" applyNumberFormat="1" applyFont="1" applyBorder="1" applyAlignment="1">
      <alignment horizontal="center" vertical="center"/>
    </xf>
    <xf numFmtId="0" fontId="37" fillId="0" borderId="31" xfId="0" applyFont="1" applyBorder="1" applyAlignment="1">
      <alignment horizontal="center" vertical="center"/>
    </xf>
    <xf numFmtId="0" fontId="37" fillId="0" borderId="42" xfId="0" applyFont="1" applyBorder="1" applyAlignment="1">
      <alignment horizontal="center" vertical="center"/>
    </xf>
    <xf numFmtId="0" fontId="36" fillId="45" borderId="31" xfId="0" applyFont="1" applyFill="1" applyBorder="1" applyAlignment="1">
      <alignment horizontal="center" vertical="center"/>
    </xf>
    <xf numFmtId="0" fontId="36" fillId="45" borderId="42" xfId="0" applyFont="1" applyFill="1" applyBorder="1" applyAlignment="1">
      <alignment horizontal="center" vertical="center"/>
    </xf>
    <xf numFmtId="16" fontId="36" fillId="45" borderId="31" xfId="0" applyNumberFormat="1" applyFont="1" applyFill="1" applyBorder="1" applyAlignment="1">
      <alignment horizontal="center" vertical="center"/>
    </xf>
    <xf numFmtId="16" fontId="36" fillId="45" borderId="42" xfId="0" applyNumberFormat="1" applyFont="1" applyFill="1" applyBorder="1" applyAlignment="1">
      <alignment horizontal="center" vertical="center"/>
    </xf>
    <xf numFmtId="0" fontId="37" fillId="46" borderId="31" xfId="0" applyFont="1" applyFill="1" applyBorder="1" applyAlignment="1">
      <alignment horizontal="center" vertical="center"/>
    </xf>
    <xf numFmtId="0" fontId="37" fillId="46" borderId="42" xfId="0" applyFont="1" applyFill="1" applyBorder="1" applyAlignment="1">
      <alignment horizontal="center" vertical="center"/>
    </xf>
    <xf numFmtId="167" fontId="36" fillId="46" borderId="7" xfId="0" applyNumberFormat="1" applyFont="1" applyFill="1" applyBorder="1" applyAlignment="1">
      <alignment horizontal="center" vertical="center"/>
    </xf>
    <xf numFmtId="167" fontId="36" fillId="46" borderId="43" xfId="0" applyNumberFormat="1" applyFont="1" applyFill="1" applyBorder="1" applyAlignment="1">
      <alignment horizontal="center" vertical="center"/>
    </xf>
    <xf numFmtId="16" fontId="36" fillId="45" borderId="7" xfId="0" applyNumberFormat="1" applyFont="1" applyFill="1" applyBorder="1" applyAlignment="1">
      <alignment horizontal="center" vertical="center"/>
    </xf>
    <xf numFmtId="16" fontId="36" fillId="45" borderId="43" xfId="0" applyNumberFormat="1" applyFont="1" applyFill="1" applyBorder="1" applyAlignment="1">
      <alignment horizontal="center" vertical="center"/>
    </xf>
    <xf numFmtId="16" fontId="36" fillId="11" borderId="31" xfId="0" applyNumberFormat="1" applyFont="1" applyFill="1" applyBorder="1" applyAlignment="1">
      <alignment horizontal="center" vertical="center"/>
    </xf>
    <xf numFmtId="16" fontId="36" fillId="11" borderId="42" xfId="0" applyNumberFormat="1" applyFont="1" applyFill="1" applyBorder="1" applyAlignment="1">
      <alignment horizontal="center" vertical="center"/>
    </xf>
    <xf numFmtId="0" fontId="36" fillId="11" borderId="31" xfId="0" applyFont="1" applyFill="1" applyBorder="1" applyAlignment="1">
      <alignment horizontal="center" vertical="center"/>
    </xf>
    <xf numFmtId="0" fontId="36" fillId="11" borderId="42" xfId="0" applyFont="1" applyFill="1" applyBorder="1" applyAlignment="1">
      <alignment horizontal="center" vertical="center"/>
    </xf>
    <xf numFmtId="0" fontId="37" fillId="6" borderId="31" xfId="0" applyFont="1" applyFill="1" applyBorder="1" applyAlignment="1">
      <alignment horizontal="center" vertical="center"/>
    </xf>
    <xf numFmtId="0" fontId="37" fillId="6" borderId="42" xfId="0" applyFont="1" applyFill="1" applyBorder="1" applyAlignment="1">
      <alignment horizontal="center" vertical="center"/>
    </xf>
    <xf numFmtId="167" fontId="36" fillId="6" borderId="7" xfId="0" applyNumberFormat="1" applyFont="1" applyFill="1" applyBorder="1" applyAlignment="1">
      <alignment horizontal="center" vertical="center"/>
    </xf>
    <xf numFmtId="167" fontId="36" fillId="6" borderId="43" xfId="0" applyNumberFormat="1" applyFont="1" applyFill="1" applyBorder="1" applyAlignment="1">
      <alignment horizontal="center" vertical="center"/>
    </xf>
    <xf numFmtId="0" fontId="37" fillId="6" borderId="7" xfId="0" applyFont="1" applyFill="1" applyBorder="1" applyAlignment="1">
      <alignment horizontal="center" vertical="center"/>
    </xf>
    <xf numFmtId="0" fontId="37" fillId="6" borderId="43" xfId="0" applyFont="1" applyFill="1" applyBorder="1" applyAlignment="1">
      <alignment horizontal="center" vertical="center"/>
    </xf>
    <xf numFmtId="16" fontId="36" fillId="0" borderId="44" xfId="0" applyNumberFormat="1" applyFont="1" applyBorder="1" applyAlignment="1">
      <alignment horizontal="center" vertical="center"/>
    </xf>
    <xf numFmtId="0" fontId="37" fillId="6" borderId="26" xfId="0" applyFont="1" applyFill="1" applyBorder="1" applyAlignment="1">
      <alignment horizontal="center" vertical="center"/>
    </xf>
    <xf numFmtId="167" fontId="36" fillId="6" borderId="26" xfId="0" applyNumberFormat="1" applyFont="1" applyFill="1" applyBorder="1" applyAlignment="1">
      <alignment horizontal="center" vertical="center"/>
    </xf>
    <xf numFmtId="16" fontId="36" fillId="11" borderId="26" xfId="0" applyNumberFormat="1" applyFont="1" applyFill="1" applyBorder="1" applyAlignment="1">
      <alignment horizontal="center" vertical="center"/>
    </xf>
    <xf numFmtId="167" fontId="36" fillId="43" borderId="7" xfId="0" applyNumberFormat="1" applyFont="1" applyFill="1" applyBorder="1" applyAlignment="1">
      <alignment horizontal="center" vertical="center"/>
    </xf>
    <xf numFmtId="167" fontId="36" fillId="43" borderId="43" xfId="0" applyNumberFormat="1" applyFont="1" applyFill="1" applyBorder="1" applyAlignment="1">
      <alignment horizontal="center" vertical="center"/>
    </xf>
    <xf numFmtId="0" fontId="37" fillId="43" borderId="7" xfId="0" applyFont="1" applyFill="1" applyBorder="1" applyAlignment="1">
      <alignment horizontal="center" vertical="center"/>
    </xf>
    <xf numFmtId="0" fontId="37" fillId="43" borderId="43" xfId="0" applyFont="1" applyFill="1" applyBorder="1" applyAlignment="1">
      <alignment horizontal="center" vertical="center"/>
    </xf>
    <xf numFmtId="16" fontId="36" fillId="44" borderId="7" xfId="0" applyNumberFormat="1" applyFont="1" applyFill="1" applyBorder="1" applyAlignment="1">
      <alignment horizontal="center" vertical="center"/>
    </xf>
    <xf numFmtId="16" fontId="36" fillId="44" borderId="43" xfId="0" applyNumberFormat="1" applyFont="1" applyFill="1" applyBorder="1" applyAlignment="1">
      <alignment horizontal="center" vertical="center"/>
    </xf>
    <xf numFmtId="0" fontId="37" fillId="43" borderId="31" xfId="0" applyFont="1" applyFill="1" applyBorder="1" applyAlignment="1">
      <alignment horizontal="center" vertical="center"/>
    </xf>
    <xf numFmtId="0" fontId="37" fillId="43" borderId="42" xfId="0" applyFont="1" applyFill="1" applyBorder="1" applyAlignment="1">
      <alignment horizontal="center" vertical="center"/>
    </xf>
    <xf numFmtId="0" fontId="36" fillId="44" borderId="31" xfId="0" applyFont="1" applyFill="1" applyBorder="1" applyAlignment="1">
      <alignment horizontal="center" vertical="center"/>
    </xf>
    <xf numFmtId="0" fontId="36" fillId="44" borderId="42" xfId="0" applyFont="1" applyFill="1" applyBorder="1" applyAlignment="1">
      <alignment horizontal="center" vertical="center"/>
    </xf>
    <xf numFmtId="16" fontId="36" fillId="44" borderId="31" xfId="0" applyNumberFormat="1" applyFont="1" applyFill="1" applyBorder="1" applyAlignment="1">
      <alignment horizontal="center" vertical="center"/>
    </xf>
    <xf numFmtId="16" fontId="36" fillId="44" borderId="42" xfId="0" applyNumberFormat="1" applyFont="1" applyFill="1" applyBorder="1" applyAlignment="1">
      <alignment horizontal="center" vertical="center"/>
    </xf>
  </cellXfs>
  <cellStyles count="92">
    <cellStyle name="20% - Accent1 2" xfId="13" xr:uid="{00000000-0005-0000-0000-000000000000}"/>
    <cellStyle name="20% - Accent2 2" xfId="14" xr:uid="{00000000-0005-0000-0000-000001000000}"/>
    <cellStyle name="20% - Accent3 2" xfId="15" xr:uid="{00000000-0005-0000-0000-000002000000}"/>
    <cellStyle name="20% - Accent4 2" xfId="16" xr:uid="{00000000-0005-0000-0000-000003000000}"/>
    <cellStyle name="20% - Accent5 2" xfId="17" xr:uid="{00000000-0005-0000-0000-000004000000}"/>
    <cellStyle name="20% - Accent6 2" xfId="18" xr:uid="{00000000-0005-0000-0000-000005000000}"/>
    <cellStyle name="40% - Accent1 2" xfId="19" xr:uid="{00000000-0005-0000-0000-000006000000}"/>
    <cellStyle name="40% - Accent2 2" xfId="20" xr:uid="{00000000-0005-0000-0000-000007000000}"/>
    <cellStyle name="40% - Accent3 2" xfId="21" xr:uid="{00000000-0005-0000-0000-000008000000}"/>
    <cellStyle name="40% - Accent4 2" xfId="22" xr:uid="{00000000-0005-0000-0000-000009000000}"/>
    <cellStyle name="40% - Accent5 2" xfId="23" xr:uid="{00000000-0005-0000-0000-00000A000000}"/>
    <cellStyle name="40% - Accent6 2" xfId="24" xr:uid="{00000000-0005-0000-0000-00000B000000}"/>
    <cellStyle name="60% - Accent1 2" xfId="64" xr:uid="{00000000-0005-0000-0000-00000C000000}"/>
    <cellStyle name="60% - Accent1 3" xfId="25" xr:uid="{00000000-0005-0000-0000-00000D000000}"/>
    <cellStyle name="60% - Accent2 2" xfId="65" xr:uid="{00000000-0005-0000-0000-00000E000000}"/>
    <cellStyle name="60% - Accent2 3" xfId="26" xr:uid="{00000000-0005-0000-0000-00000F000000}"/>
    <cellStyle name="60% - Accent3 2" xfId="66" xr:uid="{00000000-0005-0000-0000-000010000000}"/>
    <cellStyle name="60% - Accent3 3" xfId="27" xr:uid="{00000000-0005-0000-0000-000011000000}"/>
    <cellStyle name="60% - Accent4 2" xfId="67" xr:uid="{00000000-0005-0000-0000-000012000000}"/>
    <cellStyle name="60% - Accent4 3" xfId="28" xr:uid="{00000000-0005-0000-0000-000013000000}"/>
    <cellStyle name="60% - Accent5 2" xfId="68" xr:uid="{00000000-0005-0000-0000-000014000000}"/>
    <cellStyle name="60% - Accent5 3" xfId="29" xr:uid="{00000000-0005-0000-0000-000015000000}"/>
    <cellStyle name="60% - Accent6 2" xfId="69" xr:uid="{00000000-0005-0000-0000-000016000000}"/>
    <cellStyle name="60% - Accent6 3" xfId="30" xr:uid="{00000000-0005-0000-0000-000017000000}"/>
    <cellStyle name="Accent1 2" xfId="31" xr:uid="{00000000-0005-0000-0000-000018000000}"/>
    <cellStyle name="Accent2 2" xfId="32" xr:uid="{00000000-0005-0000-0000-000019000000}"/>
    <cellStyle name="Accent3 2" xfId="33" xr:uid="{00000000-0005-0000-0000-00001A000000}"/>
    <cellStyle name="Accent4 2" xfId="34" xr:uid="{00000000-0005-0000-0000-00001B000000}"/>
    <cellStyle name="Accent5 2" xfId="35" xr:uid="{00000000-0005-0000-0000-00001C000000}"/>
    <cellStyle name="Accent6 2" xfId="36" xr:uid="{00000000-0005-0000-0000-00001D000000}"/>
    <cellStyle name="Bad 2" xfId="37" xr:uid="{00000000-0005-0000-0000-00001E000000}"/>
    <cellStyle name="Calculation" xfId="8" builtinId="22" customBuiltin="1"/>
    <cellStyle name="Check Cell" xfId="10" builtinId="23" customBuiltin="1"/>
    <cellStyle name="Comma 2" xfId="70" xr:uid="{00000000-0005-0000-0000-000021000000}"/>
    <cellStyle name="Comma 2 2" xfId="80" xr:uid="{00000000-0005-0000-0000-000022000000}"/>
    <cellStyle name="Comma 3" xfId="52" xr:uid="{00000000-0005-0000-0000-000023000000}"/>
    <cellStyle name="Explanatory Text 2" xfId="38" xr:uid="{00000000-0005-0000-0000-000024000000}"/>
    <cellStyle name="Good 2" xfId="39" xr:uid="{00000000-0005-0000-0000-000025000000}"/>
    <cellStyle name="Heading 1" xfId="3" builtinId="16" customBuiltin="1"/>
    <cellStyle name="Heading 2" xfId="4" builtinId="17" customBuiltin="1"/>
    <cellStyle name="Heading 3" xfId="5" builtinId="18" customBuiltin="1"/>
    <cellStyle name="Heading 4 2" xfId="40" xr:uid="{00000000-0005-0000-0000-000029000000}"/>
    <cellStyle name="Hyperlink 2" xfId="41" xr:uid="{00000000-0005-0000-0000-00002A000000}"/>
    <cellStyle name="Input" xfId="6" builtinId="20" customBuiltin="1"/>
    <cellStyle name="Linked Cell" xfId="9" builtinId="24" customBuiltin="1"/>
    <cellStyle name="Neutral 2" xfId="63" xr:uid="{00000000-0005-0000-0000-00002D000000}"/>
    <cellStyle name="Neutral 3" xfId="42" xr:uid="{00000000-0005-0000-0000-00002E000000}"/>
    <cellStyle name="Normal" xfId="0" builtinId="0"/>
    <cellStyle name="Normal 10" xfId="61" xr:uid="{00000000-0005-0000-0000-000030000000}"/>
    <cellStyle name="Normal 10 2" xfId="72" xr:uid="{00000000-0005-0000-0000-000031000000}"/>
    <cellStyle name="Normal 11" xfId="73" xr:uid="{00000000-0005-0000-0000-000032000000}"/>
    <cellStyle name="Normal 11 2" xfId="81" xr:uid="{00000000-0005-0000-0000-000033000000}"/>
    <cellStyle name="Normal 12" xfId="74" xr:uid="{00000000-0005-0000-0000-000034000000}"/>
    <cellStyle name="Normal 12 2" xfId="82" xr:uid="{00000000-0005-0000-0000-000035000000}"/>
    <cellStyle name="Normal 13" xfId="75" xr:uid="{00000000-0005-0000-0000-000036000000}"/>
    <cellStyle name="Normal 13 2" xfId="83" xr:uid="{00000000-0005-0000-0000-000037000000}"/>
    <cellStyle name="Normal 14" xfId="76" xr:uid="{00000000-0005-0000-0000-000038000000}"/>
    <cellStyle name="Normal 14 2" xfId="84" xr:uid="{00000000-0005-0000-0000-000039000000}"/>
    <cellStyle name="Normal 15" xfId="77" xr:uid="{00000000-0005-0000-0000-00003A000000}"/>
    <cellStyle name="Normal 15 2" xfId="85" xr:uid="{00000000-0005-0000-0000-00003B000000}"/>
    <cellStyle name="Normal 16" xfId="78" xr:uid="{00000000-0005-0000-0000-00003C000000}"/>
    <cellStyle name="Normal 16 2" xfId="86" xr:uid="{00000000-0005-0000-0000-00003D000000}"/>
    <cellStyle name="Normal 17" xfId="79" xr:uid="{00000000-0005-0000-0000-00003E000000}"/>
    <cellStyle name="Normal 17 2" xfId="87" xr:uid="{00000000-0005-0000-0000-00003F000000}"/>
    <cellStyle name="Normal 18" xfId="88" xr:uid="{00000000-0005-0000-0000-000040000000}"/>
    <cellStyle name="Normal 19" xfId="89" xr:uid="{00000000-0005-0000-0000-000041000000}"/>
    <cellStyle name="Normal 2" xfId="43" xr:uid="{00000000-0005-0000-0000-000042000000}"/>
    <cellStyle name="Normal 2 2" xfId="55" xr:uid="{00000000-0005-0000-0000-000043000000}"/>
    <cellStyle name="Normal 20" xfId="90" xr:uid="{00000000-0005-0000-0000-000044000000}"/>
    <cellStyle name="Normal 21" xfId="91" xr:uid="{00000000-0005-0000-0000-000045000000}"/>
    <cellStyle name="Normal 22" xfId="12" xr:uid="{00000000-0005-0000-0000-000046000000}"/>
    <cellStyle name="Normal 3" xfId="44" xr:uid="{00000000-0005-0000-0000-000047000000}"/>
    <cellStyle name="Normal 4" xfId="49" xr:uid="{00000000-0005-0000-0000-000048000000}"/>
    <cellStyle name="Normal 4 2" xfId="56" xr:uid="{00000000-0005-0000-0000-000049000000}"/>
    <cellStyle name="Normal 5" xfId="50" xr:uid="{00000000-0005-0000-0000-00004A000000}"/>
    <cellStyle name="Normal 5 2" xfId="57" xr:uid="{00000000-0005-0000-0000-00004B000000}"/>
    <cellStyle name="Normal 6" xfId="51" xr:uid="{00000000-0005-0000-0000-00004C000000}"/>
    <cellStyle name="Normal 6 2" xfId="58" xr:uid="{00000000-0005-0000-0000-00004D000000}"/>
    <cellStyle name="Normal 7" xfId="1" xr:uid="{00000000-0005-0000-0000-00004E000000}"/>
    <cellStyle name="Normal 7 2" xfId="2" xr:uid="{00000000-0005-0000-0000-00004F000000}"/>
    <cellStyle name="Normal 8" xfId="54" xr:uid="{00000000-0005-0000-0000-000050000000}"/>
    <cellStyle name="Normal 8 2" xfId="59" xr:uid="{00000000-0005-0000-0000-000051000000}"/>
    <cellStyle name="Normal 9" xfId="60" xr:uid="{00000000-0005-0000-0000-000052000000}"/>
    <cellStyle name="Normal 9 2" xfId="71" xr:uid="{00000000-0005-0000-0000-000053000000}"/>
    <cellStyle name="Note 2" xfId="53" xr:uid="{00000000-0005-0000-0000-000054000000}"/>
    <cellStyle name="Note 3" xfId="45" xr:uid="{00000000-0005-0000-0000-000055000000}"/>
    <cellStyle name="Output" xfId="7" builtinId="21" customBuiltin="1"/>
    <cellStyle name="Percent 2" xfId="46" xr:uid="{00000000-0005-0000-0000-000057000000}"/>
    <cellStyle name="Title 2" xfId="62" xr:uid="{00000000-0005-0000-0000-000058000000}"/>
    <cellStyle name="Title 3" xfId="47" xr:uid="{00000000-0005-0000-0000-000059000000}"/>
    <cellStyle name="Total" xfId="11" builtinId="25" customBuiltin="1"/>
    <cellStyle name="Warning Text 2" xfId="48" xr:uid="{00000000-0005-0000-0000-00005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4286250</xdr:colOff>
      <xdr:row>0</xdr:row>
      <xdr:rowOff>133350</xdr:rowOff>
    </xdr:from>
    <xdr:ext cx="1552575" cy="55245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123825</xdr:colOff>
      <xdr:row>202</xdr:row>
      <xdr:rowOff>0</xdr:rowOff>
    </xdr:from>
    <xdr:ext cx="4619625" cy="2305050"/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8</xdr:col>
      <xdr:colOff>76200</xdr:colOff>
      <xdr:row>0</xdr:row>
      <xdr:rowOff>76200</xdr:rowOff>
    </xdr:from>
    <xdr:ext cx="2362200" cy="419100"/>
    <xdr:pic>
      <xdr:nvPicPr>
        <xdr:cNvPr id="2" name="image2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22413</xdr:colOff>
      <xdr:row>213</xdr:row>
      <xdr:rowOff>22411</xdr:rowOff>
    </xdr:from>
    <xdr:ext cx="3417794" cy="885826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80148" y="33864176"/>
          <a:ext cx="3417794" cy="885826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323850</xdr:colOff>
      <xdr:row>218</xdr:row>
      <xdr:rowOff>95250</xdr:rowOff>
    </xdr:from>
    <xdr:ext cx="3933825" cy="800100"/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1895475" cy="5143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224118</xdr:colOff>
      <xdr:row>217</xdr:row>
      <xdr:rowOff>76199</xdr:rowOff>
    </xdr:from>
    <xdr:ext cx="3316941" cy="898711"/>
    <xdr:pic>
      <xdr:nvPicPr>
        <xdr:cNvPr id="3" name="image5.pn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107206" y="34792023"/>
          <a:ext cx="3316941" cy="898711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323850</xdr:colOff>
      <xdr:row>510</xdr:row>
      <xdr:rowOff>0</xdr:rowOff>
    </xdr:from>
    <xdr:ext cx="3543300" cy="1590675"/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497606" y="81213511"/>
          <a:ext cx="3541059" cy="155089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2209800" cy="514350"/>
    <xdr:pic>
      <xdr:nvPicPr>
        <xdr:cNvPr id="2" name="image6.jp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448236</xdr:colOff>
      <xdr:row>510</xdr:row>
      <xdr:rowOff>95250</xdr:rowOff>
    </xdr:from>
    <xdr:ext cx="3372970" cy="722779"/>
    <xdr:pic>
      <xdr:nvPicPr>
        <xdr:cNvPr id="3" name="image7.pn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48236" y="80676750"/>
          <a:ext cx="3372970" cy="722779"/>
        </a:xfrm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76200</xdr:colOff>
      <xdr:row>0</xdr:row>
      <xdr:rowOff>123825</xdr:rowOff>
    </xdr:from>
    <xdr:ext cx="1533525" cy="552450"/>
    <xdr:pic>
      <xdr:nvPicPr>
        <xdr:cNvPr id="2" name="image8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628650</xdr:colOff>
      <xdr:row>1</xdr:row>
      <xdr:rowOff>0</xdr:rowOff>
    </xdr:from>
    <xdr:ext cx="2743200" cy="514350"/>
    <xdr:pic>
      <xdr:nvPicPr>
        <xdr:cNvPr id="2" name="image9.jp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27"/>
  <sheetViews>
    <sheetView tabSelected="1" workbookViewId="0">
      <selection activeCell="B10" sqref="B10"/>
    </sheetView>
  </sheetViews>
  <sheetFormatPr defaultColWidth="14.425781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 t="s">
        <v>311</v>
      </c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45316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14" t="s">
        <v>4</v>
      </c>
      <c r="D13" s="15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14" t="s">
        <v>6</v>
      </c>
      <c r="D14" s="15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6">
        <v>3</v>
      </c>
      <c r="C15" s="17" t="s">
        <v>8</v>
      </c>
      <c r="D15" s="15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8">
        <v>4</v>
      </c>
      <c r="C16" s="14" t="s">
        <v>10</v>
      </c>
      <c r="D16" s="19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8">
        <v>5</v>
      </c>
      <c r="C17" s="14" t="s">
        <v>12</v>
      </c>
      <c r="D17" s="20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21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</sheetData>
  <hyperlinks>
    <hyperlink ref="C13" location="'Future Intra'!A1" display="Future Intra" xr:uid="{00000000-0004-0000-0000-000000000000}"/>
    <hyperlink ref="C14" location="'Cash Intra'!A1" display="Cash Intra" xr:uid="{00000000-0004-0000-0000-000001000000}"/>
    <hyperlink ref="C15" location="'MidCap Intra'!A1" display="Mid-cap Intra" xr:uid="{00000000-0004-0000-0000-000002000000}"/>
    <hyperlink ref="C16" location="'Bulk Deals'!A1" display="Bulk Deals" xr:uid="{00000000-0004-0000-0000-000003000000}"/>
    <hyperlink ref="C17" location="'Call Tracker (Equity &amp; F&amp;O)'!A1" display="Call Tracker" xr:uid="{00000000-0004-0000-0000-000004000000}"/>
  </hyperlinks>
  <pageMargins left="0.7" right="0.7" top="0.75" bottom="0.75" header="0" footer="0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436"/>
  <sheetViews>
    <sheetView zoomScale="88" zoomScaleNormal="100" workbookViewId="0">
      <pane ySplit="10" topLeftCell="A11" activePane="bottomLeft" state="frozen"/>
      <selection pane="bottomLeft" activeCell="C11" sqref="C11"/>
    </sheetView>
  </sheetViews>
  <sheetFormatPr defaultColWidth="14.425781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1"/>
      <c r="O2" s="1"/>
      <c r="P2" s="1"/>
    </row>
    <row r="3" spans="1:16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1"/>
      <c r="O3" s="1"/>
      <c r="P3" s="1"/>
    </row>
    <row r="4" spans="1:16" ht="6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3" t="s">
        <v>14</v>
      </c>
      <c r="N5" s="1"/>
      <c r="O5" s="1"/>
      <c r="P5" s="1"/>
    </row>
    <row r="6" spans="1:16" ht="16.5" customHeight="1">
      <c r="A6" s="24" t="s">
        <v>15</v>
      </c>
      <c r="B6" s="24"/>
      <c r="C6" s="1"/>
      <c r="D6" s="1"/>
      <c r="E6" s="1"/>
      <c r="F6" s="1"/>
      <c r="G6" s="1"/>
      <c r="H6" s="1"/>
      <c r="I6" s="1"/>
      <c r="J6" s="1"/>
      <c r="K6" s="1"/>
      <c r="L6" s="7">
        <f>Main!B10</f>
        <v>45316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5"/>
      <c r="B8" s="25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357" t="s">
        <v>16</v>
      </c>
      <c r="B9" s="359" t="s">
        <v>17</v>
      </c>
      <c r="C9" s="359" t="s">
        <v>18</v>
      </c>
      <c r="D9" s="359" t="s">
        <v>19</v>
      </c>
      <c r="E9" s="26" t="s">
        <v>20</v>
      </c>
      <c r="F9" s="26" t="s">
        <v>21</v>
      </c>
      <c r="G9" s="354" t="s">
        <v>22</v>
      </c>
      <c r="H9" s="355"/>
      <c r="I9" s="356"/>
      <c r="J9" s="354" t="s">
        <v>23</v>
      </c>
      <c r="K9" s="355"/>
      <c r="L9" s="356"/>
      <c r="M9" s="26"/>
      <c r="N9" s="27"/>
      <c r="O9" s="27"/>
      <c r="P9" s="27"/>
    </row>
    <row r="10" spans="1:16" ht="38.25">
      <c r="A10" s="358"/>
      <c r="B10" s="360"/>
      <c r="C10" s="360"/>
      <c r="D10" s="360"/>
      <c r="E10" s="28" t="s">
        <v>24</v>
      </c>
      <c r="F10" s="28" t="s">
        <v>24</v>
      </c>
      <c r="G10" s="249" t="s">
        <v>25</v>
      </c>
      <c r="H10" s="249" t="s">
        <v>26</v>
      </c>
      <c r="I10" s="249" t="s">
        <v>27</v>
      </c>
      <c r="J10" s="249" t="s">
        <v>28</v>
      </c>
      <c r="K10" s="249" t="s">
        <v>29</v>
      </c>
      <c r="L10" s="249" t="s">
        <v>30</v>
      </c>
      <c r="M10" s="249" t="s">
        <v>31</v>
      </c>
      <c r="N10" s="29" t="s">
        <v>32</v>
      </c>
      <c r="O10" s="29" t="s">
        <v>33</v>
      </c>
      <c r="P10" s="30" t="s">
        <v>857</v>
      </c>
    </row>
    <row r="11" spans="1:16" ht="12.75" customHeight="1">
      <c r="A11" s="256">
        <v>1</v>
      </c>
      <c r="B11" s="269" t="s">
        <v>34</v>
      </c>
      <c r="C11" s="246" t="s">
        <v>35</v>
      </c>
      <c r="D11" s="260">
        <v>45316</v>
      </c>
      <c r="E11" s="246">
        <v>21477.599999999999</v>
      </c>
      <c r="F11" s="246">
        <v>21374.533333333333</v>
      </c>
      <c r="G11" s="245">
        <v>21244.066666666666</v>
      </c>
      <c r="H11" s="245">
        <v>21010.533333333333</v>
      </c>
      <c r="I11" s="245">
        <v>20880.066666666666</v>
      </c>
      <c r="J11" s="245">
        <v>21608.066666666666</v>
      </c>
      <c r="K11" s="245">
        <v>21738.533333333333</v>
      </c>
      <c r="L11" s="245">
        <v>21972.066666666666</v>
      </c>
      <c r="M11" s="244">
        <v>21505</v>
      </c>
      <c r="N11" s="244">
        <v>21141</v>
      </c>
      <c r="O11" s="244">
        <v>15040700</v>
      </c>
      <c r="P11" s="247">
        <v>2.5951126345048686E-2</v>
      </c>
    </row>
    <row r="12" spans="1:16" ht="12.75" customHeight="1">
      <c r="A12" s="256">
        <v>2</v>
      </c>
      <c r="B12" s="269" t="s">
        <v>34</v>
      </c>
      <c r="C12" s="246" t="s">
        <v>36</v>
      </c>
      <c r="D12" s="260">
        <v>45316</v>
      </c>
      <c r="E12" s="246">
        <v>45152.85</v>
      </c>
      <c r="F12" s="246">
        <v>45067.566666666673</v>
      </c>
      <c r="G12" s="245">
        <v>44585.133333333346</v>
      </c>
      <c r="H12" s="245">
        <v>44017.416666666672</v>
      </c>
      <c r="I12" s="245">
        <v>43534.983333333344</v>
      </c>
      <c r="J12" s="245">
        <v>45635.283333333347</v>
      </c>
      <c r="K12" s="245">
        <v>46117.716666666682</v>
      </c>
      <c r="L12" s="245">
        <v>46685.433333333349</v>
      </c>
      <c r="M12" s="244">
        <v>45550</v>
      </c>
      <c r="N12" s="244">
        <v>44499.85</v>
      </c>
      <c r="O12" s="244">
        <v>3664200</v>
      </c>
      <c r="P12" s="247">
        <v>9.4459154916956764E-2</v>
      </c>
    </row>
    <row r="13" spans="1:16" ht="12.75" customHeight="1">
      <c r="A13" s="256">
        <v>3</v>
      </c>
      <c r="B13" s="269" t="s">
        <v>34</v>
      </c>
      <c r="C13" s="268" t="s">
        <v>37</v>
      </c>
      <c r="D13" s="262">
        <v>45321</v>
      </c>
      <c r="E13" s="261">
        <v>20267.150000000001</v>
      </c>
      <c r="F13" s="261">
        <v>20197.850000000002</v>
      </c>
      <c r="G13" s="263">
        <v>20040.700000000004</v>
      </c>
      <c r="H13" s="263">
        <v>19814.250000000004</v>
      </c>
      <c r="I13" s="263">
        <v>19657.100000000006</v>
      </c>
      <c r="J13" s="263">
        <v>20424.300000000003</v>
      </c>
      <c r="K13" s="263">
        <v>20581.450000000004</v>
      </c>
      <c r="L13" s="263">
        <v>20807.900000000001</v>
      </c>
      <c r="M13" s="264">
        <v>20355</v>
      </c>
      <c r="N13" s="264">
        <v>19971.400000000001</v>
      </c>
      <c r="O13" s="264">
        <v>90360</v>
      </c>
      <c r="P13" s="265">
        <v>1.3458950201884253E-2</v>
      </c>
    </row>
    <row r="14" spans="1:16" ht="12.75" customHeight="1">
      <c r="A14" s="256">
        <v>4</v>
      </c>
      <c r="B14" s="269" t="s">
        <v>34</v>
      </c>
      <c r="C14" s="268" t="s">
        <v>38</v>
      </c>
      <c r="D14" s="262">
        <v>45320</v>
      </c>
      <c r="E14" s="261">
        <v>10591.05</v>
      </c>
      <c r="F14" s="261">
        <v>10485.083333333332</v>
      </c>
      <c r="G14" s="263">
        <v>10367.016666666665</v>
      </c>
      <c r="H14" s="263">
        <v>10142.983333333332</v>
      </c>
      <c r="I14" s="263">
        <v>10024.916666666664</v>
      </c>
      <c r="J14" s="263">
        <v>10709.116666666665</v>
      </c>
      <c r="K14" s="263">
        <v>10827.183333333331</v>
      </c>
      <c r="L14" s="263">
        <v>11051.216666666665</v>
      </c>
      <c r="M14" s="264">
        <v>10603.15</v>
      </c>
      <c r="N14" s="264">
        <v>10261.049999999999</v>
      </c>
      <c r="O14" s="264">
        <v>883575</v>
      </c>
      <c r="P14" s="265">
        <v>-9.6671149966375252E-3</v>
      </c>
    </row>
    <row r="15" spans="1:16" ht="12.75" customHeight="1">
      <c r="A15" s="256">
        <v>5</v>
      </c>
      <c r="B15" s="269" t="s">
        <v>39</v>
      </c>
      <c r="C15" s="261" t="s">
        <v>40</v>
      </c>
      <c r="D15" s="262">
        <v>45316</v>
      </c>
      <c r="E15" s="261">
        <v>646.35</v>
      </c>
      <c r="F15" s="261">
        <v>644.18333333333339</v>
      </c>
      <c r="G15" s="263">
        <v>636.91666666666674</v>
      </c>
      <c r="H15" s="263">
        <v>627.48333333333335</v>
      </c>
      <c r="I15" s="263">
        <v>620.2166666666667</v>
      </c>
      <c r="J15" s="263">
        <v>653.61666666666679</v>
      </c>
      <c r="K15" s="263">
        <v>660.88333333333344</v>
      </c>
      <c r="L15" s="263">
        <v>670.31666666666683</v>
      </c>
      <c r="M15" s="264">
        <v>651.45000000000005</v>
      </c>
      <c r="N15" s="264">
        <v>634.75</v>
      </c>
      <c r="O15" s="264">
        <v>12495000</v>
      </c>
      <c r="P15" s="265">
        <v>-2.7323680523120036E-2</v>
      </c>
    </row>
    <row r="16" spans="1:16" ht="12.75" customHeight="1">
      <c r="A16" s="256">
        <v>6</v>
      </c>
      <c r="B16" s="269" t="s">
        <v>41</v>
      </c>
      <c r="C16" s="266" t="s">
        <v>42</v>
      </c>
      <c r="D16" s="262">
        <v>45316</v>
      </c>
      <c r="E16" s="261">
        <v>4735.7</v>
      </c>
      <c r="F16" s="261">
        <v>4710</v>
      </c>
      <c r="G16" s="263">
        <v>4619</v>
      </c>
      <c r="H16" s="263">
        <v>4502.3</v>
      </c>
      <c r="I16" s="263">
        <v>4411.3</v>
      </c>
      <c r="J16" s="263">
        <v>4826.7</v>
      </c>
      <c r="K16" s="263">
        <v>4917.7</v>
      </c>
      <c r="L16" s="263">
        <v>5034.3999999999996</v>
      </c>
      <c r="M16" s="264">
        <v>4801</v>
      </c>
      <c r="N16" s="264">
        <v>4593.3</v>
      </c>
      <c r="O16" s="264">
        <v>979625</v>
      </c>
      <c r="P16" s="265">
        <v>2.7938090241343128E-2</v>
      </c>
    </row>
    <row r="17" spans="1:16" ht="12.75" customHeight="1">
      <c r="A17" s="256">
        <v>7</v>
      </c>
      <c r="B17" s="269" t="s">
        <v>43</v>
      </c>
      <c r="C17" s="266" t="s">
        <v>44</v>
      </c>
      <c r="D17" s="262">
        <v>45316</v>
      </c>
      <c r="E17" s="261">
        <v>25607.35</v>
      </c>
      <c r="F17" s="261">
        <v>25506.783333333329</v>
      </c>
      <c r="G17" s="263">
        <v>25300.766666666659</v>
      </c>
      <c r="H17" s="263">
        <v>24994.183333333331</v>
      </c>
      <c r="I17" s="263">
        <v>24788.166666666661</v>
      </c>
      <c r="J17" s="263">
        <v>25813.366666666658</v>
      </c>
      <c r="K17" s="263">
        <v>26019.383333333328</v>
      </c>
      <c r="L17" s="263">
        <v>26325.966666666656</v>
      </c>
      <c r="M17" s="264">
        <v>25712.799999999999</v>
      </c>
      <c r="N17" s="264">
        <v>25200.2</v>
      </c>
      <c r="O17" s="264">
        <v>178480</v>
      </c>
      <c r="P17" s="265">
        <v>-3.9397201291711516E-2</v>
      </c>
    </row>
    <row r="18" spans="1:16" ht="12.75" customHeight="1">
      <c r="A18" s="256">
        <v>8</v>
      </c>
      <c r="B18" s="269" t="s">
        <v>45</v>
      </c>
      <c r="C18" s="267" t="s">
        <v>46</v>
      </c>
      <c r="D18" s="262">
        <v>45316</v>
      </c>
      <c r="E18" s="261">
        <v>165.9</v>
      </c>
      <c r="F18" s="261">
        <v>164.11666666666667</v>
      </c>
      <c r="G18" s="263">
        <v>161.88333333333335</v>
      </c>
      <c r="H18" s="263">
        <v>157.86666666666667</v>
      </c>
      <c r="I18" s="263">
        <v>155.63333333333335</v>
      </c>
      <c r="J18" s="263">
        <v>168.13333333333335</v>
      </c>
      <c r="K18" s="263">
        <v>170.3666666666667</v>
      </c>
      <c r="L18" s="263">
        <v>174.38333333333335</v>
      </c>
      <c r="M18" s="264">
        <v>166.35</v>
      </c>
      <c r="N18" s="264">
        <v>160.1</v>
      </c>
      <c r="O18" s="264">
        <v>61171200</v>
      </c>
      <c r="P18" s="265">
        <v>-3.5914893617021278E-2</v>
      </c>
    </row>
    <row r="19" spans="1:16" ht="12.75" customHeight="1">
      <c r="A19" s="256">
        <v>9</v>
      </c>
      <c r="B19" s="269" t="s">
        <v>47</v>
      </c>
      <c r="C19" s="264" t="s">
        <v>48</v>
      </c>
      <c r="D19" s="262">
        <v>45316</v>
      </c>
      <c r="E19" s="261">
        <v>236.3</v>
      </c>
      <c r="F19" s="261">
        <v>232.38333333333333</v>
      </c>
      <c r="G19" s="263">
        <v>226.76666666666665</v>
      </c>
      <c r="H19" s="263">
        <v>217.23333333333332</v>
      </c>
      <c r="I19" s="263">
        <v>211.61666666666665</v>
      </c>
      <c r="J19" s="263">
        <v>241.91666666666666</v>
      </c>
      <c r="K19" s="263">
        <v>247.53333333333333</v>
      </c>
      <c r="L19" s="263">
        <v>257.06666666666666</v>
      </c>
      <c r="M19" s="264">
        <v>238</v>
      </c>
      <c r="N19" s="264">
        <v>222.85</v>
      </c>
      <c r="O19" s="264">
        <v>33222800</v>
      </c>
      <c r="P19" s="265">
        <v>9.12972926808438E-2</v>
      </c>
    </row>
    <row r="20" spans="1:16" ht="12.75" customHeight="1">
      <c r="A20" s="256">
        <v>10</v>
      </c>
      <c r="B20" s="269" t="s">
        <v>49</v>
      </c>
      <c r="C20" s="261" t="s">
        <v>50</v>
      </c>
      <c r="D20" s="262">
        <v>45316</v>
      </c>
      <c r="E20" s="261">
        <v>2234.5</v>
      </c>
      <c r="F20" s="261">
        <v>2220.4666666666667</v>
      </c>
      <c r="G20" s="263">
        <v>2200.2333333333336</v>
      </c>
      <c r="H20" s="263">
        <v>2165.9666666666667</v>
      </c>
      <c r="I20" s="263">
        <v>2145.7333333333336</v>
      </c>
      <c r="J20" s="263">
        <v>2254.7333333333336</v>
      </c>
      <c r="K20" s="263">
        <v>2274.9666666666662</v>
      </c>
      <c r="L20" s="263">
        <v>2309.2333333333336</v>
      </c>
      <c r="M20" s="264">
        <v>2240.6999999999998</v>
      </c>
      <c r="N20" s="264">
        <v>2186.1999999999998</v>
      </c>
      <c r="O20" s="264">
        <v>3477900</v>
      </c>
      <c r="P20" s="265">
        <v>-2.1192164809186086E-2</v>
      </c>
    </row>
    <row r="21" spans="1:16" ht="12.75" customHeight="1">
      <c r="A21" s="256">
        <v>11</v>
      </c>
      <c r="B21" s="269" t="s">
        <v>45</v>
      </c>
      <c r="C21" s="261" t="s">
        <v>51</v>
      </c>
      <c r="D21" s="262">
        <v>45316</v>
      </c>
      <c r="E21" s="261">
        <v>2909.7</v>
      </c>
      <c r="F21" s="261">
        <v>2902.8666666666663</v>
      </c>
      <c r="G21" s="263">
        <v>2873.5333333333328</v>
      </c>
      <c r="H21" s="263">
        <v>2837.3666666666663</v>
      </c>
      <c r="I21" s="263">
        <v>2808.0333333333328</v>
      </c>
      <c r="J21" s="263">
        <v>2939.0333333333328</v>
      </c>
      <c r="K21" s="263">
        <v>2968.3666666666659</v>
      </c>
      <c r="L21" s="263">
        <v>3004.5333333333328</v>
      </c>
      <c r="M21" s="264">
        <v>2932.2</v>
      </c>
      <c r="N21" s="264">
        <v>2866.7</v>
      </c>
      <c r="O21" s="264">
        <v>14134500</v>
      </c>
      <c r="P21" s="265">
        <v>-8.4183941913080085E-3</v>
      </c>
    </row>
    <row r="22" spans="1:16" ht="12.75" customHeight="1">
      <c r="A22" s="256">
        <v>12</v>
      </c>
      <c r="B22" s="269" t="s">
        <v>45</v>
      </c>
      <c r="C22" s="261" t="s">
        <v>52</v>
      </c>
      <c r="D22" s="262">
        <v>45316</v>
      </c>
      <c r="E22" s="261">
        <v>1123.55</v>
      </c>
      <c r="F22" s="261">
        <v>1128.7666666666667</v>
      </c>
      <c r="G22" s="263">
        <v>1111.8833333333332</v>
      </c>
      <c r="H22" s="263">
        <v>1100.2166666666665</v>
      </c>
      <c r="I22" s="263">
        <v>1083.333333333333</v>
      </c>
      <c r="J22" s="263">
        <v>1140.4333333333334</v>
      </c>
      <c r="K22" s="263">
        <v>1157.3166666666671</v>
      </c>
      <c r="L22" s="263">
        <v>1168.9833333333336</v>
      </c>
      <c r="M22" s="264">
        <v>1145.6500000000001</v>
      </c>
      <c r="N22" s="264">
        <v>1117.0999999999999</v>
      </c>
      <c r="O22" s="264">
        <v>44651200</v>
      </c>
      <c r="P22" s="265">
        <v>6.5132344802580108E-2</v>
      </c>
    </row>
    <row r="23" spans="1:16" ht="12.75" customHeight="1">
      <c r="A23" s="256">
        <v>13</v>
      </c>
      <c r="B23" s="269" t="s">
        <v>43</v>
      </c>
      <c r="C23" s="261" t="s">
        <v>53</v>
      </c>
      <c r="D23" s="262">
        <v>45316</v>
      </c>
      <c r="E23" s="261">
        <v>4996.6000000000004</v>
      </c>
      <c r="F23" s="261">
        <v>4938.5</v>
      </c>
      <c r="G23" s="263">
        <v>4867.8999999999996</v>
      </c>
      <c r="H23" s="263">
        <v>4739.2</v>
      </c>
      <c r="I23" s="263">
        <v>4668.5999999999995</v>
      </c>
      <c r="J23" s="263">
        <v>5067.2</v>
      </c>
      <c r="K23" s="263">
        <v>5137.8</v>
      </c>
      <c r="L23" s="263">
        <v>5266.5</v>
      </c>
      <c r="M23" s="264">
        <v>5009.1000000000004</v>
      </c>
      <c r="N23" s="264">
        <v>4809.8</v>
      </c>
      <c r="O23" s="264">
        <v>1165800</v>
      </c>
      <c r="P23" s="265">
        <v>-7.9146919431279619E-2</v>
      </c>
    </row>
    <row r="24" spans="1:16" ht="12.75" customHeight="1">
      <c r="A24" s="256">
        <v>14</v>
      </c>
      <c r="B24" s="269" t="s">
        <v>49</v>
      </c>
      <c r="C24" s="261" t="s">
        <v>54</v>
      </c>
      <c r="D24" s="262">
        <v>45316</v>
      </c>
      <c r="E24" s="261">
        <v>528.20000000000005</v>
      </c>
      <c r="F24" s="261">
        <v>524.56666666666672</v>
      </c>
      <c r="G24" s="263">
        <v>518.93333333333339</v>
      </c>
      <c r="H24" s="263">
        <v>509.66666666666663</v>
      </c>
      <c r="I24" s="263">
        <v>504.0333333333333</v>
      </c>
      <c r="J24" s="263">
        <v>533.83333333333348</v>
      </c>
      <c r="K24" s="263">
        <v>539.46666666666692</v>
      </c>
      <c r="L24" s="263">
        <v>548.73333333333358</v>
      </c>
      <c r="M24" s="264">
        <v>530.20000000000005</v>
      </c>
      <c r="N24" s="264">
        <v>515.29999999999995</v>
      </c>
      <c r="O24" s="264">
        <v>50038200</v>
      </c>
      <c r="P24" s="265">
        <v>7.2466393709917027E-3</v>
      </c>
    </row>
    <row r="25" spans="1:16" ht="12.75" customHeight="1">
      <c r="A25" s="256">
        <v>15</v>
      </c>
      <c r="B25" s="269" t="s">
        <v>45</v>
      </c>
      <c r="C25" s="261" t="s">
        <v>55</v>
      </c>
      <c r="D25" s="262">
        <v>45316</v>
      </c>
      <c r="E25" s="261">
        <v>6216.7</v>
      </c>
      <c r="F25" s="261">
        <v>6176.3166666666666</v>
      </c>
      <c r="G25" s="263">
        <v>6129.4333333333334</v>
      </c>
      <c r="H25" s="263">
        <v>6042.166666666667</v>
      </c>
      <c r="I25" s="263">
        <v>5995.2833333333338</v>
      </c>
      <c r="J25" s="263">
        <v>6263.583333333333</v>
      </c>
      <c r="K25" s="263">
        <v>6310.4666666666662</v>
      </c>
      <c r="L25" s="263">
        <v>6397.7333333333327</v>
      </c>
      <c r="M25" s="264">
        <v>6223.2</v>
      </c>
      <c r="N25" s="264">
        <v>6089.05</v>
      </c>
      <c r="O25" s="264">
        <v>2100500</v>
      </c>
      <c r="P25" s="265">
        <v>-1.1122226799270288E-2</v>
      </c>
    </row>
    <row r="26" spans="1:16" ht="12.75" customHeight="1">
      <c r="A26" s="256">
        <v>16</v>
      </c>
      <c r="B26" s="269" t="s">
        <v>56</v>
      </c>
      <c r="C26" s="261" t="s">
        <v>57</v>
      </c>
      <c r="D26" s="262">
        <v>45316</v>
      </c>
      <c r="E26" s="261">
        <v>526.45000000000005</v>
      </c>
      <c r="F26" s="261">
        <v>520.41666666666663</v>
      </c>
      <c r="G26" s="263">
        <v>513.83333333333326</v>
      </c>
      <c r="H26" s="263">
        <v>501.21666666666664</v>
      </c>
      <c r="I26" s="263">
        <v>494.63333333333327</v>
      </c>
      <c r="J26" s="263">
        <v>533.0333333333333</v>
      </c>
      <c r="K26" s="263">
        <v>539.61666666666656</v>
      </c>
      <c r="L26" s="263">
        <v>552.23333333333323</v>
      </c>
      <c r="M26" s="264">
        <v>527</v>
      </c>
      <c r="N26" s="264">
        <v>507.8</v>
      </c>
      <c r="O26" s="264">
        <v>14854600</v>
      </c>
      <c r="P26" s="265">
        <v>-2.1829172730325759E-2</v>
      </c>
    </row>
    <row r="27" spans="1:16" ht="12.75" customHeight="1">
      <c r="A27" s="256">
        <v>17</v>
      </c>
      <c r="B27" s="269" t="s">
        <v>56</v>
      </c>
      <c r="C27" s="261" t="s">
        <v>58</v>
      </c>
      <c r="D27" s="262">
        <v>45316</v>
      </c>
      <c r="E27" s="261">
        <v>170.8</v>
      </c>
      <c r="F27" s="261">
        <v>169.86666666666665</v>
      </c>
      <c r="G27" s="263">
        <v>168.3833333333333</v>
      </c>
      <c r="H27" s="263">
        <v>165.96666666666664</v>
      </c>
      <c r="I27" s="263">
        <v>164.48333333333329</v>
      </c>
      <c r="J27" s="263">
        <v>172.2833333333333</v>
      </c>
      <c r="K27" s="263">
        <v>173.76666666666665</v>
      </c>
      <c r="L27" s="263">
        <v>176.18333333333331</v>
      </c>
      <c r="M27" s="264">
        <v>171.35</v>
      </c>
      <c r="N27" s="264">
        <v>167.45</v>
      </c>
      <c r="O27" s="264">
        <v>97465000</v>
      </c>
      <c r="P27" s="265">
        <v>-7.5352578789267353E-3</v>
      </c>
    </row>
    <row r="28" spans="1:16" ht="12.75" customHeight="1">
      <c r="A28" s="256">
        <v>18</v>
      </c>
      <c r="B28" s="269" t="s">
        <v>59</v>
      </c>
      <c r="C28" s="261" t="s">
        <v>60</v>
      </c>
      <c r="D28" s="262">
        <v>45316</v>
      </c>
      <c r="E28" s="261">
        <v>3006.8</v>
      </c>
      <c r="F28" s="261">
        <v>3009.0833333333335</v>
      </c>
      <c r="G28" s="263">
        <v>2978.166666666667</v>
      </c>
      <c r="H28" s="263">
        <v>2949.5333333333333</v>
      </c>
      <c r="I28" s="263">
        <v>2918.6166666666668</v>
      </c>
      <c r="J28" s="263">
        <v>3037.7166666666672</v>
      </c>
      <c r="K28" s="263">
        <v>3068.6333333333341</v>
      </c>
      <c r="L28" s="263">
        <v>3097.2666666666673</v>
      </c>
      <c r="M28" s="264">
        <v>3040</v>
      </c>
      <c r="N28" s="264">
        <v>2980.45</v>
      </c>
      <c r="O28" s="264">
        <v>6817000</v>
      </c>
      <c r="P28" s="265">
        <v>0.1013279912113477</v>
      </c>
    </row>
    <row r="29" spans="1:16" ht="12.75" customHeight="1">
      <c r="A29" s="256">
        <v>19</v>
      </c>
      <c r="B29" s="269" t="s">
        <v>45</v>
      </c>
      <c r="C29" s="261" t="s">
        <v>61</v>
      </c>
      <c r="D29" s="262">
        <v>45316</v>
      </c>
      <c r="E29" s="261">
        <v>1825.6</v>
      </c>
      <c r="F29" s="261">
        <v>1810.1166666666668</v>
      </c>
      <c r="G29" s="263">
        <v>1785.4833333333336</v>
      </c>
      <c r="H29" s="263">
        <v>1745.3666666666668</v>
      </c>
      <c r="I29" s="263">
        <v>1720.7333333333336</v>
      </c>
      <c r="J29" s="263">
        <v>1850.2333333333336</v>
      </c>
      <c r="K29" s="263">
        <v>1874.8666666666668</v>
      </c>
      <c r="L29" s="263">
        <v>1914.9833333333336</v>
      </c>
      <c r="M29" s="264">
        <v>1834.75</v>
      </c>
      <c r="N29" s="264">
        <v>1770</v>
      </c>
      <c r="O29" s="264">
        <v>3307037</v>
      </c>
      <c r="P29" s="265">
        <v>-1.8837108013937284E-2</v>
      </c>
    </row>
    <row r="30" spans="1:16" ht="12.75" customHeight="1">
      <c r="A30" s="256">
        <v>20</v>
      </c>
      <c r="B30" s="269" t="s">
        <v>45</v>
      </c>
      <c r="C30" s="266" t="s">
        <v>62</v>
      </c>
      <c r="D30" s="262">
        <v>45316</v>
      </c>
      <c r="E30" s="261">
        <v>6446.25</v>
      </c>
      <c r="F30" s="261">
        <v>6358.9333333333334</v>
      </c>
      <c r="G30" s="263">
        <v>6247.5666666666666</v>
      </c>
      <c r="H30" s="263">
        <v>6048.8833333333332</v>
      </c>
      <c r="I30" s="263">
        <v>5937.5166666666664</v>
      </c>
      <c r="J30" s="263">
        <v>6557.6166666666668</v>
      </c>
      <c r="K30" s="263">
        <v>6668.9833333333336</v>
      </c>
      <c r="L30" s="263">
        <v>6867.666666666667</v>
      </c>
      <c r="M30" s="264">
        <v>6470.3</v>
      </c>
      <c r="N30" s="264">
        <v>6160.25</v>
      </c>
      <c r="O30" s="264">
        <v>363675</v>
      </c>
      <c r="P30" s="265">
        <v>-2.29699778359863E-2</v>
      </c>
    </row>
    <row r="31" spans="1:16" ht="12.75" customHeight="1">
      <c r="A31" s="256">
        <v>21</v>
      </c>
      <c r="B31" s="269" t="s">
        <v>63</v>
      </c>
      <c r="C31" s="261" t="s">
        <v>64</v>
      </c>
      <c r="D31" s="262">
        <v>45316</v>
      </c>
      <c r="E31" s="261">
        <v>738.2</v>
      </c>
      <c r="F31" s="261">
        <v>729.6</v>
      </c>
      <c r="G31" s="263">
        <v>719.25</v>
      </c>
      <c r="H31" s="263">
        <v>700.3</v>
      </c>
      <c r="I31" s="263">
        <v>689.94999999999993</v>
      </c>
      <c r="J31" s="263">
        <v>748.55000000000007</v>
      </c>
      <c r="K31" s="263">
        <v>758.9000000000002</v>
      </c>
      <c r="L31" s="263">
        <v>777.85000000000014</v>
      </c>
      <c r="M31" s="264">
        <v>739.95</v>
      </c>
      <c r="N31" s="264">
        <v>710.65</v>
      </c>
      <c r="O31" s="264">
        <v>18914000</v>
      </c>
      <c r="P31" s="265">
        <v>3.3952254641909816E-3</v>
      </c>
    </row>
    <row r="32" spans="1:16" ht="12.75" customHeight="1">
      <c r="A32" s="256">
        <v>22</v>
      </c>
      <c r="B32" s="269" t="s">
        <v>43</v>
      </c>
      <c r="C32" s="261" t="s">
        <v>65</v>
      </c>
      <c r="D32" s="262">
        <v>45316</v>
      </c>
      <c r="E32" s="261">
        <v>1158.4000000000001</v>
      </c>
      <c r="F32" s="261">
        <v>1144.4166666666667</v>
      </c>
      <c r="G32" s="263">
        <v>1124.9333333333334</v>
      </c>
      <c r="H32" s="263">
        <v>1091.4666666666667</v>
      </c>
      <c r="I32" s="263">
        <v>1071.9833333333333</v>
      </c>
      <c r="J32" s="263">
        <v>1177.8833333333334</v>
      </c>
      <c r="K32" s="263">
        <v>1197.3666666666666</v>
      </c>
      <c r="L32" s="263">
        <v>1230.8333333333335</v>
      </c>
      <c r="M32" s="264">
        <v>1163.9000000000001</v>
      </c>
      <c r="N32" s="264">
        <v>1110.95</v>
      </c>
      <c r="O32" s="264">
        <v>22518100</v>
      </c>
      <c r="P32" s="265">
        <v>-3.310774623886265E-3</v>
      </c>
    </row>
    <row r="33" spans="1:16" ht="12.75" customHeight="1">
      <c r="A33" s="256">
        <v>23</v>
      </c>
      <c r="B33" s="269" t="s">
        <v>63</v>
      </c>
      <c r="C33" s="261" t="s">
        <v>66</v>
      </c>
      <c r="D33" s="262">
        <v>45316</v>
      </c>
      <c r="E33" s="261">
        <v>1058.6500000000001</v>
      </c>
      <c r="F33" s="261">
        <v>1050.8166666666666</v>
      </c>
      <c r="G33" s="263">
        <v>1030.0833333333333</v>
      </c>
      <c r="H33" s="263">
        <v>1001.5166666666667</v>
      </c>
      <c r="I33" s="263">
        <v>980.7833333333333</v>
      </c>
      <c r="J33" s="263">
        <v>1079.3833333333332</v>
      </c>
      <c r="K33" s="263">
        <v>1100.1166666666668</v>
      </c>
      <c r="L33" s="263">
        <v>1128.6833333333332</v>
      </c>
      <c r="M33" s="264">
        <v>1071.55</v>
      </c>
      <c r="N33" s="264">
        <v>1022.25</v>
      </c>
      <c r="O33" s="264">
        <v>48428750</v>
      </c>
      <c r="P33" s="265">
        <v>-2.6447713937505498E-2</v>
      </c>
    </row>
    <row r="34" spans="1:16" ht="12.75" customHeight="1">
      <c r="A34" s="256">
        <v>24</v>
      </c>
      <c r="B34" s="269" t="s">
        <v>56</v>
      </c>
      <c r="C34" s="261" t="s">
        <v>67</v>
      </c>
      <c r="D34" s="262">
        <v>45316</v>
      </c>
      <c r="E34" s="261">
        <v>7221.8</v>
      </c>
      <c r="F34" s="261">
        <v>7170.9666666666672</v>
      </c>
      <c r="G34" s="263">
        <v>7098.2333333333345</v>
      </c>
      <c r="H34" s="263">
        <v>6974.666666666667</v>
      </c>
      <c r="I34" s="263">
        <v>6901.9333333333343</v>
      </c>
      <c r="J34" s="263">
        <v>7294.5333333333347</v>
      </c>
      <c r="K34" s="263">
        <v>7367.2666666666682</v>
      </c>
      <c r="L34" s="263">
        <v>7490.8333333333348</v>
      </c>
      <c r="M34" s="264">
        <v>7243.7</v>
      </c>
      <c r="N34" s="264">
        <v>7047.4</v>
      </c>
      <c r="O34" s="264">
        <v>2468625</v>
      </c>
      <c r="P34" s="265">
        <v>6.3833225597931476E-2</v>
      </c>
    </row>
    <row r="35" spans="1:16" ht="12.75" customHeight="1">
      <c r="A35" s="256">
        <v>25</v>
      </c>
      <c r="B35" s="269" t="s">
        <v>68</v>
      </c>
      <c r="C35" s="261" t="s">
        <v>69</v>
      </c>
      <c r="D35" s="262">
        <v>45316</v>
      </c>
      <c r="E35" s="261">
        <v>1619.7</v>
      </c>
      <c r="F35" s="261">
        <v>1606.0333333333335</v>
      </c>
      <c r="G35" s="263">
        <v>1590.2166666666672</v>
      </c>
      <c r="H35" s="263">
        <v>1560.7333333333336</v>
      </c>
      <c r="I35" s="263">
        <v>1544.9166666666672</v>
      </c>
      <c r="J35" s="263">
        <v>1635.5166666666671</v>
      </c>
      <c r="K35" s="263">
        <v>1651.3333333333333</v>
      </c>
      <c r="L35" s="263">
        <v>1680.8166666666671</v>
      </c>
      <c r="M35" s="264">
        <v>1621.85</v>
      </c>
      <c r="N35" s="264">
        <v>1576.55</v>
      </c>
      <c r="O35" s="264">
        <v>9732500</v>
      </c>
      <c r="P35" s="265">
        <v>-5.3350841357844569E-2</v>
      </c>
    </row>
    <row r="36" spans="1:16" ht="12.75" customHeight="1">
      <c r="A36" s="256">
        <v>26</v>
      </c>
      <c r="B36" s="269" t="s">
        <v>68</v>
      </c>
      <c r="C36" s="261" t="s">
        <v>70</v>
      </c>
      <c r="D36" s="262">
        <v>45316</v>
      </c>
      <c r="E36" s="261">
        <v>7071.8</v>
      </c>
      <c r="F36" s="261">
        <v>7060.6500000000005</v>
      </c>
      <c r="G36" s="263">
        <v>7019.2000000000007</v>
      </c>
      <c r="H36" s="263">
        <v>6966.6</v>
      </c>
      <c r="I36" s="263">
        <v>6925.1500000000005</v>
      </c>
      <c r="J36" s="263">
        <v>7113.2500000000009</v>
      </c>
      <c r="K36" s="263">
        <v>7154.7</v>
      </c>
      <c r="L36" s="263">
        <v>7207.3000000000011</v>
      </c>
      <c r="M36" s="264">
        <v>7102.1</v>
      </c>
      <c r="N36" s="264">
        <v>7008.05</v>
      </c>
      <c r="O36" s="264">
        <v>7108125</v>
      </c>
      <c r="P36" s="265">
        <v>0.10220576833617614</v>
      </c>
    </row>
    <row r="37" spans="1:16" ht="12.75" customHeight="1">
      <c r="A37" s="256">
        <v>27</v>
      </c>
      <c r="B37" s="269" t="s">
        <v>56</v>
      </c>
      <c r="C37" s="261" t="s">
        <v>71</v>
      </c>
      <c r="D37" s="262">
        <v>45316</v>
      </c>
      <c r="E37" s="261">
        <v>2713.2</v>
      </c>
      <c r="F37" s="261">
        <v>2681.8666666666668</v>
      </c>
      <c r="G37" s="263">
        <v>2635.7333333333336</v>
      </c>
      <c r="H37" s="263">
        <v>2558.2666666666669</v>
      </c>
      <c r="I37" s="263">
        <v>2512.1333333333337</v>
      </c>
      <c r="J37" s="263">
        <v>2759.3333333333335</v>
      </c>
      <c r="K37" s="263">
        <v>2805.4666666666667</v>
      </c>
      <c r="L37" s="263">
        <v>2882.9333333333334</v>
      </c>
      <c r="M37" s="264">
        <v>2728</v>
      </c>
      <c r="N37" s="264">
        <v>2604.4</v>
      </c>
      <c r="O37" s="264">
        <v>2294100</v>
      </c>
      <c r="P37" s="265">
        <v>3.1983805668016195E-2</v>
      </c>
    </row>
    <row r="38" spans="1:16" ht="12.75" customHeight="1">
      <c r="A38" s="256">
        <v>28</v>
      </c>
      <c r="B38" s="269" t="s">
        <v>45</v>
      </c>
      <c r="C38" s="267" t="s">
        <v>72</v>
      </c>
      <c r="D38" s="262">
        <v>45316</v>
      </c>
      <c r="E38" s="261">
        <v>384.65</v>
      </c>
      <c r="F38" s="261">
        <v>382.34999999999997</v>
      </c>
      <c r="G38" s="263">
        <v>376.69999999999993</v>
      </c>
      <c r="H38" s="263">
        <v>368.74999999999994</v>
      </c>
      <c r="I38" s="263">
        <v>363.09999999999991</v>
      </c>
      <c r="J38" s="263">
        <v>390.29999999999995</v>
      </c>
      <c r="K38" s="263">
        <v>395.94999999999993</v>
      </c>
      <c r="L38" s="263">
        <v>403.9</v>
      </c>
      <c r="M38" s="264">
        <v>388</v>
      </c>
      <c r="N38" s="264">
        <v>374.4</v>
      </c>
      <c r="O38" s="264">
        <v>10089600</v>
      </c>
      <c r="P38" s="265">
        <v>-8.4627667295688783E-2</v>
      </c>
    </row>
    <row r="39" spans="1:16" ht="12.75" customHeight="1">
      <c r="A39" s="256">
        <v>29</v>
      </c>
      <c r="B39" s="269" t="s">
        <v>63</v>
      </c>
      <c r="C39" s="261" t="s">
        <v>73</v>
      </c>
      <c r="D39" s="262">
        <v>45316</v>
      </c>
      <c r="E39" s="261">
        <v>224.9</v>
      </c>
      <c r="F39" s="261">
        <v>224.13333333333335</v>
      </c>
      <c r="G39" s="263">
        <v>221.31666666666672</v>
      </c>
      <c r="H39" s="263">
        <v>217.73333333333338</v>
      </c>
      <c r="I39" s="263">
        <v>214.91666666666674</v>
      </c>
      <c r="J39" s="263">
        <v>227.7166666666667</v>
      </c>
      <c r="K39" s="263">
        <v>230.53333333333336</v>
      </c>
      <c r="L39" s="263">
        <v>234.11666666666667</v>
      </c>
      <c r="M39" s="264">
        <v>226.95</v>
      </c>
      <c r="N39" s="264">
        <v>220.55</v>
      </c>
      <c r="O39" s="264">
        <v>111827500</v>
      </c>
      <c r="P39" s="265">
        <v>3.6255386183570402E-2</v>
      </c>
    </row>
    <row r="40" spans="1:16" ht="12.75" customHeight="1">
      <c r="A40" s="256">
        <v>30</v>
      </c>
      <c r="B40" s="269" t="s">
        <v>63</v>
      </c>
      <c r="C40" s="261" t="s">
        <v>74</v>
      </c>
      <c r="D40" s="262">
        <v>45316</v>
      </c>
      <c r="E40" s="261">
        <v>229</v>
      </c>
      <c r="F40" s="261">
        <v>226.08333333333334</v>
      </c>
      <c r="G40" s="263">
        <v>222.56666666666669</v>
      </c>
      <c r="H40" s="263">
        <v>216.13333333333335</v>
      </c>
      <c r="I40" s="263">
        <v>212.6166666666667</v>
      </c>
      <c r="J40" s="263">
        <v>232.51666666666668</v>
      </c>
      <c r="K40" s="263">
        <v>236.03333333333333</v>
      </c>
      <c r="L40" s="263">
        <v>242.46666666666667</v>
      </c>
      <c r="M40" s="264">
        <v>229.6</v>
      </c>
      <c r="N40" s="264">
        <v>219.65</v>
      </c>
      <c r="O40" s="264">
        <v>144269775</v>
      </c>
      <c r="P40" s="265">
        <v>0.12527377258623837</v>
      </c>
    </row>
    <row r="41" spans="1:16" ht="12.75" customHeight="1">
      <c r="A41" s="256">
        <v>31</v>
      </c>
      <c r="B41" s="269" t="s">
        <v>59</v>
      </c>
      <c r="C41" s="261" t="s">
        <v>75</v>
      </c>
      <c r="D41" s="262">
        <v>45316</v>
      </c>
      <c r="E41" s="261">
        <v>1471.1</v>
      </c>
      <c r="F41" s="261">
        <v>1466.4666666666665</v>
      </c>
      <c r="G41" s="263">
        <v>1457.7833333333328</v>
      </c>
      <c r="H41" s="263">
        <v>1444.4666666666665</v>
      </c>
      <c r="I41" s="263">
        <v>1435.7833333333328</v>
      </c>
      <c r="J41" s="263">
        <v>1479.7833333333328</v>
      </c>
      <c r="K41" s="263">
        <v>1488.4666666666667</v>
      </c>
      <c r="L41" s="263">
        <v>1501.7833333333328</v>
      </c>
      <c r="M41" s="264">
        <v>1475.15</v>
      </c>
      <c r="N41" s="264">
        <v>1453.15</v>
      </c>
      <c r="O41" s="264">
        <v>1943625</v>
      </c>
      <c r="P41" s="265">
        <v>-6.7973386081639997E-2</v>
      </c>
    </row>
    <row r="42" spans="1:16" ht="12.75" customHeight="1">
      <c r="A42" s="256">
        <v>32</v>
      </c>
      <c r="B42" s="269" t="s">
        <v>41</v>
      </c>
      <c r="C42" s="261" t="s">
        <v>76</v>
      </c>
      <c r="D42" s="262">
        <v>45316</v>
      </c>
      <c r="E42" s="261">
        <v>189.5</v>
      </c>
      <c r="F42" s="261">
        <v>187.95000000000002</v>
      </c>
      <c r="G42" s="263">
        <v>185.90000000000003</v>
      </c>
      <c r="H42" s="263">
        <v>182.3</v>
      </c>
      <c r="I42" s="263">
        <v>180.25000000000003</v>
      </c>
      <c r="J42" s="263">
        <v>191.55000000000004</v>
      </c>
      <c r="K42" s="263">
        <v>193.60000000000005</v>
      </c>
      <c r="L42" s="263">
        <v>197.20000000000005</v>
      </c>
      <c r="M42" s="264">
        <v>190</v>
      </c>
      <c r="N42" s="264">
        <v>184.35</v>
      </c>
      <c r="O42" s="264">
        <v>81595500</v>
      </c>
      <c r="P42" s="265">
        <v>-2.419904567143831E-2</v>
      </c>
    </row>
    <row r="43" spans="1:16" ht="12.75" customHeight="1">
      <c r="A43" s="256">
        <v>33</v>
      </c>
      <c r="B43" s="269" t="s">
        <v>59</v>
      </c>
      <c r="C43" s="261" t="s">
        <v>77</v>
      </c>
      <c r="D43" s="262">
        <v>45316</v>
      </c>
      <c r="E43" s="261">
        <v>560.65</v>
      </c>
      <c r="F43" s="261">
        <v>553.9</v>
      </c>
      <c r="G43" s="263">
        <v>546.19999999999993</v>
      </c>
      <c r="H43" s="263">
        <v>531.75</v>
      </c>
      <c r="I43" s="263">
        <v>524.04999999999995</v>
      </c>
      <c r="J43" s="263">
        <v>568.34999999999991</v>
      </c>
      <c r="K43" s="263">
        <v>576.04999999999995</v>
      </c>
      <c r="L43" s="263">
        <v>590.49999999999989</v>
      </c>
      <c r="M43" s="264">
        <v>561.6</v>
      </c>
      <c r="N43" s="264">
        <v>539.45000000000005</v>
      </c>
      <c r="O43" s="264">
        <v>9861720</v>
      </c>
      <c r="P43" s="265">
        <v>0</v>
      </c>
    </row>
    <row r="44" spans="1:16" ht="12.75" customHeight="1">
      <c r="A44" s="256">
        <v>34</v>
      </c>
      <c r="B44" s="269" t="s">
        <v>56</v>
      </c>
      <c r="C44" s="261" t="s">
        <v>78</v>
      </c>
      <c r="D44" s="262">
        <v>45316</v>
      </c>
      <c r="E44" s="261">
        <v>1214.5</v>
      </c>
      <c r="F44" s="261">
        <v>1203.1333333333334</v>
      </c>
      <c r="G44" s="263">
        <v>1190.2666666666669</v>
      </c>
      <c r="H44" s="263">
        <v>1166.0333333333335</v>
      </c>
      <c r="I44" s="263">
        <v>1153.166666666667</v>
      </c>
      <c r="J44" s="263">
        <v>1227.3666666666668</v>
      </c>
      <c r="K44" s="263">
        <v>1240.2333333333331</v>
      </c>
      <c r="L44" s="263">
        <v>1264.4666666666667</v>
      </c>
      <c r="M44" s="264">
        <v>1216</v>
      </c>
      <c r="N44" s="264">
        <v>1178.9000000000001</v>
      </c>
      <c r="O44" s="264">
        <v>5869000</v>
      </c>
      <c r="P44" s="265">
        <v>2.4767273037834144E-3</v>
      </c>
    </row>
    <row r="45" spans="1:16" ht="12.75" customHeight="1">
      <c r="A45" s="256">
        <v>35</v>
      </c>
      <c r="B45" s="269" t="s">
        <v>79</v>
      </c>
      <c r="C45" s="261" t="s">
        <v>80</v>
      </c>
      <c r="D45" s="262">
        <v>45316</v>
      </c>
      <c r="E45" s="261">
        <v>1185.7</v>
      </c>
      <c r="F45" s="261">
        <v>1171.8500000000001</v>
      </c>
      <c r="G45" s="263">
        <v>1155.6500000000003</v>
      </c>
      <c r="H45" s="263">
        <v>1125.6000000000001</v>
      </c>
      <c r="I45" s="263">
        <v>1109.4000000000003</v>
      </c>
      <c r="J45" s="263">
        <v>1201.9000000000003</v>
      </c>
      <c r="K45" s="263">
        <v>1218.1000000000001</v>
      </c>
      <c r="L45" s="263">
        <v>1248.1500000000003</v>
      </c>
      <c r="M45" s="264">
        <v>1188.05</v>
      </c>
      <c r="N45" s="264">
        <v>1141.8</v>
      </c>
      <c r="O45" s="264">
        <v>40888950</v>
      </c>
      <c r="P45" s="265">
        <v>5.3119647663322729E-2</v>
      </c>
    </row>
    <row r="46" spans="1:16" ht="12.75" customHeight="1">
      <c r="A46" s="256">
        <v>36</v>
      </c>
      <c r="B46" s="269" t="s">
        <v>41</v>
      </c>
      <c r="C46" s="261" t="s">
        <v>81</v>
      </c>
      <c r="D46" s="262">
        <v>45316</v>
      </c>
      <c r="E46" s="261">
        <v>209.95</v>
      </c>
      <c r="F46" s="261">
        <v>206.81666666666663</v>
      </c>
      <c r="G46" s="263">
        <v>203.28333333333327</v>
      </c>
      <c r="H46" s="263">
        <v>196.61666666666665</v>
      </c>
      <c r="I46" s="263">
        <v>193.08333333333329</v>
      </c>
      <c r="J46" s="263">
        <v>213.48333333333326</v>
      </c>
      <c r="K46" s="263">
        <v>217.01666666666662</v>
      </c>
      <c r="L46" s="263">
        <v>223.68333333333325</v>
      </c>
      <c r="M46" s="264">
        <v>210.35</v>
      </c>
      <c r="N46" s="264">
        <v>200.15</v>
      </c>
      <c r="O46" s="264">
        <v>94179750</v>
      </c>
      <c r="P46" s="265">
        <v>2.5148094333296077E-3</v>
      </c>
    </row>
    <row r="47" spans="1:16" ht="12.75" customHeight="1">
      <c r="A47" s="256">
        <v>37</v>
      </c>
      <c r="B47" s="269" t="s">
        <v>43</v>
      </c>
      <c r="C47" s="261" t="s">
        <v>82</v>
      </c>
      <c r="D47" s="262">
        <v>45316</v>
      </c>
      <c r="E47" s="261">
        <v>264.85000000000002</v>
      </c>
      <c r="F47" s="261">
        <v>264.18333333333334</v>
      </c>
      <c r="G47" s="263">
        <v>261.06666666666666</v>
      </c>
      <c r="H47" s="263">
        <v>257.2833333333333</v>
      </c>
      <c r="I47" s="263">
        <v>254.16666666666663</v>
      </c>
      <c r="J47" s="263">
        <v>267.9666666666667</v>
      </c>
      <c r="K47" s="263">
        <v>271.08333333333337</v>
      </c>
      <c r="L47" s="263">
        <v>274.86666666666673</v>
      </c>
      <c r="M47" s="264">
        <v>267.3</v>
      </c>
      <c r="N47" s="264">
        <v>260.39999999999998</v>
      </c>
      <c r="O47" s="264">
        <v>37405000</v>
      </c>
      <c r="P47" s="265">
        <v>2.0809169680016375E-2</v>
      </c>
    </row>
    <row r="48" spans="1:16" ht="12.75" customHeight="1">
      <c r="A48" s="256">
        <v>38</v>
      </c>
      <c r="B48" s="269" t="s">
        <v>56</v>
      </c>
      <c r="C48" s="261" t="s">
        <v>83</v>
      </c>
      <c r="D48" s="262">
        <v>45316</v>
      </c>
      <c r="E48" s="261">
        <v>22494.3</v>
      </c>
      <c r="F48" s="261">
        <v>22592.216666666664</v>
      </c>
      <c r="G48" s="263">
        <v>22229.133333333328</v>
      </c>
      <c r="H48" s="263">
        <v>21963.966666666664</v>
      </c>
      <c r="I48" s="263">
        <v>21600.883333333328</v>
      </c>
      <c r="J48" s="263">
        <v>22857.383333333328</v>
      </c>
      <c r="K48" s="263">
        <v>23220.466666666664</v>
      </c>
      <c r="L48" s="263">
        <v>23485.633333333328</v>
      </c>
      <c r="M48" s="264">
        <v>22955.3</v>
      </c>
      <c r="N48" s="264">
        <v>22327.05</v>
      </c>
      <c r="O48" s="264">
        <v>131150</v>
      </c>
      <c r="P48" s="265">
        <v>5.3413654618473895E-2</v>
      </c>
    </row>
    <row r="49" spans="1:16" ht="12.75" customHeight="1">
      <c r="A49" s="256">
        <v>39</v>
      </c>
      <c r="B49" s="269" t="s">
        <v>84</v>
      </c>
      <c r="C49" s="261" t="s">
        <v>85</v>
      </c>
      <c r="D49" s="262">
        <v>45316</v>
      </c>
      <c r="E49" s="261">
        <v>476.55</v>
      </c>
      <c r="F49" s="261">
        <v>472.3</v>
      </c>
      <c r="G49" s="263">
        <v>466.3</v>
      </c>
      <c r="H49" s="263">
        <v>456.05</v>
      </c>
      <c r="I49" s="263">
        <v>450.05</v>
      </c>
      <c r="J49" s="263">
        <v>482.55</v>
      </c>
      <c r="K49" s="263">
        <v>488.55</v>
      </c>
      <c r="L49" s="263">
        <v>498.8</v>
      </c>
      <c r="M49" s="264">
        <v>478.3</v>
      </c>
      <c r="N49" s="264">
        <v>462.05</v>
      </c>
      <c r="O49" s="264">
        <v>41486400</v>
      </c>
      <c r="P49" s="265">
        <v>-8.7734388439704106E-3</v>
      </c>
    </row>
    <row r="50" spans="1:16" ht="12.75" customHeight="1">
      <c r="A50" s="256">
        <v>40</v>
      </c>
      <c r="B50" s="269" t="s">
        <v>59</v>
      </c>
      <c r="C50" s="261" t="s">
        <v>86</v>
      </c>
      <c r="D50" s="262">
        <v>45316</v>
      </c>
      <c r="E50" s="261">
        <v>5155.7</v>
      </c>
      <c r="F50" s="261">
        <v>5116.833333333333</v>
      </c>
      <c r="G50" s="263">
        <v>5055.9166666666661</v>
      </c>
      <c r="H50" s="263">
        <v>4956.1333333333332</v>
      </c>
      <c r="I50" s="263">
        <v>4895.2166666666662</v>
      </c>
      <c r="J50" s="263">
        <v>5216.6166666666659</v>
      </c>
      <c r="K50" s="263">
        <v>5277.5333333333319</v>
      </c>
      <c r="L50" s="263">
        <v>5377.3166666666657</v>
      </c>
      <c r="M50" s="264">
        <v>5177.75</v>
      </c>
      <c r="N50" s="264">
        <v>5017.05</v>
      </c>
      <c r="O50" s="264">
        <v>3134800</v>
      </c>
      <c r="P50" s="265">
        <v>0.17171264110039619</v>
      </c>
    </row>
    <row r="51" spans="1:16" ht="12.75" customHeight="1">
      <c r="A51" s="256">
        <v>41</v>
      </c>
      <c r="B51" s="269" t="s">
        <v>87</v>
      </c>
      <c r="C51" s="266" t="s">
        <v>88</v>
      </c>
      <c r="D51" s="262">
        <v>45316</v>
      </c>
      <c r="E51" s="261">
        <v>824.85</v>
      </c>
      <c r="F51" s="261">
        <v>816.4666666666667</v>
      </c>
      <c r="G51" s="263">
        <v>803.98333333333335</v>
      </c>
      <c r="H51" s="263">
        <v>783.11666666666667</v>
      </c>
      <c r="I51" s="263">
        <v>770.63333333333333</v>
      </c>
      <c r="J51" s="263">
        <v>837.33333333333337</v>
      </c>
      <c r="K51" s="263">
        <v>849.81666666666672</v>
      </c>
      <c r="L51" s="263">
        <v>870.68333333333339</v>
      </c>
      <c r="M51" s="264">
        <v>828.95</v>
      </c>
      <c r="N51" s="264">
        <v>795.6</v>
      </c>
      <c r="O51" s="264">
        <v>6152000</v>
      </c>
      <c r="P51" s="265">
        <v>-2.7197975964579381E-2</v>
      </c>
    </row>
    <row r="52" spans="1:16" ht="12.75" customHeight="1">
      <c r="A52" s="256">
        <v>42</v>
      </c>
      <c r="B52" s="269" t="s">
        <v>63</v>
      </c>
      <c r="C52" s="261" t="s">
        <v>89</v>
      </c>
      <c r="D52" s="262">
        <v>45316</v>
      </c>
      <c r="E52" s="261">
        <v>455.05</v>
      </c>
      <c r="F52" s="261">
        <v>452.66666666666669</v>
      </c>
      <c r="G52" s="263">
        <v>445.38333333333338</v>
      </c>
      <c r="H52" s="263">
        <v>435.7166666666667</v>
      </c>
      <c r="I52" s="263">
        <v>428.43333333333339</v>
      </c>
      <c r="J52" s="263">
        <v>462.33333333333337</v>
      </c>
      <c r="K52" s="263">
        <v>469.61666666666667</v>
      </c>
      <c r="L52" s="263">
        <v>479.28333333333336</v>
      </c>
      <c r="M52" s="264">
        <v>459.95</v>
      </c>
      <c r="N52" s="264">
        <v>443</v>
      </c>
      <c r="O52" s="264">
        <v>60685200</v>
      </c>
      <c r="P52" s="265">
        <v>8.7004884654446973E-2</v>
      </c>
    </row>
    <row r="53" spans="1:16" ht="12.75" customHeight="1">
      <c r="A53" s="256">
        <v>43</v>
      </c>
      <c r="B53" s="269" t="s">
        <v>68</v>
      </c>
      <c r="C53" s="268" t="s">
        <v>90</v>
      </c>
      <c r="D53" s="262">
        <v>45316</v>
      </c>
      <c r="E53" s="261">
        <v>746.55</v>
      </c>
      <c r="F53" s="261">
        <v>738.43333333333328</v>
      </c>
      <c r="G53" s="263">
        <v>727.71666666666658</v>
      </c>
      <c r="H53" s="263">
        <v>708.88333333333333</v>
      </c>
      <c r="I53" s="263">
        <v>698.16666666666663</v>
      </c>
      <c r="J53" s="263">
        <v>757.26666666666654</v>
      </c>
      <c r="K53" s="263">
        <v>767.98333333333323</v>
      </c>
      <c r="L53" s="263">
        <v>786.81666666666649</v>
      </c>
      <c r="M53" s="264">
        <v>749.15</v>
      </c>
      <c r="N53" s="264">
        <v>719.6</v>
      </c>
      <c r="O53" s="264">
        <v>5270850</v>
      </c>
      <c r="P53" s="265">
        <v>-0.10437375745526839</v>
      </c>
    </row>
    <row r="54" spans="1:16" ht="12.75" customHeight="1">
      <c r="A54" s="256">
        <v>44</v>
      </c>
      <c r="B54" s="269" t="s">
        <v>45</v>
      </c>
      <c r="C54" s="266" t="s">
        <v>91</v>
      </c>
      <c r="D54" s="262">
        <v>45316</v>
      </c>
      <c r="E54" s="261">
        <v>369.15</v>
      </c>
      <c r="F54" s="261">
        <v>363.51666666666665</v>
      </c>
      <c r="G54" s="263">
        <v>356.33333333333331</v>
      </c>
      <c r="H54" s="263">
        <v>343.51666666666665</v>
      </c>
      <c r="I54" s="263">
        <v>336.33333333333331</v>
      </c>
      <c r="J54" s="263">
        <v>376.33333333333331</v>
      </c>
      <c r="K54" s="263">
        <v>383.51666666666671</v>
      </c>
      <c r="L54" s="263">
        <v>396.33333333333331</v>
      </c>
      <c r="M54" s="264">
        <v>370.7</v>
      </c>
      <c r="N54" s="264">
        <v>350.7</v>
      </c>
      <c r="O54" s="264">
        <v>8418900</v>
      </c>
      <c r="P54" s="265">
        <v>-0.15712383488681758</v>
      </c>
    </row>
    <row r="55" spans="1:16" ht="12.75" customHeight="1">
      <c r="A55" s="256">
        <v>45</v>
      </c>
      <c r="B55" s="269" t="s">
        <v>68</v>
      </c>
      <c r="C55" s="261" t="s">
        <v>92</v>
      </c>
      <c r="D55" s="262">
        <v>45316</v>
      </c>
      <c r="E55" s="261">
        <v>1245.3</v>
      </c>
      <c r="F55" s="261">
        <v>1236.6833333333332</v>
      </c>
      <c r="G55" s="263">
        <v>1210.9666666666662</v>
      </c>
      <c r="H55" s="263">
        <v>1176.633333333333</v>
      </c>
      <c r="I55" s="263">
        <v>1150.9166666666661</v>
      </c>
      <c r="J55" s="263">
        <v>1271.0166666666664</v>
      </c>
      <c r="K55" s="263">
        <v>1296.7333333333331</v>
      </c>
      <c r="L55" s="263">
        <v>1331.0666666666666</v>
      </c>
      <c r="M55" s="264">
        <v>1262.4000000000001</v>
      </c>
      <c r="N55" s="264">
        <v>1202.3499999999999</v>
      </c>
      <c r="O55" s="264">
        <v>10123750</v>
      </c>
      <c r="P55" s="265">
        <v>2.4476630194168618E-2</v>
      </c>
    </row>
    <row r="56" spans="1:16" ht="12.75" customHeight="1">
      <c r="A56" s="256">
        <v>46</v>
      </c>
      <c r="B56" s="269" t="s">
        <v>43</v>
      </c>
      <c r="C56" s="261" t="s">
        <v>93</v>
      </c>
      <c r="D56" s="262">
        <v>45316</v>
      </c>
      <c r="E56" s="261">
        <v>1418.45</v>
      </c>
      <c r="F56" s="261">
        <v>1410.6000000000001</v>
      </c>
      <c r="G56" s="263">
        <v>1399.3500000000004</v>
      </c>
      <c r="H56" s="263">
        <v>1380.2500000000002</v>
      </c>
      <c r="I56" s="263">
        <v>1369.0000000000005</v>
      </c>
      <c r="J56" s="263">
        <v>1429.7000000000003</v>
      </c>
      <c r="K56" s="263">
        <v>1440.9499999999998</v>
      </c>
      <c r="L56" s="263">
        <v>1460.0500000000002</v>
      </c>
      <c r="M56" s="264">
        <v>1421.85</v>
      </c>
      <c r="N56" s="264">
        <v>1391.5</v>
      </c>
      <c r="O56" s="264">
        <v>10618400</v>
      </c>
      <c r="P56" s="265">
        <v>-2.8255309023853429E-2</v>
      </c>
    </row>
    <row r="57" spans="1:16" ht="12.75" customHeight="1">
      <c r="A57" s="256">
        <v>47</v>
      </c>
      <c r="B57" s="269" t="s">
        <v>45</v>
      </c>
      <c r="C57" s="261" t="s">
        <v>94</v>
      </c>
      <c r="D57" s="262">
        <v>45316</v>
      </c>
      <c r="E57" s="261">
        <v>382.15</v>
      </c>
      <c r="F57" s="261">
        <v>380.84999999999997</v>
      </c>
      <c r="G57" s="263">
        <v>375.29999999999995</v>
      </c>
      <c r="H57" s="263">
        <v>368.45</v>
      </c>
      <c r="I57" s="263">
        <v>362.9</v>
      </c>
      <c r="J57" s="263">
        <v>387.69999999999993</v>
      </c>
      <c r="K57" s="263">
        <v>393.25</v>
      </c>
      <c r="L57" s="263">
        <v>400.09999999999991</v>
      </c>
      <c r="M57" s="264">
        <v>386.4</v>
      </c>
      <c r="N57" s="264">
        <v>374</v>
      </c>
      <c r="O57" s="264">
        <v>79107000</v>
      </c>
      <c r="P57" s="265">
        <v>6.124633761550597E-2</v>
      </c>
    </row>
    <row r="58" spans="1:16" ht="12.75" customHeight="1">
      <c r="A58" s="256">
        <v>48</v>
      </c>
      <c r="B58" s="269" t="s">
        <v>87</v>
      </c>
      <c r="C58" s="261" t="s">
        <v>95</v>
      </c>
      <c r="D58" s="262">
        <v>45316</v>
      </c>
      <c r="E58" s="261">
        <v>6373.65</v>
      </c>
      <c r="F58" s="261">
        <v>6317.4333333333334</v>
      </c>
      <c r="G58" s="263">
        <v>6220.2166666666672</v>
      </c>
      <c r="H58" s="263">
        <v>6066.7833333333338</v>
      </c>
      <c r="I58" s="263">
        <v>5969.5666666666675</v>
      </c>
      <c r="J58" s="263">
        <v>6470.8666666666668</v>
      </c>
      <c r="K58" s="263">
        <v>6568.0833333333321</v>
      </c>
      <c r="L58" s="263">
        <v>6721.5166666666664</v>
      </c>
      <c r="M58" s="264">
        <v>6414.65</v>
      </c>
      <c r="N58" s="264">
        <v>6164</v>
      </c>
      <c r="O58" s="264">
        <v>1263450</v>
      </c>
      <c r="P58" s="265">
        <v>-6.3590883824346855E-2</v>
      </c>
    </row>
    <row r="59" spans="1:16" ht="12.75" customHeight="1">
      <c r="A59" s="256">
        <v>49</v>
      </c>
      <c r="B59" s="269" t="s">
        <v>59</v>
      </c>
      <c r="C59" s="261" t="s">
        <v>96</v>
      </c>
      <c r="D59" s="262">
        <v>45316</v>
      </c>
      <c r="E59" s="261">
        <v>2518.8000000000002</v>
      </c>
      <c r="F59" s="261">
        <v>2472.9333333333334</v>
      </c>
      <c r="G59" s="263">
        <v>2421.916666666667</v>
      </c>
      <c r="H59" s="263">
        <v>2325.0333333333338</v>
      </c>
      <c r="I59" s="263">
        <v>2274.0166666666673</v>
      </c>
      <c r="J59" s="263">
        <v>2569.8166666666666</v>
      </c>
      <c r="K59" s="263">
        <v>2620.833333333333</v>
      </c>
      <c r="L59" s="263">
        <v>2717.7166666666662</v>
      </c>
      <c r="M59" s="264">
        <v>2523.9499999999998</v>
      </c>
      <c r="N59" s="264">
        <v>2376.0500000000002</v>
      </c>
      <c r="O59" s="264">
        <v>4413150</v>
      </c>
      <c r="P59" s="265">
        <v>-1.059322033898305E-2</v>
      </c>
    </row>
    <row r="60" spans="1:16" ht="12.75" customHeight="1">
      <c r="A60" s="256">
        <v>50</v>
      </c>
      <c r="B60" s="269" t="s">
        <v>45</v>
      </c>
      <c r="C60" s="261" t="s">
        <v>97</v>
      </c>
      <c r="D60" s="262">
        <v>45316</v>
      </c>
      <c r="E60" s="261">
        <v>841.65</v>
      </c>
      <c r="F60" s="261">
        <v>834.9666666666667</v>
      </c>
      <c r="G60" s="263">
        <v>825.53333333333342</v>
      </c>
      <c r="H60" s="263">
        <v>809.41666666666674</v>
      </c>
      <c r="I60" s="263">
        <v>799.98333333333346</v>
      </c>
      <c r="J60" s="263">
        <v>851.08333333333337</v>
      </c>
      <c r="K60" s="263">
        <v>860.51666666666677</v>
      </c>
      <c r="L60" s="263">
        <v>876.63333333333333</v>
      </c>
      <c r="M60" s="264">
        <v>844.4</v>
      </c>
      <c r="N60" s="264">
        <v>818.85</v>
      </c>
      <c r="O60" s="264">
        <v>11927000</v>
      </c>
      <c r="P60" s="265">
        <v>2.0797672030126668E-2</v>
      </c>
    </row>
    <row r="61" spans="1:16" ht="12.75" customHeight="1">
      <c r="A61" s="256">
        <v>51</v>
      </c>
      <c r="B61" s="269" t="s">
        <v>45</v>
      </c>
      <c r="C61" s="268" t="s">
        <v>98</v>
      </c>
      <c r="D61" s="262">
        <v>45316</v>
      </c>
      <c r="E61" s="261">
        <v>1154.5999999999999</v>
      </c>
      <c r="F61" s="261">
        <v>1145.8333333333333</v>
      </c>
      <c r="G61" s="263">
        <v>1133.6666666666665</v>
      </c>
      <c r="H61" s="263">
        <v>1112.7333333333333</v>
      </c>
      <c r="I61" s="263">
        <v>1100.5666666666666</v>
      </c>
      <c r="J61" s="263">
        <v>1166.7666666666664</v>
      </c>
      <c r="K61" s="263">
        <v>1178.9333333333329</v>
      </c>
      <c r="L61" s="263">
        <v>1199.8666666666663</v>
      </c>
      <c r="M61" s="264">
        <v>1158</v>
      </c>
      <c r="N61" s="264">
        <v>1124.9000000000001</v>
      </c>
      <c r="O61" s="264">
        <v>867300</v>
      </c>
      <c r="P61" s="265">
        <v>-0.10412147505422993</v>
      </c>
    </row>
    <row r="62" spans="1:16" ht="12.75" customHeight="1">
      <c r="A62" s="256">
        <v>52</v>
      </c>
      <c r="B62" s="269" t="s">
        <v>41</v>
      </c>
      <c r="C62" s="266" t="s">
        <v>99</v>
      </c>
      <c r="D62" s="262">
        <v>45316</v>
      </c>
      <c r="E62" s="261">
        <v>306.7</v>
      </c>
      <c r="F62" s="261">
        <v>304.7</v>
      </c>
      <c r="G62" s="263">
        <v>300.95</v>
      </c>
      <c r="H62" s="263">
        <v>295.2</v>
      </c>
      <c r="I62" s="263">
        <v>291.45</v>
      </c>
      <c r="J62" s="263">
        <v>310.45</v>
      </c>
      <c r="K62" s="263">
        <v>314.2</v>
      </c>
      <c r="L62" s="263">
        <v>319.95</v>
      </c>
      <c r="M62" s="264">
        <v>308.45</v>
      </c>
      <c r="N62" s="264">
        <v>298.95</v>
      </c>
      <c r="O62" s="264">
        <v>17577000</v>
      </c>
      <c r="P62" s="265">
        <v>-4.778156996587031E-2</v>
      </c>
    </row>
    <row r="63" spans="1:16" ht="12.75" customHeight="1">
      <c r="A63" s="256">
        <v>53</v>
      </c>
      <c r="B63" s="269" t="s">
        <v>63</v>
      </c>
      <c r="C63" s="261" t="s">
        <v>100</v>
      </c>
      <c r="D63" s="262">
        <v>45316</v>
      </c>
      <c r="E63" s="261">
        <v>139.80000000000001</v>
      </c>
      <c r="F63" s="261">
        <v>139.20000000000002</v>
      </c>
      <c r="G63" s="263">
        <v>137.40000000000003</v>
      </c>
      <c r="H63" s="263">
        <v>135.00000000000003</v>
      </c>
      <c r="I63" s="263">
        <v>133.20000000000005</v>
      </c>
      <c r="J63" s="263">
        <v>141.60000000000002</v>
      </c>
      <c r="K63" s="263">
        <v>143.40000000000003</v>
      </c>
      <c r="L63" s="263">
        <v>145.80000000000001</v>
      </c>
      <c r="M63" s="264">
        <v>141</v>
      </c>
      <c r="N63" s="264">
        <v>136.80000000000001</v>
      </c>
      <c r="O63" s="264">
        <v>32780000</v>
      </c>
      <c r="P63" s="265">
        <v>-5.6962025316455694E-2</v>
      </c>
    </row>
    <row r="64" spans="1:16" ht="12.75" customHeight="1">
      <c r="A64" s="256">
        <v>54</v>
      </c>
      <c r="B64" s="269" t="s">
        <v>41</v>
      </c>
      <c r="C64" s="261" t="s">
        <v>101</v>
      </c>
      <c r="D64" s="262">
        <v>45316</v>
      </c>
      <c r="E64" s="261">
        <v>2166.9</v>
      </c>
      <c r="F64" s="261">
        <v>2130.0166666666669</v>
      </c>
      <c r="G64" s="263">
        <v>2083.8833333333337</v>
      </c>
      <c r="H64" s="263">
        <v>2000.8666666666668</v>
      </c>
      <c r="I64" s="263">
        <v>1954.7333333333336</v>
      </c>
      <c r="J64" s="263">
        <v>2213.0333333333338</v>
      </c>
      <c r="K64" s="263">
        <v>2259.166666666667</v>
      </c>
      <c r="L64" s="263">
        <v>2342.1833333333338</v>
      </c>
      <c r="M64" s="264">
        <v>2176.15</v>
      </c>
      <c r="N64" s="264">
        <v>2047</v>
      </c>
      <c r="O64" s="264">
        <v>3385800</v>
      </c>
      <c r="P64" s="265">
        <v>4.807692307692308E-3</v>
      </c>
    </row>
    <row r="65" spans="1:16" ht="12.75" customHeight="1">
      <c r="A65" s="256">
        <v>55</v>
      </c>
      <c r="B65" s="269" t="s">
        <v>59</v>
      </c>
      <c r="C65" s="261" t="s">
        <v>102</v>
      </c>
      <c r="D65" s="262">
        <v>45316</v>
      </c>
      <c r="E65" s="261">
        <v>535.5</v>
      </c>
      <c r="F65" s="261">
        <v>531.0333333333333</v>
      </c>
      <c r="G65" s="263">
        <v>526.06666666666661</v>
      </c>
      <c r="H65" s="263">
        <v>516.63333333333333</v>
      </c>
      <c r="I65" s="263">
        <v>511.66666666666663</v>
      </c>
      <c r="J65" s="263">
        <v>540.46666666666658</v>
      </c>
      <c r="K65" s="263">
        <v>545.43333333333328</v>
      </c>
      <c r="L65" s="263">
        <v>554.86666666666656</v>
      </c>
      <c r="M65" s="264">
        <v>536</v>
      </c>
      <c r="N65" s="264">
        <v>521.6</v>
      </c>
      <c r="O65" s="264">
        <v>23441250</v>
      </c>
      <c r="P65" s="265">
        <v>-7.515215665519979E-3</v>
      </c>
    </row>
    <row r="66" spans="1:16" ht="12.75" customHeight="1">
      <c r="A66" s="256">
        <v>56</v>
      </c>
      <c r="B66" s="269" t="s">
        <v>49</v>
      </c>
      <c r="C66" s="266" t="s">
        <v>103</v>
      </c>
      <c r="D66" s="262">
        <v>45316</v>
      </c>
      <c r="E66" s="261">
        <v>2157.85</v>
      </c>
      <c r="F66" s="261">
        <v>2132.0666666666671</v>
      </c>
      <c r="G66" s="263">
        <v>2089.1333333333341</v>
      </c>
      <c r="H66" s="263">
        <v>2020.416666666667</v>
      </c>
      <c r="I66" s="263">
        <v>1977.483333333334</v>
      </c>
      <c r="J66" s="263">
        <v>2200.7833333333342</v>
      </c>
      <c r="K66" s="263">
        <v>2243.7166666666676</v>
      </c>
      <c r="L66" s="263">
        <v>2312.4333333333343</v>
      </c>
      <c r="M66" s="264">
        <v>2175</v>
      </c>
      <c r="N66" s="264">
        <v>2063.35</v>
      </c>
      <c r="O66" s="264">
        <v>3324500</v>
      </c>
      <c r="P66" s="265">
        <v>3.0453312669507942E-2</v>
      </c>
    </row>
    <row r="67" spans="1:16" ht="12.75" customHeight="1">
      <c r="A67" s="256">
        <v>57</v>
      </c>
      <c r="B67" s="269" t="s">
        <v>39</v>
      </c>
      <c r="C67" s="261" t="s">
        <v>104</v>
      </c>
      <c r="D67" s="262">
        <v>45316</v>
      </c>
      <c r="E67" s="261">
        <v>2287.9</v>
      </c>
      <c r="F67" s="261">
        <v>2269.0333333333333</v>
      </c>
      <c r="G67" s="263">
        <v>2243.8166666666666</v>
      </c>
      <c r="H67" s="263">
        <v>2199.7333333333331</v>
      </c>
      <c r="I67" s="263">
        <v>2174.5166666666664</v>
      </c>
      <c r="J67" s="263">
        <v>2313.1166666666668</v>
      </c>
      <c r="K67" s="263">
        <v>2338.333333333333</v>
      </c>
      <c r="L67" s="263">
        <v>2382.416666666667</v>
      </c>
      <c r="M67" s="264">
        <v>2294.25</v>
      </c>
      <c r="N67" s="264">
        <v>2224.9499999999998</v>
      </c>
      <c r="O67" s="264">
        <v>2278500</v>
      </c>
      <c r="P67" s="265">
        <v>2.2895622895622896E-2</v>
      </c>
    </row>
    <row r="68" spans="1:16" ht="12.75" customHeight="1">
      <c r="A68" s="256">
        <v>58</v>
      </c>
      <c r="B68" s="269" t="s">
        <v>45</v>
      </c>
      <c r="C68" s="266" t="s">
        <v>105</v>
      </c>
      <c r="D68" s="262">
        <v>45316</v>
      </c>
      <c r="E68" s="261">
        <v>136.94999999999999</v>
      </c>
      <c r="F68" s="261">
        <v>137.86666666666665</v>
      </c>
      <c r="G68" s="263">
        <v>133.1333333333333</v>
      </c>
      <c r="H68" s="263">
        <v>129.31666666666666</v>
      </c>
      <c r="I68" s="263">
        <v>124.58333333333331</v>
      </c>
      <c r="J68" s="263">
        <v>141.68333333333328</v>
      </c>
      <c r="K68" s="263">
        <v>146.41666666666663</v>
      </c>
      <c r="L68" s="263">
        <v>150.23333333333326</v>
      </c>
      <c r="M68" s="264">
        <v>142.6</v>
      </c>
      <c r="N68" s="264">
        <v>134.05000000000001</v>
      </c>
      <c r="O68" s="264">
        <v>17655000</v>
      </c>
      <c r="P68" s="265">
        <v>-1.3246143527833669E-2</v>
      </c>
    </row>
    <row r="69" spans="1:16" ht="12.75" customHeight="1">
      <c r="A69" s="256">
        <v>59</v>
      </c>
      <c r="B69" s="269" t="s">
        <v>43</v>
      </c>
      <c r="C69" s="261" t="s">
        <v>106</v>
      </c>
      <c r="D69" s="262">
        <v>45316</v>
      </c>
      <c r="E69" s="261">
        <v>3647.75</v>
      </c>
      <c r="F69" s="261">
        <v>3640.0333333333333</v>
      </c>
      <c r="G69" s="263">
        <v>3615.0666666666666</v>
      </c>
      <c r="H69" s="263">
        <v>3582.3833333333332</v>
      </c>
      <c r="I69" s="263">
        <v>3557.4166666666665</v>
      </c>
      <c r="J69" s="263">
        <v>3672.7166666666667</v>
      </c>
      <c r="K69" s="263">
        <v>3697.6833333333329</v>
      </c>
      <c r="L69" s="263">
        <v>3730.3666666666668</v>
      </c>
      <c r="M69" s="264">
        <v>3665</v>
      </c>
      <c r="N69" s="264">
        <v>3607.35</v>
      </c>
      <c r="O69" s="264">
        <v>4081600</v>
      </c>
      <c r="P69" s="265">
        <v>1.470227885322225E-4</v>
      </c>
    </row>
    <row r="70" spans="1:16" ht="12.75" customHeight="1">
      <c r="A70" s="256">
        <v>60</v>
      </c>
      <c r="B70" s="269" t="s">
        <v>45</v>
      </c>
      <c r="C70" s="268" t="s">
        <v>107</v>
      </c>
      <c r="D70" s="262">
        <v>45316</v>
      </c>
      <c r="E70" s="261">
        <v>5932.7</v>
      </c>
      <c r="F70" s="261">
        <v>5893.1833333333334</v>
      </c>
      <c r="G70" s="263">
        <v>5821.2666666666664</v>
      </c>
      <c r="H70" s="263">
        <v>5709.833333333333</v>
      </c>
      <c r="I70" s="263">
        <v>5637.9166666666661</v>
      </c>
      <c r="J70" s="263">
        <v>6004.6166666666668</v>
      </c>
      <c r="K70" s="263">
        <v>6076.5333333333328</v>
      </c>
      <c r="L70" s="263">
        <v>6187.9666666666672</v>
      </c>
      <c r="M70" s="264">
        <v>5965.1</v>
      </c>
      <c r="N70" s="264">
        <v>5781.75</v>
      </c>
      <c r="O70" s="264">
        <v>1096800</v>
      </c>
      <c r="P70" s="265">
        <v>-8.0097290950264188E-2</v>
      </c>
    </row>
    <row r="71" spans="1:16" ht="12.75" customHeight="1">
      <c r="A71" s="256">
        <v>61</v>
      </c>
      <c r="B71" s="269" t="s">
        <v>108</v>
      </c>
      <c r="C71" s="261" t="s">
        <v>109</v>
      </c>
      <c r="D71" s="262">
        <v>45316</v>
      </c>
      <c r="E71" s="261">
        <v>749.5</v>
      </c>
      <c r="F71" s="261">
        <v>743.81666666666661</v>
      </c>
      <c r="G71" s="263">
        <v>736.68333333333317</v>
      </c>
      <c r="H71" s="263">
        <v>723.86666666666656</v>
      </c>
      <c r="I71" s="263">
        <v>716.73333333333312</v>
      </c>
      <c r="J71" s="263">
        <v>756.63333333333321</v>
      </c>
      <c r="K71" s="263">
        <v>763.76666666666665</v>
      </c>
      <c r="L71" s="263">
        <v>776.58333333333326</v>
      </c>
      <c r="M71" s="264">
        <v>750.95</v>
      </c>
      <c r="N71" s="264">
        <v>731</v>
      </c>
      <c r="O71" s="264">
        <v>51603750</v>
      </c>
      <c r="P71" s="265">
        <v>5.9558898262018496E-2</v>
      </c>
    </row>
    <row r="72" spans="1:16" ht="12.75" customHeight="1">
      <c r="A72" s="256">
        <v>62</v>
      </c>
      <c r="B72" s="269" t="s">
        <v>43</v>
      </c>
      <c r="C72" s="261" t="s">
        <v>110</v>
      </c>
      <c r="D72" s="262">
        <v>45316</v>
      </c>
      <c r="E72" s="261">
        <v>5904.45</v>
      </c>
      <c r="F72" s="261">
        <v>5831.95</v>
      </c>
      <c r="G72" s="263">
        <v>5749.5999999999995</v>
      </c>
      <c r="H72" s="263">
        <v>5594.75</v>
      </c>
      <c r="I72" s="263">
        <v>5512.4</v>
      </c>
      <c r="J72" s="263">
        <v>5986.7999999999993</v>
      </c>
      <c r="K72" s="263">
        <v>6069.15</v>
      </c>
      <c r="L72" s="263">
        <v>6223.9999999999991</v>
      </c>
      <c r="M72" s="264">
        <v>5914.3</v>
      </c>
      <c r="N72" s="264">
        <v>5677.1</v>
      </c>
      <c r="O72" s="264">
        <v>2005625</v>
      </c>
      <c r="P72" s="265">
        <v>-3.3375504548466772E-2</v>
      </c>
    </row>
    <row r="73" spans="1:16" ht="12.75" customHeight="1">
      <c r="A73" s="256">
        <v>63</v>
      </c>
      <c r="B73" s="269" t="s">
        <v>56</v>
      </c>
      <c r="C73" s="261" t="s">
        <v>111</v>
      </c>
      <c r="D73" s="262">
        <v>45316</v>
      </c>
      <c r="E73" s="261">
        <v>3641.2</v>
      </c>
      <c r="F73" s="261">
        <v>3619.0166666666664</v>
      </c>
      <c r="G73" s="263">
        <v>3587.1833333333329</v>
      </c>
      <c r="H73" s="263">
        <v>3533.1666666666665</v>
      </c>
      <c r="I73" s="263">
        <v>3501.333333333333</v>
      </c>
      <c r="J73" s="263">
        <v>3673.0333333333328</v>
      </c>
      <c r="K73" s="263">
        <v>3704.8666666666668</v>
      </c>
      <c r="L73" s="263">
        <v>3758.8833333333328</v>
      </c>
      <c r="M73" s="264">
        <v>3650.85</v>
      </c>
      <c r="N73" s="264">
        <v>3565</v>
      </c>
      <c r="O73" s="264">
        <v>4195975</v>
      </c>
      <c r="P73" s="265">
        <v>4.4203466596986325E-2</v>
      </c>
    </row>
    <row r="74" spans="1:16" ht="12.75" customHeight="1">
      <c r="A74" s="256">
        <v>64</v>
      </c>
      <c r="B74" s="269" t="s">
        <v>56</v>
      </c>
      <c r="C74" s="261" t="s">
        <v>112</v>
      </c>
      <c r="D74" s="262">
        <v>45316</v>
      </c>
      <c r="E74" s="261">
        <v>2909.8</v>
      </c>
      <c r="F74" s="261">
        <v>2880.2166666666667</v>
      </c>
      <c r="G74" s="263">
        <v>2843.4833333333336</v>
      </c>
      <c r="H74" s="263">
        <v>2777.166666666667</v>
      </c>
      <c r="I74" s="263">
        <v>2740.4333333333338</v>
      </c>
      <c r="J74" s="263">
        <v>2946.5333333333333</v>
      </c>
      <c r="K74" s="263">
        <v>2983.266666666666</v>
      </c>
      <c r="L74" s="263">
        <v>3049.583333333333</v>
      </c>
      <c r="M74" s="264">
        <v>2916.95</v>
      </c>
      <c r="N74" s="264">
        <v>2813.9</v>
      </c>
      <c r="O74" s="264">
        <v>3101175</v>
      </c>
      <c r="P74" s="265">
        <v>-5.0917353980811313E-2</v>
      </c>
    </row>
    <row r="75" spans="1:16" ht="12.75" customHeight="1">
      <c r="A75" s="256">
        <v>65</v>
      </c>
      <c r="B75" s="269" t="s">
        <v>56</v>
      </c>
      <c r="C75" s="261" t="s">
        <v>113</v>
      </c>
      <c r="D75" s="262">
        <v>45316</v>
      </c>
      <c r="E75" s="261">
        <v>315.60000000000002</v>
      </c>
      <c r="F75" s="261">
        <v>314.66666666666669</v>
      </c>
      <c r="G75" s="263">
        <v>310.78333333333336</v>
      </c>
      <c r="H75" s="263">
        <v>305.9666666666667</v>
      </c>
      <c r="I75" s="263">
        <v>302.08333333333337</v>
      </c>
      <c r="J75" s="263">
        <v>319.48333333333335</v>
      </c>
      <c r="K75" s="263">
        <v>323.36666666666667</v>
      </c>
      <c r="L75" s="263">
        <v>328.18333333333334</v>
      </c>
      <c r="M75" s="264">
        <v>318.55</v>
      </c>
      <c r="N75" s="264">
        <v>309.85000000000002</v>
      </c>
      <c r="O75" s="264">
        <v>19965600</v>
      </c>
      <c r="P75" s="265">
        <v>1.2413289521723256E-2</v>
      </c>
    </row>
    <row r="76" spans="1:16" ht="12.75" customHeight="1">
      <c r="A76" s="256">
        <v>66</v>
      </c>
      <c r="B76" s="269" t="s">
        <v>63</v>
      </c>
      <c r="C76" s="261" t="s">
        <v>114</v>
      </c>
      <c r="D76" s="262">
        <v>45316</v>
      </c>
      <c r="E76" s="261">
        <v>142.5</v>
      </c>
      <c r="F76" s="261">
        <v>141.85</v>
      </c>
      <c r="G76" s="263">
        <v>140.39999999999998</v>
      </c>
      <c r="H76" s="263">
        <v>138.29999999999998</v>
      </c>
      <c r="I76" s="263">
        <v>136.84999999999997</v>
      </c>
      <c r="J76" s="263">
        <v>143.94999999999999</v>
      </c>
      <c r="K76" s="263">
        <v>145.39999999999998</v>
      </c>
      <c r="L76" s="263">
        <v>147.5</v>
      </c>
      <c r="M76" s="264">
        <v>143.30000000000001</v>
      </c>
      <c r="N76" s="264">
        <v>139.75</v>
      </c>
      <c r="O76" s="264">
        <v>125150000</v>
      </c>
      <c r="P76" s="265">
        <v>1.8473307291666668E-2</v>
      </c>
    </row>
    <row r="77" spans="1:16" ht="12.75" customHeight="1">
      <c r="A77" s="256">
        <v>67</v>
      </c>
      <c r="B77" s="269" t="s">
        <v>84</v>
      </c>
      <c r="C77" s="261" t="s">
        <v>115</v>
      </c>
      <c r="D77" s="262">
        <v>45316</v>
      </c>
      <c r="E77" s="261">
        <v>164.4</v>
      </c>
      <c r="F77" s="261">
        <v>161.69999999999999</v>
      </c>
      <c r="G77" s="263">
        <v>158.39999999999998</v>
      </c>
      <c r="H77" s="263">
        <v>152.39999999999998</v>
      </c>
      <c r="I77" s="263">
        <v>149.09999999999997</v>
      </c>
      <c r="J77" s="263">
        <v>167.7</v>
      </c>
      <c r="K77" s="263">
        <v>171</v>
      </c>
      <c r="L77" s="263">
        <v>177</v>
      </c>
      <c r="M77" s="264">
        <v>165</v>
      </c>
      <c r="N77" s="264">
        <v>155.69999999999999</v>
      </c>
      <c r="O77" s="264">
        <v>167298600</v>
      </c>
      <c r="P77" s="265">
        <v>-3.1080257544845127E-2</v>
      </c>
    </row>
    <row r="78" spans="1:16" ht="12.75" customHeight="1">
      <c r="A78" s="256">
        <v>68</v>
      </c>
      <c r="B78" s="269" t="s">
        <v>43</v>
      </c>
      <c r="C78" s="261" t="s">
        <v>116</v>
      </c>
      <c r="D78" s="262">
        <v>45316</v>
      </c>
      <c r="E78" s="261">
        <v>891.5</v>
      </c>
      <c r="F78" s="261">
        <v>879.45000000000016</v>
      </c>
      <c r="G78" s="263">
        <v>864.25000000000034</v>
      </c>
      <c r="H78" s="263">
        <v>837.00000000000023</v>
      </c>
      <c r="I78" s="263">
        <v>821.80000000000041</v>
      </c>
      <c r="J78" s="263">
        <v>906.70000000000027</v>
      </c>
      <c r="K78" s="263">
        <v>921.90000000000009</v>
      </c>
      <c r="L78" s="263">
        <v>949.1500000000002</v>
      </c>
      <c r="M78" s="264">
        <v>894.65</v>
      </c>
      <c r="N78" s="264">
        <v>852.2</v>
      </c>
      <c r="O78" s="264">
        <v>12039350</v>
      </c>
      <c r="P78" s="265">
        <v>-6.7026237429069047E-2</v>
      </c>
    </row>
    <row r="79" spans="1:16" ht="12.75" customHeight="1">
      <c r="A79" s="256">
        <v>69</v>
      </c>
      <c r="B79" s="269" t="s">
        <v>117</v>
      </c>
      <c r="C79" s="261" t="s">
        <v>118</v>
      </c>
      <c r="D79" s="262">
        <v>45316</v>
      </c>
      <c r="E79" s="261">
        <v>75.8</v>
      </c>
      <c r="F79" s="261">
        <v>75.3</v>
      </c>
      <c r="G79" s="263">
        <v>74.05</v>
      </c>
      <c r="H79" s="263">
        <v>72.3</v>
      </c>
      <c r="I79" s="263">
        <v>71.05</v>
      </c>
      <c r="J79" s="263">
        <v>77.05</v>
      </c>
      <c r="K79" s="263">
        <v>78.3</v>
      </c>
      <c r="L79" s="263">
        <v>80.05</v>
      </c>
      <c r="M79" s="264">
        <v>76.55</v>
      </c>
      <c r="N79" s="264">
        <v>73.55</v>
      </c>
      <c r="O79" s="264">
        <v>211803750</v>
      </c>
      <c r="P79" s="265">
        <v>1.3839526117393646E-2</v>
      </c>
    </row>
    <row r="80" spans="1:16" ht="12.75" customHeight="1">
      <c r="A80" s="256">
        <v>70</v>
      </c>
      <c r="B80" s="269" t="s">
        <v>45</v>
      </c>
      <c r="C80" s="267" t="s">
        <v>119</v>
      </c>
      <c r="D80" s="262">
        <v>45316</v>
      </c>
      <c r="E80" s="261">
        <v>726.1</v>
      </c>
      <c r="F80" s="261">
        <v>720.66666666666663</v>
      </c>
      <c r="G80" s="263">
        <v>713.18333333333328</v>
      </c>
      <c r="H80" s="263">
        <v>700.26666666666665</v>
      </c>
      <c r="I80" s="263">
        <v>692.7833333333333</v>
      </c>
      <c r="J80" s="263">
        <v>733.58333333333326</v>
      </c>
      <c r="K80" s="263">
        <v>741.06666666666661</v>
      </c>
      <c r="L80" s="263">
        <v>753.98333333333323</v>
      </c>
      <c r="M80" s="264">
        <v>728.15</v>
      </c>
      <c r="N80" s="264">
        <v>707.75</v>
      </c>
      <c r="O80" s="264">
        <v>8080800</v>
      </c>
      <c r="P80" s="265">
        <v>-7.0296141190547418E-2</v>
      </c>
    </row>
    <row r="81" spans="1:16" ht="12.75" customHeight="1">
      <c r="A81" s="256">
        <v>71</v>
      </c>
      <c r="B81" s="269" t="s">
        <v>59</v>
      </c>
      <c r="C81" s="261" t="s">
        <v>120</v>
      </c>
      <c r="D81" s="262">
        <v>45316</v>
      </c>
      <c r="E81" s="261">
        <v>1161.5999999999999</v>
      </c>
      <c r="F81" s="261">
        <v>1152.3833333333332</v>
      </c>
      <c r="G81" s="263">
        <v>1134.7666666666664</v>
      </c>
      <c r="H81" s="263">
        <v>1107.9333333333332</v>
      </c>
      <c r="I81" s="263">
        <v>1090.3166666666664</v>
      </c>
      <c r="J81" s="263">
        <v>1179.2166666666665</v>
      </c>
      <c r="K81" s="263">
        <v>1196.8333333333333</v>
      </c>
      <c r="L81" s="263">
        <v>1223.6666666666665</v>
      </c>
      <c r="M81" s="264">
        <v>1170</v>
      </c>
      <c r="N81" s="264">
        <v>1125.55</v>
      </c>
      <c r="O81" s="264">
        <v>7091000</v>
      </c>
      <c r="P81" s="265">
        <v>2.0654911838790931E-2</v>
      </c>
    </row>
    <row r="82" spans="1:16" ht="12.75" customHeight="1">
      <c r="A82" s="256">
        <v>72</v>
      </c>
      <c r="B82" s="269" t="s">
        <v>108</v>
      </c>
      <c r="C82" s="261" t="s">
        <v>121</v>
      </c>
      <c r="D82" s="262">
        <v>45316</v>
      </c>
      <c r="E82" s="261">
        <v>2263.65</v>
      </c>
      <c r="F82" s="261">
        <v>2249.4666666666667</v>
      </c>
      <c r="G82" s="263">
        <v>2228.2333333333336</v>
      </c>
      <c r="H82" s="263">
        <v>2192.8166666666671</v>
      </c>
      <c r="I82" s="263">
        <v>2171.5833333333339</v>
      </c>
      <c r="J82" s="263">
        <v>2284.8833333333332</v>
      </c>
      <c r="K82" s="263">
        <v>2306.1166666666659</v>
      </c>
      <c r="L82" s="263">
        <v>2341.5333333333328</v>
      </c>
      <c r="M82" s="264">
        <v>2270.6999999999998</v>
      </c>
      <c r="N82" s="264">
        <v>2214.0500000000002</v>
      </c>
      <c r="O82" s="264">
        <v>3836575</v>
      </c>
      <c r="P82" s="265">
        <v>2.0854398382204247E-2</v>
      </c>
    </row>
    <row r="83" spans="1:16" ht="12.75" customHeight="1">
      <c r="A83" s="256">
        <v>73</v>
      </c>
      <c r="B83" s="269" t="s">
        <v>43</v>
      </c>
      <c r="C83" s="261" t="s">
        <v>122</v>
      </c>
      <c r="D83" s="262">
        <v>45316</v>
      </c>
      <c r="E83" s="261">
        <v>417.6</v>
      </c>
      <c r="F83" s="261">
        <v>415</v>
      </c>
      <c r="G83" s="263">
        <v>409.35</v>
      </c>
      <c r="H83" s="263">
        <v>401.1</v>
      </c>
      <c r="I83" s="263">
        <v>395.45000000000005</v>
      </c>
      <c r="J83" s="263">
        <v>423.25</v>
      </c>
      <c r="K83" s="263">
        <v>428.9</v>
      </c>
      <c r="L83" s="263">
        <v>437.15</v>
      </c>
      <c r="M83" s="264">
        <v>420.65</v>
      </c>
      <c r="N83" s="264">
        <v>406.75</v>
      </c>
      <c r="O83" s="264">
        <v>11998000</v>
      </c>
      <c r="P83" s="265">
        <v>-8.6632155907429967E-2</v>
      </c>
    </row>
    <row r="84" spans="1:16" ht="12.75" customHeight="1">
      <c r="A84" s="256">
        <v>74</v>
      </c>
      <c r="B84" s="269" t="s">
        <v>49</v>
      </c>
      <c r="C84" s="261" t="s">
        <v>123</v>
      </c>
      <c r="D84" s="262">
        <v>45316</v>
      </c>
      <c r="E84" s="261">
        <v>2071</v>
      </c>
      <c r="F84" s="261">
        <v>2050.7166666666667</v>
      </c>
      <c r="G84" s="263">
        <v>2023.4833333333336</v>
      </c>
      <c r="H84" s="263">
        <v>1975.9666666666669</v>
      </c>
      <c r="I84" s="263">
        <v>1948.7333333333338</v>
      </c>
      <c r="J84" s="263">
        <v>2098.2333333333336</v>
      </c>
      <c r="K84" s="263">
        <v>2125.4666666666662</v>
      </c>
      <c r="L84" s="263">
        <v>2172.9833333333331</v>
      </c>
      <c r="M84" s="264">
        <v>2077.9499999999998</v>
      </c>
      <c r="N84" s="264">
        <v>2003.2</v>
      </c>
      <c r="O84" s="264">
        <v>9333459</v>
      </c>
      <c r="P84" s="265">
        <v>1.2260734609415416E-2</v>
      </c>
    </row>
    <row r="85" spans="1:16" ht="12.75" customHeight="1">
      <c r="A85" s="256">
        <v>75</v>
      </c>
      <c r="B85" s="269" t="s">
        <v>84</v>
      </c>
      <c r="C85" s="261" t="s">
        <v>124</v>
      </c>
      <c r="D85" s="262">
        <v>45316</v>
      </c>
      <c r="E85" s="261">
        <v>570</v>
      </c>
      <c r="F85" s="261">
        <v>563.11666666666667</v>
      </c>
      <c r="G85" s="263">
        <v>555.13333333333333</v>
      </c>
      <c r="H85" s="263">
        <v>540.26666666666665</v>
      </c>
      <c r="I85" s="263">
        <v>532.2833333333333</v>
      </c>
      <c r="J85" s="263">
        <v>577.98333333333335</v>
      </c>
      <c r="K85" s="263">
        <v>585.9666666666667</v>
      </c>
      <c r="L85" s="263">
        <v>600.83333333333337</v>
      </c>
      <c r="M85" s="264">
        <v>571.1</v>
      </c>
      <c r="N85" s="264">
        <v>548.25</v>
      </c>
      <c r="O85" s="264">
        <v>6841250</v>
      </c>
      <c r="P85" s="265">
        <v>3.7732271520667424E-2</v>
      </c>
    </row>
    <row r="86" spans="1:16" ht="12.75" customHeight="1">
      <c r="A86" s="256">
        <v>76</v>
      </c>
      <c r="B86" s="269" t="s">
        <v>45</v>
      </c>
      <c r="C86" s="268" t="s">
        <v>125</v>
      </c>
      <c r="D86" s="262">
        <v>45316</v>
      </c>
      <c r="E86" s="261">
        <v>2936.95</v>
      </c>
      <c r="F86" s="261">
        <v>2896.9500000000003</v>
      </c>
      <c r="G86" s="263">
        <v>2852.0000000000005</v>
      </c>
      <c r="H86" s="263">
        <v>2767.05</v>
      </c>
      <c r="I86" s="263">
        <v>2722.1000000000004</v>
      </c>
      <c r="J86" s="263">
        <v>2981.9000000000005</v>
      </c>
      <c r="K86" s="263">
        <v>3026.8500000000004</v>
      </c>
      <c r="L86" s="263">
        <v>3111.8000000000006</v>
      </c>
      <c r="M86" s="264">
        <v>2941.9</v>
      </c>
      <c r="N86" s="264">
        <v>2812</v>
      </c>
      <c r="O86" s="264">
        <v>7722000</v>
      </c>
      <c r="P86" s="265">
        <v>-3.7936834236591291E-2</v>
      </c>
    </row>
    <row r="87" spans="1:16" ht="12.75" customHeight="1">
      <c r="A87" s="256">
        <v>77</v>
      </c>
      <c r="B87" s="269" t="s">
        <v>41</v>
      </c>
      <c r="C87" s="261" t="s">
        <v>126</v>
      </c>
      <c r="D87" s="262">
        <v>45316</v>
      </c>
      <c r="E87" s="261">
        <v>1304.55</v>
      </c>
      <c r="F87" s="261">
        <v>1300.3666666666668</v>
      </c>
      <c r="G87" s="263">
        <v>1280.7333333333336</v>
      </c>
      <c r="H87" s="263">
        <v>1256.9166666666667</v>
      </c>
      <c r="I87" s="263">
        <v>1237.2833333333335</v>
      </c>
      <c r="J87" s="263">
        <v>1324.1833333333336</v>
      </c>
      <c r="K87" s="263">
        <v>1343.8166666666668</v>
      </c>
      <c r="L87" s="263">
        <v>1367.6333333333337</v>
      </c>
      <c r="M87" s="264">
        <v>1320</v>
      </c>
      <c r="N87" s="264">
        <v>1276.55</v>
      </c>
      <c r="O87" s="264">
        <v>5351000</v>
      </c>
      <c r="P87" s="265">
        <v>2.8049951969260328E-2</v>
      </c>
    </row>
    <row r="88" spans="1:16" ht="12.75" customHeight="1">
      <c r="A88" s="256">
        <v>78</v>
      </c>
      <c r="B88" s="269" t="s">
        <v>87</v>
      </c>
      <c r="C88" s="261" t="s">
        <v>127</v>
      </c>
      <c r="D88" s="262">
        <v>45316</v>
      </c>
      <c r="E88" s="261">
        <v>1574.1</v>
      </c>
      <c r="F88" s="261">
        <v>1557.5333333333335</v>
      </c>
      <c r="G88" s="263">
        <v>1536.416666666667</v>
      </c>
      <c r="H88" s="263">
        <v>1498.7333333333333</v>
      </c>
      <c r="I88" s="263">
        <v>1477.6166666666668</v>
      </c>
      <c r="J88" s="263">
        <v>1595.2166666666672</v>
      </c>
      <c r="K88" s="263">
        <v>1616.3333333333335</v>
      </c>
      <c r="L88" s="263">
        <v>1654.0166666666673</v>
      </c>
      <c r="M88" s="264">
        <v>1578.65</v>
      </c>
      <c r="N88" s="264">
        <v>1519.85</v>
      </c>
      <c r="O88" s="264">
        <v>14019600</v>
      </c>
      <c r="P88" s="265">
        <v>-1.2523419781086677E-2</v>
      </c>
    </row>
    <row r="89" spans="1:16" ht="12.75" customHeight="1">
      <c r="A89" s="256">
        <v>79</v>
      </c>
      <c r="B89" s="269" t="s">
        <v>68</v>
      </c>
      <c r="C89" s="261" t="s">
        <v>128</v>
      </c>
      <c r="D89" s="262">
        <v>45316</v>
      </c>
      <c r="E89" s="261">
        <v>3429.65</v>
      </c>
      <c r="F89" s="261">
        <v>3387.3333333333335</v>
      </c>
      <c r="G89" s="263">
        <v>3337.6166666666668</v>
      </c>
      <c r="H89" s="263">
        <v>3245.5833333333335</v>
      </c>
      <c r="I89" s="263">
        <v>3195.8666666666668</v>
      </c>
      <c r="J89" s="263">
        <v>3479.3666666666668</v>
      </c>
      <c r="K89" s="263">
        <v>3529.083333333333</v>
      </c>
      <c r="L89" s="263">
        <v>3621.1166666666668</v>
      </c>
      <c r="M89" s="264">
        <v>3437.05</v>
      </c>
      <c r="N89" s="264">
        <v>3295.3</v>
      </c>
      <c r="O89" s="264">
        <v>2823300</v>
      </c>
      <c r="P89" s="265">
        <v>-6.0778443113772458E-2</v>
      </c>
    </row>
    <row r="90" spans="1:16" ht="12.75" customHeight="1">
      <c r="A90" s="256">
        <v>80</v>
      </c>
      <c r="B90" s="269" t="s">
        <v>63</v>
      </c>
      <c r="C90" s="261" t="s">
        <v>129</v>
      </c>
      <c r="D90" s="262">
        <v>45316</v>
      </c>
      <c r="E90" s="261">
        <v>1459.1</v>
      </c>
      <c r="F90" s="261">
        <v>1435.8166666666666</v>
      </c>
      <c r="G90" s="263">
        <v>1408.8833333333332</v>
      </c>
      <c r="H90" s="263">
        <v>1358.6666666666665</v>
      </c>
      <c r="I90" s="263">
        <v>1331.7333333333331</v>
      </c>
      <c r="J90" s="263">
        <v>1486.0333333333333</v>
      </c>
      <c r="K90" s="263">
        <v>1512.9666666666667</v>
      </c>
      <c r="L90" s="263">
        <v>1563.1833333333334</v>
      </c>
      <c r="M90" s="264">
        <v>1462.75</v>
      </c>
      <c r="N90" s="264">
        <v>1385.6</v>
      </c>
      <c r="O90" s="264">
        <v>175228350</v>
      </c>
      <c r="P90" s="265">
        <v>-9.5655850332945769E-3</v>
      </c>
    </row>
    <row r="91" spans="1:16" ht="12.75" customHeight="1">
      <c r="A91" s="256">
        <v>81</v>
      </c>
      <c r="B91" s="269" t="s">
        <v>68</v>
      </c>
      <c r="C91" s="261" t="s">
        <v>130</v>
      </c>
      <c r="D91" s="262">
        <v>45316</v>
      </c>
      <c r="E91" s="261">
        <v>583.95000000000005</v>
      </c>
      <c r="F91" s="261">
        <v>584.98333333333335</v>
      </c>
      <c r="G91" s="263">
        <v>577.9666666666667</v>
      </c>
      <c r="H91" s="263">
        <v>571.98333333333335</v>
      </c>
      <c r="I91" s="263">
        <v>564.9666666666667</v>
      </c>
      <c r="J91" s="263">
        <v>590.9666666666667</v>
      </c>
      <c r="K91" s="263">
        <v>597.98333333333335</v>
      </c>
      <c r="L91" s="263">
        <v>603.9666666666667</v>
      </c>
      <c r="M91" s="264">
        <v>592</v>
      </c>
      <c r="N91" s="264">
        <v>579</v>
      </c>
      <c r="O91" s="264">
        <v>27701300</v>
      </c>
      <c r="P91" s="265">
        <v>-8.6213683961892766E-3</v>
      </c>
    </row>
    <row r="92" spans="1:16" ht="12.75" customHeight="1">
      <c r="A92" s="256">
        <v>82</v>
      </c>
      <c r="B92" s="269" t="s">
        <v>56</v>
      </c>
      <c r="C92" s="261" t="s">
        <v>131</v>
      </c>
      <c r="D92" s="262">
        <v>45316</v>
      </c>
      <c r="E92" s="261">
        <v>4411.95</v>
      </c>
      <c r="F92" s="261">
        <v>4379.583333333333</v>
      </c>
      <c r="G92" s="263">
        <v>4335.6666666666661</v>
      </c>
      <c r="H92" s="263">
        <v>4259.3833333333332</v>
      </c>
      <c r="I92" s="263">
        <v>4215.4666666666662</v>
      </c>
      <c r="J92" s="263">
        <v>4455.8666666666659</v>
      </c>
      <c r="K92" s="263">
        <v>4499.7833333333319</v>
      </c>
      <c r="L92" s="263">
        <v>4576.0666666666657</v>
      </c>
      <c r="M92" s="264">
        <v>4423.5</v>
      </c>
      <c r="N92" s="264">
        <v>4303.3</v>
      </c>
      <c r="O92" s="264">
        <v>3772800</v>
      </c>
      <c r="P92" s="265">
        <v>-5.2084118489485187E-2</v>
      </c>
    </row>
    <row r="93" spans="1:16" ht="12.75" customHeight="1">
      <c r="A93" s="256">
        <v>83</v>
      </c>
      <c r="B93" s="269" t="s">
        <v>132</v>
      </c>
      <c r="C93" s="261" t="s">
        <v>133</v>
      </c>
      <c r="D93" s="262">
        <v>45316</v>
      </c>
      <c r="E93" s="261">
        <v>566.54999999999995</v>
      </c>
      <c r="F93" s="261">
        <v>560.2166666666667</v>
      </c>
      <c r="G93" s="263">
        <v>552.43333333333339</v>
      </c>
      <c r="H93" s="263">
        <v>538.31666666666672</v>
      </c>
      <c r="I93" s="263">
        <v>530.53333333333342</v>
      </c>
      <c r="J93" s="263">
        <v>574.33333333333337</v>
      </c>
      <c r="K93" s="263">
        <v>582.11666666666667</v>
      </c>
      <c r="L93" s="263">
        <v>596.23333333333335</v>
      </c>
      <c r="M93" s="264">
        <v>568</v>
      </c>
      <c r="N93" s="264">
        <v>546.1</v>
      </c>
      <c r="O93" s="264">
        <v>42499800</v>
      </c>
      <c r="P93" s="265">
        <v>-1.2173455287227742E-3</v>
      </c>
    </row>
    <row r="94" spans="1:16" ht="12.75" customHeight="1">
      <c r="A94" s="256">
        <v>84</v>
      </c>
      <c r="B94" s="269" t="s">
        <v>132</v>
      </c>
      <c r="C94" s="267" t="s">
        <v>134</v>
      </c>
      <c r="D94" s="262">
        <v>45316</v>
      </c>
      <c r="E94" s="261">
        <v>274.39999999999998</v>
      </c>
      <c r="F94" s="261">
        <v>269.34999999999997</v>
      </c>
      <c r="G94" s="263">
        <v>262.99999999999994</v>
      </c>
      <c r="H94" s="263">
        <v>251.59999999999997</v>
      </c>
      <c r="I94" s="263">
        <v>245.24999999999994</v>
      </c>
      <c r="J94" s="263">
        <v>280.74999999999994</v>
      </c>
      <c r="K94" s="263">
        <v>287.09999999999997</v>
      </c>
      <c r="L94" s="263">
        <v>298.49999999999994</v>
      </c>
      <c r="M94" s="264">
        <v>275.7</v>
      </c>
      <c r="N94" s="264">
        <v>257.95</v>
      </c>
      <c r="O94" s="264">
        <v>33628500</v>
      </c>
      <c r="P94" s="265">
        <v>6.8721576553815056E-2</v>
      </c>
    </row>
    <row r="95" spans="1:16" ht="12.75" customHeight="1">
      <c r="A95" s="256">
        <v>85</v>
      </c>
      <c r="B95" s="269" t="s">
        <v>84</v>
      </c>
      <c r="C95" s="261" t="s">
        <v>135</v>
      </c>
      <c r="D95" s="262">
        <v>45316</v>
      </c>
      <c r="E95" s="261">
        <v>452.7</v>
      </c>
      <c r="F95" s="261">
        <v>450.34999999999997</v>
      </c>
      <c r="G95" s="263">
        <v>443.34999999999991</v>
      </c>
      <c r="H95" s="263">
        <v>433.99999999999994</v>
      </c>
      <c r="I95" s="263">
        <v>426.99999999999989</v>
      </c>
      <c r="J95" s="263">
        <v>459.69999999999993</v>
      </c>
      <c r="K95" s="263">
        <v>466.70000000000005</v>
      </c>
      <c r="L95" s="263">
        <v>476.04999999999995</v>
      </c>
      <c r="M95" s="264">
        <v>457.35</v>
      </c>
      <c r="N95" s="264">
        <v>441</v>
      </c>
      <c r="O95" s="264">
        <v>30618000</v>
      </c>
      <c r="P95" s="265">
        <v>-2.2750775594622543E-2</v>
      </c>
    </row>
    <row r="96" spans="1:16" ht="12.75" customHeight="1">
      <c r="A96" s="256">
        <v>86</v>
      </c>
      <c r="B96" s="269" t="s">
        <v>59</v>
      </c>
      <c r="C96" s="261" t="s">
        <v>136</v>
      </c>
      <c r="D96" s="262">
        <v>45316</v>
      </c>
      <c r="E96" s="261">
        <v>2438.6</v>
      </c>
      <c r="F96" s="261">
        <v>2415.1333333333332</v>
      </c>
      <c r="G96" s="263">
        <v>2386.8166666666666</v>
      </c>
      <c r="H96" s="263">
        <v>2335.0333333333333</v>
      </c>
      <c r="I96" s="263">
        <v>2306.7166666666667</v>
      </c>
      <c r="J96" s="263">
        <v>2466.9166666666665</v>
      </c>
      <c r="K96" s="263">
        <v>2495.2333333333331</v>
      </c>
      <c r="L96" s="263">
        <v>2547.0166666666664</v>
      </c>
      <c r="M96" s="264">
        <v>2443.4499999999998</v>
      </c>
      <c r="N96" s="264">
        <v>2363.35</v>
      </c>
      <c r="O96" s="264">
        <v>11781300</v>
      </c>
      <c r="P96" s="265">
        <v>-8.0369060721729155E-2</v>
      </c>
    </row>
    <row r="97" spans="1:16" ht="12.75" customHeight="1">
      <c r="A97" s="256">
        <v>87</v>
      </c>
      <c r="B97" s="269" t="s">
        <v>63</v>
      </c>
      <c r="C97" s="261" t="s">
        <v>138</v>
      </c>
      <c r="D97" s="262">
        <v>45316</v>
      </c>
      <c r="E97" s="261">
        <v>1001.3</v>
      </c>
      <c r="F97" s="261">
        <v>1009.9666666666667</v>
      </c>
      <c r="G97" s="263">
        <v>985.93333333333339</v>
      </c>
      <c r="H97" s="263">
        <v>970.56666666666672</v>
      </c>
      <c r="I97" s="263">
        <v>946.53333333333342</v>
      </c>
      <c r="J97" s="263">
        <v>1025.3333333333335</v>
      </c>
      <c r="K97" s="263">
        <v>1049.3666666666668</v>
      </c>
      <c r="L97" s="263">
        <v>1064.7333333333333</v>
      </c>
      <c r="M97" s="264">
        <v>1034</v>
      </c>
      <c r="N97" s="264">
        <v>994.6</v>
      </c>
      <c r="O97" s="264">
        <v>88335800</v>
      </c>
      <c r="P97" s="265">
        <v>6.4281617919913644E-2</v>
      </c>
    </row>
    <row r="98" spans="1:16" ht="12.75" customHeight="1">
      <c r="A98" s="256">
        <v>88</v>
      </c>
      <c r="B98" s="269" t="s">
        <v>68</v>
      </c>
      <c r="C98" s="261" t="s">
        <v>139</v>
      </c>
      <c r="D98" s="262">
        <v>45316</v>
      </c>
      <c r="E98" s="261">
        <v>1509.75</v>
      </c>
      <c r="F98" s="261">
        <v>1499.9833333333333</v>
      </c>
      <c r="G98" s="263">
        <v>1485.1166666666668</v>
      </c>
      <c r="H98" s="263">
        <v>1460.4833333333333</v>
      </c>
      <c r="I98" s="263">
        <v>1445.6166666666668</v>
      </c>
      <c r="J98" s="263">
        <v>1524.6166666666668</v>
      </c>
      <c r="K98" s="263">
        <v>1539.4833333333331</v>
      </c>
      <c r="L98" s="263">
        <v>1564.1166666666668</v>
      </c>
      <c r="M98" s="264">
        <v>1514.85</v>
      </c>
      <c r="N98" s="264">
        <v>1475.35</v>
      </c>
      <c r="O98" s="264">
        <v>3491500</v>
      </c>
      <c r="P98" s="265">
        <v>-4.703534777651083E-3</v>
      </c>
    </row>
    <row r="99" spans="1:16" ht="12.75" customHeight="1">
      <c r="A99" s="256">
        <v>89</v>
      </c>
      <c r="B99" s="269" t="s">
        <v>68</v>
      </c>
      <c r="C99" s="261" t="s">
        <v>140</v>
      </c>
      <c r="D99" s="262">
        <v>45316</v>
      </c>
      <c r="E99" s="261">
        <v>489.55</v>
      </c>
      <c r="F99" s="261">
        <v>486.7166666666667</v>
      </c>
      <c r="G99" s="263">
        <v>482.03333333333342</v>
      </c>
      <c r="H99" s="263">
        <v>474.51666666666671</v>
      </c>
      <c r="I99" s="263">
        <v>469.83333333333343</v>
      </c>
      <c r="J99" s="263">
        <v>494.23333333333341</v>
      </c>
      <c r="K99" s="263">
        <v>498.91666666666669</v>
      </c>
      <c r="L99" s="263">
        <v>506.43333333333339</v>
      </c>
      <c r="M99" s="264">
        <v>491.4</v>
      </c>
      <c r="N99" s="264">
        <v>479.2</v>
      </c>
      <c r="O99" s="264">
        <v>14733000</v>
      </c>
      <c r="P99" s="265">
        <v>-5.0464037122969839E-2</v>
      </c>
    </row>
    <row r="100" spans="1:16" ht="12.75" customHeight="1">
      <c r="A100" s="256">
        <v>90</v>
      </c>
      <c r="B100" s="269" t="s">
        <v>79</v>
      </c>
      <c r="C100" s="261" t="s">
        <v>141</v>
      </c>
      <c r="D100" s="262">
        <v>45316</v>
      </c>
      <c r="E100" s="261">
        <v>14.95</v>
      </c>
      <c r="F100" s="261">
        <v>14.733333333333334</v>
      </c>
      <c r="G100" s="263">
        <v>14.466666666666669</v>
      </c>
      <c r="H100" s="263">
        <v>13.983333333333334</v>
      </c>
      <c r="I100" s="263">
        <v>13.716666666666669</v>
      </c>
      <c r="J100" s="263">
        <v>15.216666666666669</v>
      </c>
      <c r="K100" s="263">
        <v>15.483333333333334</v>
      </c>
      <c r="L100" s="263">
        <v>15.966666666666669</v>
      </c>
      <c r="M100" s="264">
        <v>15</v>
      </c>
      <c r="N100" s="264">
        <v>14.25</v>
      </c>
      <c r="O100" s="264">
        <v>2335280000</v>
      </c>
      <c r="P100" s="265">
        <v>9.4648816889788878E-2</v>
      </c>
    </row>
    <row r="101" spans="1:16" ht="12.75" customHeight="1">
      <c r="A101" s="256">
        <v>91</v>
      </c>
      <c r="B101" s="269" t="s">
        <v>68</v>
      </c>
      <c r="C101" s="261" t="s">
        <v>142</v>
      </c>
      <c r="D101" s="262">
        <v>45316</v>
      </c>
      <c r="E101" s="261">
        <v>115.05</v>
      </c>
      <c r="F101" s="261">
        <v>114.83333333333333</v>
      </c>
      <c r="G101" s="263">
        <v>113.51666666666665</v>
      </c>
      <c r="H101" s="263">
        <v>111.98333333333332</v>
      </c>
      <c r="I101" s="263">
        <v>110.66666666666664</v>
      </c>
      <c r="J101" s="263">
        <v>116.36666666666666</v>
      </c>
      <c r="K101" s="263">
        <v>117.68333333333335</v>
      </c>
      <c r="L101" s="263">
        <v>119.21666666666667</v>
      </c>
      <c r="M101" s="264">
        <v>116.15</v>
      </c>
      <c r="N101" s="264">
        <v>113.3</v>
      </c>
      <c r="O101" s="264">
        <v>74305000</v>
      </c>
      <c r="P101" s="265">
        <v>-4.0544902834269481E-2</v>
      </c>
    </row>
    <row r="102" spans="1:16" ht="12.75" customHeight="1">
      <c r="A102" s="256">
        <v>92</v>
      </c>
      <c r="B102" s="269" t="s">
        <v>63</v>
      </c>
      <c r="C102" s="267" t="s">
        <v>143</v>
      </c>
      <c r="D102" s="262">
        <v>45316</v>
      </c>
      <c r="E102" s="261">
        <v>80</v>
      </c>
      <c r="F102" s="261">
        <v>80.533333333333346</v>
      </c>
      <c r="G102" s="263">
        <v>78.916666666666686</v>
      </c>
      <c r="H102" s="263">
        <v>77.833333333333343</v>
      </c>
      <c r="I102" s="263">
        <v>76.216666666666683</v>
      </c>
      <c r="J102" s="263">
        <v>81.616666666666688</v>
      </c>
      <c r="K102" s="263">
        <v>83.233333333333334</v>
      </c>
      <c r="L102" s="263">
        <v>84.316666666666691</v>
      </c>
      <c r="M102" s="264">
        <v>82.15</v>
      </c>
      <c r="N102" s="264">
        <v>79.45</v>
      </c>
      <c r="O102" s="264">
        <v>344662500</v>
      </c>
      <c r="P102" s="265">
        <v>0.10169491525423729</v>
      </c>
    </row>
    <row r="103" spans="1:16" ht="12.75" customHeight="1">
      <c r="A103" s="256">
        <v>93</v>
      </c>
      <c r="B103" s="269" t="s">
        <v>45</v>
      </c>
      <c r="C103" s="261" t="s">
        <v>144</v>
      </c>
      <c r="D103" s="262">
        <v>45316</v>
      </c>
      <c r="E103" s="261">
        <v>136.85</v>
      </c>
      <c r="F103" s="261">
        <v>137.11666666666665</v>
      </c>
      <c r="G103" s="263">
        <v>134.5333333333333</v>
      </c>
      <c r="H103" s="263">
        <v>132.21666666666667</v>
      </c>
      <c r="I103" s="263">
        <v>129.63333333333333</v>
      </c>
      <c r="J103" s="263">
        <v>139.43333333333328</v>
      </c>
      <c r="K103" s="263">
        <v>142.01666666666659</v>
      </c>
      <c r="L103" s="263">
        <v>144.33333333333326</v>
      </c>
      <c r="M103" s="264">
        <v>139.69999999999999</v>
      </c>
      <c r="N103" s="264">
        <v>134.80000000000001</v>
      </c>
      <c r="O103" s="264">
        <v>65201250</v>
      </c>
      <c r="P103" s="265">
        <v>9.3463369325438288E-3</v>
      </c>
    </row>
    <row r="104" spans="1:16" ht="12.75" customHeight="1">
      <c r="A104" s="256">
        <v>94</v>
      </c>
      <c r="B104" s="269" t="s">
        <v>84</v>
      </c>
      <c r="C104" s="268" t="s">
        <v>145</v>
      </c>
      <c r="D104" s="262">
        <v>45316</v>
      </c>
      <c r="E104" s="261">
        <v>434.35</v>
      </c>
      <c r="F104" s="261">
        <v>435.55</v>
      </c>
      <c r="G104" s="263">
        <v>428.65000000000003</v>
      </c>
      <c r="H104" s="263">
        <v>422.95000000000005</v>
      </c>
      <c r="I104" s="263">
        <v>416.05000000000007</v>
      </c>
      <c r="J104" s="263">
        <v>441.25</v>
      </c>
      <c r="K104" s="263">
        <v>448.15</v>
      </c>
      <c r="L104" s="263">
        <v>453.84999999999997</v>
      </c>
      <c r="M104" s="264">
        <v>442.45</v>
      </c>
      <c r="N104" s="264">
        <v>429.85</v>
      </c>
      <c r="O104" s="264">
        <v>15112625</v>
      </c>
      <c r="P104" s="265">
        <v>0.12994756862341936</v>
      </c>
    </row>
    <row r="105" spans="1:16" ht="12.75" customHeight="1">
      <c r="A105" s="256">
        <v>95</v>
      </c>
      <c r="B105" s="269" t="s">
        <v>117</v>
      </c>
      <c r="C105" s="261" t="s">
        <v>146</v>
      </c>
      <c r="D105" s="262">
        <v>45316</v>
      </c>
      <c r="E105" s="261">
        <v>480.8</v>
      </c>
      <c r="F105" s="261">
        <v>475.95000000000005</v>
      </c>
      <c r="G105" s="263">
        <v>470.05000000000007</v>
      </c>
      <c r="H105" s="263">
        <v>459.3</v>
      </c>
      <c r="I105" s="263">
        <v>453.40000000000003</v>
      </c>
      <c r="J105" s="263">
        <v>486.7000000000001</v>
      </c>
      <c r="K105" s="263">
        <v>492.60000000000008</v>
      </c>
      <c r="L105" s="263">
        <v>503.35000000000014</v>
      </c>
      <c r="M105" s="264">
        <v>481.85</v>
      </c>
      <c r="N105" s="264">
        <v>465.2</v>
      </c>
      <c r="O105" s="264">
        <v>16138000</v>
      </c>
      <c r="P105" s="265">
        <v>6.9886434543866213E-3</v>
      </c>
    </row>
    <row r="106" spans="1:16" ht="12.75" customHeight="1">
      <c r="A106" s="256">
        <v>96</v>
      </c>
      <c r="B106" s="269" t="s">
        <v>49</v>
      </c>
      <c r="C106" s="268" t="s">
        <v>147</v>
      </c>
      <c r="D106" s="262">
        <v>45316</v>
      </c>
      <c r="E106" s="261">
        <v>242.55</v>
      </c>
      <c r="F106" s="261">
        <v>239.61666666666667</v>
      </c>
      <c r="G106" s="263">
        <v>235.78333333333336</v>
      </c>
      <c r="H106" s="263">
        <v>229.01666666666668</v>
      </c>
      <c r="I106" s="263">
        <v>225.18333333333337</v>
      </c>
      <c r="J106" s="263">
        <v>246.38333333333335</v>
      </c>
      <c r="K106" s="263">
        <v>250.21666666666667</v>
      </c>
      <c r="L106" s="263">
        <v>256.98333333333335</v>
      </c>
      <c r="M106" s="264">
        <v>243.45</v>
      </c>
      <c r="N106" s="264">
        <v>232.85</v>
      </c>
      <c r="O106" s="264">
        <v>22225600</v>
      </c>
      <c r="P106" s="265">
        <v>2.9830690674549853E-2</v>
      </c>
    </row>
    <row r="107" spans="1:16" ht="12.75" customHeight="1">
      <c r="A107" s="256">
        <v>97</v>
      </c>
      <c r="B107" s="269" t="s">
        <v>45</v>
      </c>
      <c r="C107" s="266" t="s">
        <v>148</v>
      </c>
      <c r="D107" s="262">
        <v>45316</v>
      </c>
      <c r="E107" s="261">
        <v>2457.0500000000002</v>
      </c>
      <c r="F107" s="261">
        <v>2445.1666666666665</v>
      </c>
      <c r="G107" s="263">
        <v>2424.333333333333</v>
      </c>
      <c r="H107" s="263">
        <v>2391.6166666666663</v>
      </c>
      <c r="I107" s="263">
        <v>2370.7833333333328</v>
      </c>
      <c r="J107" s="263">
        <v>2477.8833333333332</v>
      </c>
      <c r="K107" s="263">
        <v>2498.7166666666662</v>
      </c>
      <c r="L107" s="263">
        <v>2531.4333333333334</v>
      </c>
      <c r="M107" s="264">
        <v>2466</v>
      </c>
      <c r="N107" s="264">
        <v>2412.4499999999998</v>
      </c>
      <c r="O107" s="264">
        <v>1173900</v>
      </c>
      <c r="P107" s="265">
        <v>-7.5596503661705644E-2</v>
      </c>
    </row>
    <row r="108" spans="1:16" ht="12.75" customHeight="1">
      <c r="A108" s="256">
        <v>98</v>
      </c>
      <c r="B108" s="269" t="s">
        <v>45</v>
      </c>
      <c r="C108" s="268" t="s">
        <v>149</v>
      </c>
      <c r="D108" s="262">
        <v>45316</v>
      </c>
      <c r="E108" s="261">
        <v>2913.85</v>
      </c>
      <c r="F108" s="261">
        <v>2920.25</v>
      </c>
      <c r="G108" s="263">
        <v>2891.35</v>
      </c>
      <c r="H108" s="263">
        <v>2868.85</v>
      </c>
      <c r="I108" s="263">
        <v>2839.95</v>
      </c>
      <c r="J108" s="263">
        <v>2942.75</v>
      </c>
      <c r="K108" s="263">
        <v>2971.6499999999996</v>
      </c>
      <c r="L108" s="263">
        <v>2994.15</v>
      </c>
      <c r="M108" s="264">
        <v>2949.15</v>
      </c>
      <c r="N108" s="264">
        <v>2897.75</v>
      </c>
      <c r="O108" s="264">
        <v>4522500</v>
      </c>
      <c r="P108" s="265">
        <v>6.2592514273630787E-2</v>
      </c>
    </row>
    <row r="109" spans="1:16" ht="12.75" customHeight="1">
      <c r="A109" s="256">
        <v>99</v>
      </c>
      <c r="B109" s="269" t="s">
        <v>63</v>
      </c>
      <c r="C109" s="261" t="s">
        <v>150</v>
      </c>
      <c r="D109" s="262">
        <v>45316</v>
      </c>
      <c r="E109" s="261">
        <v>1493</v>
      </c>
      <c r="F109" s="261">
        <v>1478.2333333333333</v>
      </c>
      <c r="G109" s="263">
        <v>1456.9666666666667</v>
      </c>
      <c r="H109" s="263">
        <v>1420.9333333333334</v>
      </c>
      <c r="I109" s="263">
        <v>1399.6666666666667</v>
      </c>
      <c r="J109" s="263">
        <v>1514.2666666666667</v>
      </c>
      <c r="K109" s="263">
        <v>1535.5333333333335</v>
      </c>
      <c r="L109" s="263">
        <v>1571.5666666666666</v>
      </c>
      <c r="M109" s="264">
        <v>1499.5</v>
      </c>
      <c r="N109" s="264">
        <v>1442.2</v>
      </c>
      <c r="O109" s="264">
        <v>24890000</v>
      </c>
      <c r="P109" s="265">
        <v>5.2297805775165941E-2</v>
      </c>
    </row>
    <row r="110" spans="1:16" ht="12.75" customHeight="1">
      <c r="A110" s="256">
        <v>100</v>
      </c>
      <c r="B110" s="269" t="s">
        <v>79</v>
      </c>
      <c r="C110" s="261" t="s">
        <v>151</v>
      </c>
      <c r="D110" s="262">
        <v>45316</v>
      </c>
      <c r="E110" s="261">
        <v>229.55</v>
      </c>
      <c r="F110" s="261">
        <v>227.79999999999998</v>
      </c>
      <c r="G110" s="263">
        <v>219.89999999999998</v>
      </c>
      <c r="H110" s="263">
        <v>210.25</v>
      </c>
      <c r="I110" s="263">
        <v>202.35</v>
      </c>
      <c r="J110" s="263">
        <v>237.44999999999996</v>
      </c>
      <c r="K110" s="263">
        <v>245.35</v>
      </c>
      <c r="L110" s="263">
        <v>254.99999999999994</v>
      </c>
      <c r="M110" s="264">
        <v>235.7</v>
      </c>
      <c r="N110" s="264">
        <v>218.15</v>
      </c>
      <c r="O110" s="264">
        <v>94397600</v>
      </c>
      <c r="P110" s="265">
        <v>-5.8368662031541459E-2</v>
      </c>
    </row>
    <row r="111" spans="1:16" ht="12.75" customHeight="1">
      <c r="A111" s="256">
        <v>101</v>
      </c>
      <c r="B111" s="269" t="s">
        <v>87</v>
      </c>
      <c r="C111" s="261" t="s">
        <v>152</v>
      </c>
      <c r="D111" s="262">
        <v>45316</v>
      </c>
      <c r="E111" s="261">
        <v>1670.5</v>
      </c>
      <c r="F111" s="261">
        <v>1662.25</v>
      </c>
      <c r="G111" s="263">
        <v>1649.5</v>
      </c>
      <c r="H111" s="263">
        <v>1628.5</v>
      </c>
      <c r="I111" s="263">
        <v>1615.75</v>
      </c>
      <c r="J111" s="263">
        <v>1683.25</v>
      </c>
      <c r="K111" s="263">
        <v>1696</v>
      </c>
      <c r="L111" s="263">
        <v>1717</v>
      </c>
      <c r="M111" s="264">
        <v>1675</v>
      </c>
      <c r="N111" s="264">
        <v>1641.25</v>
      </c>
      <c r="O111" s="264">
        <v>29063200</v>
      </c>
      <c r="P111" s="265">
        <v>8.3965969494677536E-3</v>
      </c>
    </row>
    <row r="112" spans="1:16" ht="12.75" customHeight="1">
      <c r="A112" s="256">
        <v>102</v>
      </c>
      <c r="B112" s="269" t="s">
        <v>84</v>
      </c>
      <c r="C112" s="261" t="s">
        <v>154</v>
      </c>
      <c r="D112" s="262">
        <v>45316</v>
      </c>
      <c r="E112" s="261">
        <v>143.35</v>
      </c>
      <c r="F112" s="261">
        <v>142.08333333333334</v>
      </c>
      <c r="G112" s="263">
        <v>139.01666666666668</v>
      </c>
      <c r="H112" s="263">
        <v>134.68333333333334</v>
      </c>
      <c r="I112" s="263">
        <v>131.61666666666667</v>
      </c>
      <c r="J112" s="263">
        <v>146.41666666666669</v>
      </c>
      <c r="K112" s="263">
        <v>149.48333333333335</v>
      </c>
      <c r="L112" s="263">
        <v>153.81666666666669</v>
      </c>
      <c r="M112" s="264">
        <v>145.15</v>
      </c>
      <c r="N112" s="264">
        <v>137.75</v>
      </c>
      <c r="O112" s="264">
        <v>138430500</v>
      </c>
      <c r="P112" s="265">
        <v>3.0109555249220054E-2</v>
      </c>
    </row>
    <row r="113" spans="1:16" ht="12.75" customHeight="1">
      <c r="A113" s="256">
        <v>103</v>
      </c>
      <c r="B113" s="269" t="s">
        <v>43</v>
      </c>
      <c r="C113" s="261" t="s">
        <v>155</v>
      </c>
      <c r="D113" s="262">
        <v>45316</v>
      </c>
      <c r="E113" s="261">
        <v>1103.5</v>
      </c>
      <c r="F113" s="261">
        <v>1090.4333333333334</v>
      </c>
      <c r="G113" s="263">
        <v>1070.7666666666669</v>
      </c>
      <c r="H113" s="263">
        <v>1038.0333333333335</v>
      </c>
      <c r="I113" s="263">
        <v>1018.366666666667</v>
      </c>
      <c r="J113" s="263">
        <v>1123.1666666666667</v>
      </c>
      <c r="K113" s="263">
        <v>1142.8333333333333</v>
      </c>
      <c r="L113" s="263">
        <v>1175.5666666666666</v>
      </c>
      <c r="M113" s="264">
        <v>1110.0999999999999</v>
      </c>
      <c r="N113" s="264">
        <v>1057.7</v>
      </c>
      <c r="O113" s="264">
        <v>2092350</v>
      </c>
      <c r="P113" s="265">
        <v>-0.14751059322033899</v>
      </c>
    </row>
    <row r="114" spans="1:16" ht="12.75" customHeight="1">
      <c r="A114" s="256">
        <v>104</v>
      </c>
      <c r="B114" s="269" t="s">
        <v>45</v>
      </c>
      <c r="C114" s="268" t="s">
        <v>156</v>
      </c>
      <c r="D114" s="262">
        <v>45316</v>
      </c>
      <c r="E114" s="261">
        <v>971.95</v>
      </c>
      <c r="F114" s="261">
        <v>951.16666666666663</v>
      </c>
      <c r="G114" s="263">
        <v>925.7833333333333</v>
      </c>
      <c r="H114" s="263">
        <v>879.61666666666667</v>
      </c>
      <c r="I114" s="263">
        <v>854.23333333333335</v>
      </c>
      <c r="J114" s="263">
        <v>997.33333333333326</v>
      </c>
      <c r="K114" s="263">
        <v>1022.7166666666667</v>
      </c>
      <c r="L114" s="263">
        <v>1068.8833333333332</v>
      </c>
      <c r="M114" s="264">
        <v>976.55</v>
      </c>
      <c r="N114" s="264">
        <v>905</v>
      </c>
      <c r="O114" s="264">
        <v>17316250</v>
      </c>
      <c r="P114" s="265">
        <v>-8.6755883710198434E-2</v>
      </c>
    </row>
    <row r="115" spans="1:16" ht="12.75" customHeight="1">
      <c r="A115" s="256">
        <v>105</v>
      </c>
      <c r="B115" s="269" t="s">
        <v>59</v>
      </c>
      <c r="C115" s="261" t="s">
        <v>157</v>
      </c>
      <c r="D115" s="262">
        <v>45316</v>
      </c>
      <c r="E115" s="261">
        <v>464.9</v>
      </c>
      <c r="F115" s="261">
        <v>463.3</v>
      </c>
      <c r="G115" s="263">
        <v>458.8</v>
      </c>
      <c r="H115" s="263">
        <v>452.7</v>
      </c>
      <c r="I115" s="263">
        <v>448.2</v>
      </c>
      <c r="J115" s="263">
        <v>469.40000000000003</v>
      </c>
      <c r="K115" s="263">
        <v>473.90000000000003</v>
      </c>
      <c r="L115" s="263">
        <v>480.00000000000006</v>
      </c>
      <c r="M115" s="264">
        <v>467.8</v>
      </c>
      <c r="N115" s="264">
        <v>457.2</v>
      </c>
      <c r="O115" s="264">
        <v>90195200</v>
      </c>
      <c r="P115" s="265">
        <v>4.1130298273155418E-2</v>
      </c>
    </row>
    <row r="116" spans="1:16" ht="12.75" customHeight="1">
      <c r="A116" s="256">
        <v>106</v>
      </c>
      <c r="B116" s="269" t="s">
        <v>132</v>
      </c>
      <c r="C116" s="261" t="s">
        <v>158</v>
      </c>
      <c r="D116" s="262">
        <v>45316</v>
      </c>
      <c r="E116" s="261">
        <v>707.9</v>
      </c>
      <c r="F116" s="261">
        <v>702.03333333333342</v>
      </c>
      <c r="G116" s="263">
        <v>692.56666666666683</v>
      </c>
      <c r="H116" s="263">
        <v>677.23333333333346</v>
      </c>
      <c r="I116" s="263">
        <v>667.76666666666688</v>
      </c>
      <c r="J116" s="263">
        <v>717.36666666666679</v>
      </c>
      <c r="K116" s="263">
        <v>726.83333333333326</v>
      </c>
      <c r="L116" s="263">
        <v>742.16666666666674</v>
      </c>
      <c r="M116" s="264">
        <v>711.5</v>
      </c>
      <c r="N116" s="264">
        <v>686.7</v>
      </c>
      <c r="O116" s="264">
        <v>26066250</v>
      </c>
      <c r="P116" s="265">
        <v>1.203591361320068E-2</v>
      </c>
    </row>
    <row r="117" spans="1:16" ht="12.75" customHeight="1">
      <c r="A117" s="256">
        <v>107</v>
      </c>
      <c r="B117" s="269" t="s">
        <v>49</v>
      </c>
      <c r="C117" s="261" t="s">
        <v>159</v>
      </c>
      <c r="D117" s="262">
        <v>45316</v>
      </c>
      <c r="E117" s="261">
        <v>4141.05</v>
      </c>
      <c r="F117" s="261">
        <v>4095.5499999999997</v>
      </c>
      <c r="G117" s="263">
        <v>4028.0999999999995</v>
      </c>
      <c r="H117" s="263">
        <v>3915.1499999999996</v>
      </c>
      <c r="I117" s="263">
        <v>3847.6999999999994</v>
      </c>
      <c r="J117" s="263">
        <v>4208.5</v>
      </c>
      <c r="K117" s="263">
        <v>4275.9499999999989</v>
      </c>
      <c r="L117" s="263">
        <v>4388.8999999999996</v>
      </c>
      <c r="M117" s="264">
        <v>4163</v>
      </c>
      <c r="N117" s="264">
        <v>3982.6</v>
      </c>
      <c r="O117" s="264">
        <v>1075500</v>
      </c>
      <c r="P117" s="265">
        <v>1.4383400141476066E-2</v>
      </c>
    </row>
    <row r="118" spans="1:16" ht="12.75" customHeight="1">
      <c r="A118" s="256">
        <v>108</v>
      </c>
      <c r="B118" s="269" t="s">
        <v>132</v>
      </c>
      <c r="C118" s="266" t="s">
        <v>160</v>
      </c>
      <c r="D118" s="262">
        <v>45316</v>
      </c>
      <c r="E118" s="261">
        <v>810.6</v>
      </c>
      <c r="F118" s="261">
        <v>801.83333333333337</v>
      </c>
      <c r="G118" s="263">
        <v>790.66666666666674</v>
      </c>
      <c r="H118" s="263">
        <v>770.73333333333335</v>
      </c>
      <c r="I118" s="263">
        <v>759.56666666666672</v>
      </c>
      <c r="J118" s="263">
        <v>821.76666666666677</v>
      </c>
      <c r="K118" s="263">
        <v>832.93333333333351</v>
      </c>
      <c r="L118" s="263">
        <v>852.86666666666679</v>
      </c>
      <c r="M118" s="264">
        <v>813</v>
      </c>
      <c r="N118" s="264">
        <v>781.9</v>
      </c>
      <c r="O118" s="264">
        <v>16513875</v>
      </c>
      <c r="P118" s="265">
        <v>-1.2233527131782945E-2</v>
      </c>
    </row>
    <row r="119" spans="1:16" ht="12.75" customHeight="1">
      <c r="A119" s="256">
        <v>109</v>
      </c>
      <c r="B119" s="269" t="s">
        <v>45</v>
      </c>
      <c r="C119" s="261" t="s">
        <v>161</v>
      </c>
      <c r="D119" s="262">
        <v>45316</v>
      </c>
      <c r="E119" s="261">
        <v>527.1</v>
      </c>
      <c r="F119" s="261">
        <v>523.76666666666677</v>
      </c>
      <c r="G119" s="263">
        <v>519.23333333333358</v>
      </c>
      <c r="H119" s="263">
        <v>511.36666666666679</v>
      </c>
      <c r="I119" s="263">
        <v>506.8333333333336</v>
      </c>
      <c r="J119" s="263">
        <v>531.63333333333355</v>
      </c>
      <c r="K119" s="263">
        <v>536.16666666666663</v>
      </c>
      <c r="L119" s="263">
        <v>544.03333333333353</v>
      </c>
      <c r="M119" s="264">
        <v>528.29999999999995</v>
      </c>
      <c r="N119" s="264">
        <v>515.9</v>
      </c>
      <c r="O119" s="264">
        <v>19675000</v>
      </c>
      <c r="P119" s="265">
        <v>-1.8642059978801671E-2</v>
      </c>
    </row>
    <row r="120" spans="1:16" ht="12.75" customHeight="1">
      <c r="A120" s="256">
        <v>110</v>
      </c>
      <c r="B120" s="269" t="s">
        <v>63</v>
      </c>
      <c r="C120" s="261" t="s">
        <v>162</v>
      </c>
      <c r="D120" s="262">
        <v>45316</v>
      </c>
      <c r="E120" s="261">
        <v>1790.85</v>
      </c>
      <c r="F120" s="261">
        <v>1787.05</v>
      </c>
      <c r="G120" s="263">
        <v>1768.35</v>
      </c>
      <c r="H120" s="263">
        <v>1745.85</v>
      </c>
      <c r="I120" s="263">
        <v>1727.1499999999999</v>
      </c>
      <c r="J120" s="263">
        <v>1809.55</v>
      </c>
      <c r="K120" s="263">
        <v>1828.2500000000002</v>
      </c>
      <c r="L120" s="263">
        <v>1850.75</v>
      </c>
      <c r="M120" s="264">
        <v>1805.75</v>
      </c>
      <c r="N120" s="264">
        <v>1764.55</v>
      </c>
      <c r="O120" s="264">
        <v>32158000</v>
      </c>
      <c r="P120" s="265">
        <v>3.5137640666443488E-2</v>
      </c>
    </row>
    <row r="121" spans="1:16" ht="12.75" customHeight="1">
      <c r="A121" s="256">
        <v>111</v>
      </c>
      <c r="B121" s="269" t="s">
        <v>68</v>
      </c>
      <c r="C121" s="261" t="s">
        <v>163</v>
      </c>
      <c r="D121" s="262">
        <v>45316</v>
      </c>
      <c r="E121" s="261">
        <v>160.9</v>
      </c>
      <c r="F121" s="261">
        <v>160.31666666666669</v>
      </c>
      <c r="G121" s="263">
        <v>157.43333333333339</v>
      </c>
      <c r="H121" s="263">
        <v>153.9666666666667</v>
      </c>
      <c r="I121" s="263">
        <v>151.0833333333334</v>
      </c>
      <c r="J121" s="263">
        <v>163.78333333333339</v>
      </c>
      <c r="K121" s="263">
        <v>166.66666666666666</v>
      </c>
      <c r="L121" s="263">
        <v>170.13333333333338</v>
      </c>
      <c r="M121" s="264">
        <v>163.19999999999999</v>
      </c>
      <c r="N121" s="264">
        <v>156.85</v>
      </c>
      <c r="O121" s="264">
        <v>43192160</v>
      </c>
      <c r="P121" s="265">
        <v>3.0048699616620038E-3</v>
      </c>
    </row>
    <row r="122" spans="1:16" ht="12.75" customHeight="1">
      <c r="A122" s="256">
        <v>112</v>
      </c>
      <c r="B122" s="269" t="s">
        <v>45</v>
      </c>
      <c r="C122" s="261" t="s">
        <v>164</v>
      </c>
      <c r="D122" s="262">
        <v>45316</v>
      </c>
      <c r="E122" s="261">
        <v>2425.1</v>
      </c>
      <c r="F122" s="261">
        <v>2403.2833333333333</v>
      </c>
      <c r="G122" s="263">
        <v>2374.3666666666668</v>
      </c>
      <c r="H122" s="263">
        <v>2323.6333333333337</v>
      </c>
      <c r="I122" s="263">
        <v>2294.7166666666672</v>
      </c>
      <c r="J122" s="263">
        <v>2454.0166666666664</v>
      </c>
      <c r="K122" s="263">
        <v>2482.9333333333334</v>
      </c>
      <c r="L122" s="263">
        <v>2533.6666666666661</v>
      </c>
      <c r="M122" s="264">
        <v>2432.1999999999998</v>
      </c>
      <c r="N122" s="264">
        <v>2352.5500000000002</v>
      </c>
      <c r="O122" s="264">
        <v>1292700</v>
      </c>
      <c r="P122" s="265">
        <v>-1.6434603971695959E-2</v>
      </c>
    </row>
    <row r="123" spans="1:16" ht="12.75" customHeight="1">
      <c r="A123" s="256">
        <v>113</v>
      </c>
      <c r="B123" s="269" t="s">
        <v>43</v>
      </c>
      <c r="C123" s="261" t="s">
        <v>165</v>
      </c>
      <c r="D123" s="262">
        <v>45316</v>
      </c>
      <c r="E123" s="261">
        <v>399.6</v>
      </c>
      <c r="F123" s="261">
        <v>401.45</v>
      </c>
      <c r="G123" s="263">
        <v>392.15</v>
      </c>
      <c r="H123" s="263">
        <v>384.7</v>
      </c>
      <c r="I123" s="263">
        <v>375.4</v>
      </c>
      <c r="J123" s="263">
        <v>408.9</v>
      </c>
      <c r="K123" s="263">
        <v>418.20000000000005</v>
      </c>
      <c r="L123" s="263">
        <v>425.65</v>
      </c>
      <c r="M123" s="264">
        <v>410.75</v>
      </c>
      <c r="N123" s="264">
        <v>394</v>
      </c>
      <c r="O123" s="264">
        <v>15187800</v>
      </c>
      <c r="P123" s="265">
        <v>2.0328917313841937E-2</v>
      </c>
    </row>
    <row r="124" spans="1:16" ht="12.75" customHeight="1">
      <c r="A124" s="256">
        <v>114</v>
      </c>
      <c r="B124" s="269" t="s">
        <v>68</v>
      </c>
      <c r="C124" s="266" t="s">
        <v>166</v>
      </c>
      <c r="D124" s="262">
        <v>45316</v>
      </c>
      <c r="E124" s="261">
        <v>575.5</v>
      </c>
      <c r="F124" s="261">
        <v>568.30000000000007</v>
      </c>
      <c r="G124" s="263">
        <v>560.10000000000014</v>
      </c>
      <c r="H124" s="263">
        <v>544.70000000000005</v>
      </c>
      <c r="I124" s="263">
        <v>536.50000000000011</v>
      </c>
      <c r="J124" s="263">
        <v>583.70000000000016</v>
      </c>
      <c r="K124" s="263">
        <v>591.9000000000002</v>
      </c>
      <c r="L124" s="263">
        <v>607.30000000000018</v>
      </c>
      <c r="M124" s="264">
        <v>576.5</v>
      </c>
      <c r="N124" s="264">
        <v>552.9</v>
      </c>
      <c r="O124" s="264">
        <v>16998000</v>
      </c>
      <c r="P124" s="265">
        <v>-1.0363297624592455E-2</v>
      </c>
    </row>
    <row r="125" spans="1:16" ht="12.75" customHeight="1">
      <c r="A125" s="256">
        <v>115</v>
      </c>
      <c r="B125" s="269" t="s">
        <v>41</v>
      </c>
      <c r="C125" s="261" t="s">
        <v>167</v>
      </c>
      <c r="D125" s="262">
        <v>45316</v>
      </c>
      <c r="E125" s="261">
        <v>3597.6</v>
      </c>
      <c r="F125" s="261">
        <v>3578.7999999999997</v>
      </c>
      <c r="G125" s="263">
        <v>3538.7499999999995</v>
      </c>
      <c r="H125" s="263">
        <v>3479.8999999999996</v>
      </c>
      <c r="I125" s="263">
        <v>3439.8499999999995</v>
      </c>
      <c r="J125" s="263">
        <v>3637.6499999999996</v>
      </c>
      <c r="K125" s="263">
        <v>3677.7</v>
      </c>
      <c r="L125" s="263">
        <v>3736.5499999999997</v>
      </c>
      <c r="M125" s="264">
        <v>3618.85</v>
      </c>
      <c r="N125" s="264">
        <v>3519.95</v>
      </c>
      <c r="O125" s="264">
        <v>10947000</v>
      </c>
      <c r="P125" s="265">
        <v>8.9546445313666359E-2</v>
      </c>
    </row>
    <row r="126" spans="1:16" ht="12.75" customHeight="1">
      <c r="A126" s="256">
        <v>116</v>
      </c>
      <c r="B126" s="269" t="s">
        <v>87</v>
      </c>
      <c r="C126" s="261" t="s">
        <v>168</v>
      </c>
      <c r="D126" s="262">
        <v>45316</v>
      </c>
      <c r="E126" s="261">
        <v>5641.55</v>
      </c>
      <c r="F126" s="261">
        <v>5667.1833333333334</v>
      </c>
      <c r="G126" s="263">
        <v>5598.0666666666666</v>
      </c>
      <c r="H126" s="263">
        <v>5554.583333333333</v>
      </c>
      <c r="I126" s="263">
        <v>5485.4666666666662</v>
      </c>
      <c r="J126" s="263">
        <v>5710.666666666667</v>
      </c>
      <c r="K126" s="263">
        <v>5779.7833333333338</v>
      </c>
      <c r="L126" s="263">
        <v>5823.2666666666673</v>
      </c>
      <c r="M126" s="264">
        <v>5736.3</v>
      </c>
      <c r="N126" s="264">
        <v>5623.7</v>
      </c>
      <c r="O126" s="264">
        <v>1985400</v>
      </c>
      <c r="P126" s="265">
        <v>5.0976655550262026E-2</v>
      </c>
    </row>
    <row r="127" spans="1:16" ht="12.75" customHeight="1">
      <c r="A127" s="256">
        <v>117</v>
      </c>
      <c r="B127" s="269" t="s">
        <v>87</v>
      </c>
      <c r="C127" s="261" t="s">
        <v>169</v>
      </c>
      <c r="D127" s="262">
        <v>45316</v>
      </c>
      <c r="E127" s="261">
        <v>5515.2</v>
      </c>
      <c r="F127" s="261">
        <v>5450.083333333333</v>
      </c>
      <c r="G127" s="263">
        <v>5376.9166666666661</v>
      </c>
      <c r="H127" s="263">
        <v>5238.6333333333332</v>
      </c>
      <c r="I127" s="263">
        <v>5165.4666666666662</v>
      </c>
      <c r="J127" s="263">
        <v>5588.3666666666659</v>
      </c>
      <c r="K127" s="263">
        <v>5661.5333333333319</v>
      </c>
      <c r="L127" s="263">
        <v>5799.8166666666657</v>
      </c>
      <c r="M127" s="264">
        <v>5523.25</v>
      </c>
      <c r="N127" s="264">
        <v>5311.8</v>
      </c>
      <c r="O127" s="264">
        <v>629400</v>
      </c>
      <c r="P127" s="265">
        <v>-3.1990156874807753E-2</v>
      </c>
    </row>
    <row r="128" spans="1:16" ht="12.75" customHeight="1">
      <c r="A128" s="256">
        <v>118</v>
      </c>
      <c r="B128" s="269" t="s">
        <v>43</v>
      </c>
      <c r="C128" s="261" t="s">
        <v>170</v>
      </c>
      <c r="D128" s="262">
        <v>45316</v>
      </c>
      <c r="E128" s="261">
        <v>1451</v>
      </c>
      <c r="F128" s="261">
        <v>1444.3999999999999</v>
      </c>
      <c r="G128" s="263">
        <v>1429.5999999999997</v>
      </c>
      <c r="H128" s="263">
        <v>1408.1999999999998</v>
      </c>
      <c r="I128" s="263">
        <v>1393.3999999999996</v>
      </c>
      <c r="J128" s="263">
        <v>1465.7999999999997</v>
      </c>
      <c r="K128" s="263">
        <v>1480.6</v>
      </c>
      <c r="L128" s="263">
        <v>1501.9999999999998</v>
      </c>
      <c r="M128" s="264">
        <v>1459.2</v>
      </c>
      <c r="N128" s="264">
        <v>1423</v>
      </c>
      <c r="O128" s="264">
        <v>8945400</v>
      </c>
      <c r="P128" s="265">
        <v>7.3705369962668707E-3</v>
      </c>
    </row>
    <row r="129" spans="1:16" ht="12.75" customHeight="1">
      <c r="A129" s="256">
        <v>119</v>
      </c>
      <c r="B129" s="269" t="s">
        <v>56</v>
      </c>
      <c r="C129" s="261" t="s">
        <v>171</v>
      </c>
      <c r="D129" s="262">
        <v>45316</v>
      </c>
      <c r="E129" s="261">
        <v>1625.3</v>
      </c>
      <c r="F129" s="261">
        <v>1609.7166666666665</v>
      </c>
      <c r="G129" s="263">
        <v>1589.4333333333329</v>
      </c>
      <c r="H129" s="263">
        <v>1553.5666666666664</v>
      </c>
      <c r="I129" s="263">
        <v>1533.2833333333328</v>
      </c>
      <c r="J129" s="263">
        <v>1645.583333333333</v>
      </c>
      <c r="K129" s="263">
        <v>1665.8666666666663</v>
      </c>
      <c r="L129" s="263">
        <v>1701.7333333333331</v>
      </c>
      <c r="M129" s="264">
        <v>1630</v>
      </c>
      <c r="N129" s="264">
        <v>1573.85</v>
      </c>
      <c r="O129" s="264">
        <v>13986350</v>
      </c>
      <c r="P129" s="265">
        <v>7.5387020321718524E-3</v>
      </c>
    </row>
    <row r="130" spans="1:16" ht="12.75" customHeight="1">
      <c r="A130" s="256">
        <v>120</v>
      </c>
      <c r="B130" s="269" t="s">
        <v>68</v>
      </c>
      <c r="C130" s="261" t="s">
        <v>172</v>
      </c>
      <c r="D130" s="262">
        <v>45316</v>
      </c>
      <c r="E130" s="261">
        <v>273.7</v>
      </c>
      <c r="F130" s="261">
        <v>272.93333333333334</v>
      </c>
      <c r="G130" s="263">
        <v>269.56666666666666</v>
      </c>
      <c r="H130" s="263">
        <v>265.43333333333334</v>
      </c>
      <c r="I130" s="263">
        <v>262.06666666666666</v>
      </c>
      <c r="J130" s="263">
        <v>277.06666666666666</v>
      </c>
      <c r="K130" s="263">
        <v>280.43333333333334</v>
      </c>
      <c r="L130" s="263">
        <v>284.56666666666666</v>
      </c>
      <c r="M130" s="264">
        <v>276.3</v>
      </c>
      <c r="N130" s="264">
        <v>268.8</v>
      </c>
      <c r="O130" s="264">
        <v>31544000</v>
      </c>
      <c r="P130" s="265">
        <v>-1.1399620012666244E-3</v>
      </c>
    </row>
    <row r="131" spans="1:16" ht="12.75" customHeight="1">
      <c r="A131" s="256">
        <v>121</v>
      </c>
      <c r="B131" s="269" t="s">
        <v>68</v>
      </c>
      <c r="C131" s="261" t="s">
        <v>173</v>
      </c>
      <c r="D131" s="262">
        <v>45316</v>
      </c>
      <c r="E131" s="261">
        <v>174.8</v>
      </c>
      <c r="F131" s="261">
        <v>172.75</v>
      </c>
      <c r="G131" s="263">
        <v>170.3</v>
      </c>
      <c r="H131" s="263">
        <v>165.8</v>
      </c>
      <c r="I131" s="263">
        <v>163.35000000000002</v>
      </c>
      <c r="J131" s="263">
        <v>177.25</v>
      </c>
      <c r="K131" s="263">
        <v>179.7</v>
      </c>
      <c r="L131" s="263">
        <v>184.2</v>
      </c>
      <c r="M131" s="264">
        <v>175.2</v>
      </c>
      <c r="N131" s="264">
        <v>168.25</v>
      </c>
      <c r="O131" s="264">
        <v>56394000</v>
      </c>
      <c r="P131" s="265">
        <v>4.0863787375415281E-2</v>
      </c>
    </row>
    <row r="132" spans="1:16" ht="12.75" customHeight="1">
      <c r="A132" s="256">
        <v>122</v>
      </c>
      <c r="B132" s="269" t="s">
        <v>59</v>
      </c>
      <c r="C132" s="261" t="s">
        <v>174</v>
      </c>
      <c r="D132" s="262">
        <v>45316</v>
      </c>
      <c r="E132" s="261">
        <v>530.4</v>
      </c>
      <c r="F132" s="261">
        <v>526.48333333333323</v>
      </c>
      <c r="G132" s="263">
        <v>520.41666666666652</v>
      </c>
      <c r="H132" s="263">
        <v>510.43333333333328</v>
      </c>
      <c r="I132" s="263">
        <v>504.36666666666656</v>
      </c>
      <c r="J132" s="263">
        <v>536.46666666666647</v>
      </c>
      <c r="K132" s="263">
        <v>542.5333333333333</v>
      </c>
      <c r="L132" s="263">
        <v>552.51666666666642</v>
      </c>
      <c r="M132" s="264">
        <v>532.54999999999995</v>
      </c>
      <c r="N132" s="264">
        <v>516.5</v>
      </c>
      <c r="O132" s="264">
        <v>12230400</v>
      </c>
      <c r="P132" s="265">
        <v>-6.9903267019529106E-2</v>
      </c>
    </row>
    <row r="133" spans="1:16" ht="12.75" customHeight="1">
      <c r="A133" s="256">
        <v>123</v>
      </c>
      <c r="B133" s="269" t="s">
        <v>56</v>
      </c>
      <c r="C133" s="261" t="s">
        <v>175</v>
      </c>
      <c r="D133" s="262">
        <v>45316</v>
      </c>
      <c r="E133" s="261">
        <v>9960.9</v>
      </c>
      <c r="F133" s="261">
        <v>9892.9</v>
      </c>
      <c r="G133" s="263">
        <v>9813.8499999999985</v>
      </c>
      <c r="H133" s="263">
        <v>9666.7999999999993</v>
      </c>
      <c r="I133" s="263">
        <v>9587.7499999999982</v>
      </c>
      <c r="J133" s="263">
        <v>10039.949999999999</v>
      </c>
      <c r="K133" s="263">
        <v>10118.999999999998</v>
      </c>
      <c r="L133" s="263">
        <v>10266.049999999999</v>
      </c>
      <c r="M133" s="264">
        <v>9971.9500000000007</v>
      </c>
      <c r="N133" s="264">
        <v>9745.85</v>
      </c>
      <c r="O133" s="264">
        <v>3322200</v>
      </c>
      <c r="P133" s="265">
        <v>-3.7029522166987926E-2</v>
      </c>
    </row>
    <row r="134" spans="1:16" ht="12.75" customHeight="1">
      <c r="A134" s="256">
        <v>124</v>
      </c>
      <c r="B134" s="269" t="s">
        <v>59</v>
      </c>
      <c r="C134" s="261" t="s">
        <v>176</v>
      </c>
      <c r="D134" s="262">
        <v>45316</v>
      </c>
      <c r="E134" s="261">
        <v>1110.5</v>
      </c>
      <c r="F134" s="261">
        <v>1115.4333333333334</v>
      </c>
      <c r="G134" s="263">
        <v>1085.8666666666668</v>
      </c>
      <c r="H134" s="263">
        <v>1061.2333333333333</v>
      </c>
      <c r="I134" s="263">
        <v>1031.6666666666667</v>
      </c>
      <c r="J134" s="263">
        <v>1140.0666666666668</v>
      </c>
      <c r="K134" s="263">
        <v>1169.6333333333334</v>
      </c>
      <c r="L134" s="263">
        <v>1194.2666666666669</v>
      </c>
      <c r="M134" s="264">
        <v>1145</v>
      </c>
      <c r="N134" s="264">
        <v>1090.8</v>
      </c>
      <c r="O134" s="264">
        <v>8288700</v>
      </c>
      <c r="P134" s="265">
        <v>-0.10882817791826598</v>
      </c>
    </row>
    <row r="135" spans="1:16" ht="12.75" customHeight="1">
      <c r="A135" s="256">
        <v>125</v>
      </c>
      <c r="B135" s="269" t="s">
        <v>45</v>
      </c>
      <c r="C135" s="261" t="s">
        <v>177</v>
      </c>
      <c r="D135" s="262">
        <v>45316</v>
      </c>
      <c r="E135" s="261">
        <v>3156.6</v>
      </c>
      <c r="F135" s="261">
        <v>3092.7833333333333</v>
      </c>
      <c r="G135" s="263">
        <v>3013.8166666666666</v>
      </c>
      <c r="H135" s="263">
        <v>2871.0333333333333</v>
      </c>
      <c r="I135" s="263">
        <v>2792.0666666666666</v>
      </c>
      <c r="J135" s="263">
        <v>3235.5666666666666</v>
      </c>
      <c r="K135" s="263">
        <v>3314.5333333333328</v>
      </c>
      <c r="L135" s="263">
        <v>3457.3166666666666</v>
      </c>
      <c r="M135" s="264">
        <v>3171.75</v>
      </c>
      <c r="N135" s="264">
        <v>2950</v>
      </c>
      <c r="O135" s="264">
        <v>2776000</v>
      </c>
      <c r="P135" s="265">
        <v>8.4205592876113108E-2</v>
      </c>
    </row>
    <row r="136" spans="1:16" ht="12.75" customHeight="1">
      <c r="A136" s="256">
        <v>126</v>
      </c>
      <c r="B136" s="269" t="s">
        <v>43</v>
      </c>
      <c r="C136" s="268" t="s">
        <v>178</v>
      </c>
      <c r="D136" s="262">
        <v>45316</v>
      </c>
      <c r="E136" s="261">
        <v>1613.3</v>
      </c>
      <c r="F136" s="261">
        <v>1600.8</v>
      </c>
      <c r="G136" s="263">
        <v>1584.6</v>
      </c>
      <c r="H136" s="263">
        <v>1555.8999999999999</v>
      </c>
      <c r="I136" s="263">
        <v>1539.6999999999998</v>
      </c>
      <c r="J136" s="263">
        <v>1629.5</v>
      </c>
      <c r="K136" s="263">
        <v>1645.7000000000003</v>
      </c>
      <c r="L136" s="263">
        <v>1674.4</v>
      </c>
      <c r="M136" s="264">
        <v>1617</v>
      </c>
      <c r="N136" s="264">
        <v>1572.1</v>
      </c>
      <c r="O136" s="264">
        <v>981600</v>
      </c>
      <c r="P136" s="265">
        <v>-0.25500910746812389</v>
      </c>
    </row>
    <row r="137" spans="1:16" ht="12.75" customHeight="1">
      <c r="A137" s="256">
        <v>127</v>
      </c>
      <c r="B137" s="269" t="s">
        <v>68</v>
      </c>
      <c r="C137" s="268" t="s">
        <v>179</v>
      </c>
      <c r="D137" s="262">
        <v>45316</v>
      </c>
      <c r="E137" s="261">
        <v>891.4</v>
      </c>
      <c r="F137" s="261">
        <v>882.81666666666661</v>
      </c>
      <c r="G137" s="263">
        <v>871.63333333333321</v>
      </c>
      <c r="H137" s="263">
        <v>851.86666666666656</v>
      </c>
      <c r="I137" s="263">
        <v>840.68333333333317</v>
      </c>
      <c r="J137" s="263">
        <v>902.58333333333326</v>
      </c>
      <c r="K137" s="263">
        <v>913.76666666666665</v>
      </c>
      <c r="L137" s="263">
        <v>933.5333333333333</v>
      </c>
      <c r="M137" s="264">
        <v>894</v>
      </c>
      <c r="N137" s="264">
        <v>863.05</v>
      </c>
      <c r="O137" s="264">
        <v>6534400</v>
      </c>
      <c r="P137" s="265">
        <v>-4.9237574205563961E-2</v>
      </c>
    </row>
    <row r="138" spans="1:16" ht="12.75" customHeight="1">
      <c r="A138" s="256">
        <v>128</v>
      </c>
      <c r="B138" s="269" t="s">
        <v>84</v>
      </c>
      <c r="C138" s="261" t="s">
        <v>180</v>
      </c>
      <c r="D138" s="262">
        <v>45316</v>
      </c>
      <c r="E138" s="261">
        <v>1344.9</v>
      </c>
      <c r="F138" s="261">
        <v>1333.2833333333335</v>
      </c>
      <c r="G138" s="263">
        <v>1315.5666666666671</v>
      </c>
      <c r="H138" s="263">
        <v>1286.2333333333336</v>
      </c>
      <c r="I138" s="263">
        <v>1268.5166666666671</v>
      </c>
      <c r="J138" s="263">
        <v>1362.616666666667</v>
      </c>
      <c r="K138" s="263">
        <v>1380.3333333333337</v>
      </c>
      <c r="L138" s="263">
        <v>1409.666666666667</v>
      </c>
      <c r="M138" s="264">
        <v>1351</v>
      </c>
      <c r="N138" s="264">
        <v>1303.95</v>
      </c>
      <c r="O138" s="264">
        <v>3204800</v>
      </c>
      <c r="P138" s="265">
        <v>-6.1606933708128364E-2</v>
      </c>
    </row>
    <row r="139" spans="1:16" ht="12.75" customHeight="1">
      <c r="A139" s="256">
        <v>129</v>
      </c>
      <c r="B139" s="269" t="s">
        <v>56</v>
      </c>
      <c r="C139" s="261" t="s">
        <v>181</v>
      </c>
      <c r="D139" s="262">
        <v>45316</v>
      </c>
      <c r="E139" s="261">
        <v>110</v>
      </c>
      <c r="F139" s="261">
        <v>108.28333333333335</v>
      </c>
      <c r="G139" s="263">
        <v>105.86666666666669</v>
      </c>
      <c r="H139" s="263">
        <v>101.73333333333335</v>
      </c>
      <c r="I139" s="263">
        <v>99.316666666666691</v>
      </c>
      <c r="J139" s="263">
        <v>112.41666666666669</v>
      </c>
      <c r="K139" s="263">
        <v>114.83333333333334</v>
      </c>
      <c r="L139" s="263">
        <v>118.96666666666668</v>
      </c>
      <c r="M139" s="264">
        <v>110.7</v>
      </c>
      <c r="N139" s="264">
        <v>104.15</v>
      </c>
      <c r="O139" s="264">
        <v>99797600</v>
      </c>
      <c r="P139" s="265">
        <v>3.5356511490866237E-2</v>
      </c>
    </row>
    <row r="140" spans="1:16" ht="12.75" customHeight="1">
      <c r="A140" s="256">
        <v>130</v>
      </c>
      <c r="B140" s="269" t="s">
        <v>87</v>
      </c>
      <c r="C140" s="266" t="s">
        <v>182</v>
      </c>
      <c r="D140" s="262">
        <v>45316</v>
      </c>
      <c r="E140" s="261">
        <v>2573.6</v>
      </c>
      <c r="F140" s="261">
        <v>2552.4666666666667</v>
      </c>
      <c r="G140" s="263">
        <v>2524.9333333333334</v>
      </c>
      <c r="H140" s="263">
        <v>2476.2666666666669</v>
      </c>
      <c r="I140" s="263">
        <v>2448.7333333333336</v>
      </c>
      <c r="J140" s="263">
        <v>2601.1333333333332</v>
      </c>
      <c r="K140" s="263">
        <v>2628.666666666667</v>
      </c>
      <c r="L140" s="263">
        <v>2677.333333333333</v>
      </c>
      <c r="M140" s="264">
        <v>2580</v>
      </c>
      <c r="N140" s="264">
        <v>2503.8000000000002</v>
      </c>
      <c r="O140" s="264">
        <v>2635600</v>
      </c>
      <c r="P140" s="265">
        <v>-1.7126448569377499E-2</v>
      </c>
    </row>
    <row r="141" spans="1:16" ht="12.75" customHeight="1">
      <c r="A141" s="256">
        <v>131</v>
      </c>
      <c r="B141" s="269" t="s">
        <v>56</v>
      </c>
      <c r="C141" s="261" t="s">
        <v>183</v>
      </c>
      <c r="D141" s="262">
        <v>45316</v>
      </c>
      <c r="E141" s="261">
        <v>140037</v>
      </c>
      <c r="F141" s="261">
        <v>139486.25</v>
      </c>
      <c r="G141" s="263">
        <v>136683</v>
      </c>
      <c r="H141" s="263">
        <v>133329</v>
      </c>
      <c r="I141" s="263">
        <v>130525.75</v>
      </c>
      <c r="J141" s="263">
        <v>142840.25</v>
      </c>
      <c r="K141" s="263">
        <v>145643.5</v>
      </c>
      <c r="L141" s="263">
        <v>148997.5</v>
      </c>
      <c r="M141" s="264">
        <v>142289.5</v>
      </c>
      <c r="N141" s="264">
        <v>136132.25</v>
      </c>
      <c r="O141" s="264">
        <v>40875</v>
      </c>
      <c r="P141" s="265">
        <v>-4.5422699673049974E-2</v>
      </c>
    </row>
    <row r="142" spans="1:16" ht="12.75" customHeight="1">
      <c r="A142" s="256">
        <v>132</v>
      </c>
      <c r="B142" s="269" t="s">
        <v>68</v>
      </c>
      <c r="C142" s="261" t="s">
        <v>184</v>
      </c>
      <c r="D142" s="262">
        <v>45316</v>
      </c>
      <c r="E142" s="261">
        <v>1407.8</v>
      </c>
      <c r="F142" s="261">
        <v>1393.2166666666665</v>
      </c>
      <c r="G142" s="263">
        <v>1376.1833333333329</v>
      </c>
      <c r="H142" s="263">
        <v>1344.5666666666664</v>
      </c>
      <c r="I142" s="263">
        <v>1327.5333333333328</v>
      </c>
      <c r="J142" s="263">
        <v>1424.833333333333</v>
      </c>
      <c r="K142" s="263">
        <v>1441.8666666666663</v>
      </c>
      <c r="L142" s="263">
        <v>1473.4833333333331</v>
      </c>
      <c r="M142" s="264">
        <v>1410.25</v>
      </c>
      <c r="N142" s="264">
        <v>1361.6</v>
      </c>
      <c r="O142" s="264">
        <v>7146150</v>
      </c>
      <c r="P142" s="265">
        <v>4.110576923076923E-2</v>
      </c>
    </row>
    <row r="143" spans="1:16" ht="12.75" customHeight="1">
      <c r="A143" s="256">
        <v>133</v>
      </c>
      <c r="B143" s="269" t="s">
        <v>132</v>
      </c>
      <c r="C143" s="261" t="s">
        <v>185</v>
      </c>
      <c r="D143" s="262">
        <v>45316</v>
      </c>
      <c r="E143" s="261">
        <v>136.30000000000001</v>
      </c>
      <c r="F143" s="261">
        <v>133.76666666666668</v>
      </c>
      <c r="G143" s="263">
        <v>129.53333333333336</v>
      </c>
      <c r="H143" s="263">
        <v>122.76666666666668</v>
      </c>
      <c r="I143" s="263">
        <v>118.53333333333336</v>
      </c>
      <c r="J143" s="263">
        <v>140.53333333333336</v>
      </c>
      <c r="K143" s="263">
        <v>144.76666666666665</v>
      </c>
      <c r="L143" s="263">
        <v>151.53333333333336</v>
      </c>
      <c r="M143" s="264">
        <v>138</v>
      </c>
      <c r="N143" s="264">
        <v>127</v>
      </c>
      <c r="O143" s="264">
        <v>65700000</v>
      </c>
      <c r="P143" s="265">
        <v>-0.12653305414298535</v>
      </c>
    </row>
    <row r="144" spans="1:16" ht="12.75" customHeight="1">
      <c r="A144" s="256">
        <v>134</v>
      </c>
      <c r="B144" s="269" t="s">
        <v>45</v>
      </c>
      <c r="C144" s="261" t="s">
        <v>186</v>
      </c>
      <c r="D144" s="262">
        <v>45316</v>
      </c>
      <c r="E144" s="261">
        <v>5017.7</v>
      </c>
      <c r="F144" s="261">
        <v>4965.5166666666664</v>
      </c>
      <c r="G144" s="263">
        <v>4898.583333333333</v>
      </c>
      <c r="H144" s="263">
        <v>4779.4666666666662</v>
      </c>
      <c r="I144" s="263">
        <v>4712.5333333333328</v>
      </c>
      <c r="J144" s="263">
        <v>5084.6333333333332</v>
      </c>
      <c r="K144" s="263">
        <v>5151.5666666666675</v>
      </c>
      <c r="L144" s="263">
        <v>5270.6833333333334</v>
      </c>
      <c r="M144" s="264">
        <v>5032.45</v>
      </c>
      <c r="N144" s="264">
        <v>4846.3999999999996</v>
      </c>
      <c r="O144" s="264">
        <v>1200150</v>
      </c>
      <c r="P144" s="265">
        <v>-1.8712574850299401E-3</v>
      </c>
    </row>
    <row r="145" spans="1:16" ht="12.75" customHeight="1">
      <c r="A145" s="256">
        <v>135</v>
      </c>
      <c r="B145" s="269" t="s">
        <v>39</v>
      </c>
      <c r="C145" s="261" t="s">
        <v>187</v>
      </c>
      <c r="D145" s="262">
        <v>45316</v>
      </c>
      <c r="E145" s="261">
        <v>3419.85</v>
      </c>
      <c r="F145" s="261">
        <v>3388.4833333333336</v>
      </c>
      <c r="G145" s="263">
        <v>3351.9666666666672</v>
      </c>
      <c r="H145" s="263">
        <v>3284.0833333333335</v>
      </c>
      <c r="I145" s="263">
        <v>3247.5666666666671</v>
      </c>
      <c r="J145" s="263">
        <v>3456.3666666666672</v>
      </c>
      <c r="K145" s="263">
        <v>3492.8833333333337</v>
      </c>
      <c r="L145" s="263">
        <v>3560.7666666666673</v>
      </c>
      <c r="M145" s="264">
        <v>3425</v>
      </c>
      <c r="N145" s="264">
        <v>3320.6</v>
      </c>
      <c r="O145" s="264">
        <v>1530300</v>
      </c>
      <c r="P145" s="265">
        <v>2.5738990548964408E-2</v>
      </c>
    </row>
    <row r="146" spans="1:16" ht="12.75" customHeight="1">
      <c r="A146" s="256">
        <v>136</v>
      </c>
      <c r="B146" s="269" t="s">
        <v>59</v>
      </c>
      <c r="C146" s="261" t="s">
        <v>188</v>
      </c>
      <c r="D146" s="262">
        <v>45316</v>
      </c>
      <c r="E146" s="261">
        <v>2516.4</v>
      </c>
      <c r="F146" s="261">
        <v>2497.7166666666667</v>
      </c>
      <c r="G146" s="263">
        <v>2475.4833333333336</v>
      </c>
      <c r="H146" s="263">
        <v>2434.5666666666671</v>
      </c>
      <c r="I146" s="263">
        <v>2412.3333333333339</v>
      </c>
      <c r="J146" s="263">
        <v>2538.6333333333332</v>
      </c>
      <c r="K146" s="263">
        <v>2560.8666666666659</v>
      </c>
      <c r="L146" s="263">
        <v>2601.7833333333328</v>
      </c>
      <c r="M146" s="264">
        <v>2519.9499999999998</v>
      </c>
      <c r="N146" s="264">
        <v>2456.8000000000002</v>
      </c>
      <c r="O146" s="264">
        <v>6625200</v>
      </c>
      <c r="P146" s="265">
        <v>5.3491922147309502E-2</v>
      </c>
    </row>
    <row r="147" spans="1:16" ht="12.75" customHeight="1">
      <c r="A147" s="256">
        <v>137</v>
      </c>
      <c r="B147" s="269" t="s">
        <v>132</v>
      </c>
      <c r="C147" s="261" t="s">
        <v>189</v>
      </c>
      <c r="D147" s="262">
        <v>45316</v>
      </c>
      <c r="E147" s="261">
        <v>212.45</v>
      </c>
      <c r="F147" s="261">
        <v>209.41666666666666</v>
      </c>
      <c r="G147" s="263">
        <v>205.73333333333332</v>
      </c>
      <c r="H147" s="263">
        <v>199.01666666666665</v>
      </c>
      <c r="I147" s="263">
        <v>195.33333333333331</v>
      </c>
      <c r="J147" s="263">
        <v>216.13333333333333</v>
      </c>
      <c r="K147" s="263">
        <v>219.81666666666666</v>
      </c>
      <c r="L147" s="263">
        <v>226.53333333333333</v>
      </c>
      <c r="M147" s="264">
        <v>213.1</v>
      </c>
      <c r="N147" s="264">
        <v>202.7</v>
      </c>
      <c r="O147" s="264">
        <v>92587500</v>
      </c>
      <c r="P147" s="265">
        <v>-3.5305701425356342E-2</v>
      </c>
    </row>
    <row r="148" spans="1:16" ht="12.75" customHeight="1">
      <c r="A148" s="256">
        <v>138</v>
      </c>
      <c r="B148" s="269" t="s">
        <v>190</v>
      </c>
      <c r="C148" s="261" t="s">
        <v>191</v>
      </c>
      <c r="D148" s="262">
        <v>45316</v>
      </c>
      <c r="E148" s="261">
        <v>308.8</v>
      </c>
      <c r="F148" s="261">
        <v>305.28333333333336</v>
      </c>
      <c r="G148" s="263">
        <v>300.76666666666671</v>
      </c>
      <c r="H148" s="263">
        <v>292.73333333333335</v>
      </c>
      <c r="I148" s="263">
        <v>288.2166666666667</v>
      </c>
      <c r="J148" s="263">
        <v>313.31666666666672</v>
      </c>
      <c r="K148" s="263">
        <v>317.83333333333337</v>
      </c>
      <c r="L148" s="263">
        <v>325.86666666666673</v>
      </c>
      <c r="M148" s="264">
        <v>309.8</v>
      </c>
      <c r="N148" s="264">
        <v>297.25</v>
      </c>
      <c r="O148" s="264">
        <v>113592000</v>
      </c>
      <c r="P148" s="265">
        <v>-2.4752092723760465E-2</v>
      </c>
    </row>
    <row r="149" spans="1:16" ht="12.75" customHeight="1">
      <c r="A149" s="256">
        <v>139</v>
      </c>
      <c r="B149" s="269" t="s">
        <v>108</v>
      </c>
      <c r="C149" s="261" t="s">
        <v>192</v>
      </c>
      <c r="D149" s="262">
        <v>45316</v>
      </c>
      <c r="E149" s="261">
        <v>1301.8</v>
      </c>
      <c r="F149" s="261">
        <v>1312.0833333333333</v>
      </c>
      <c r="G149" s="263">
        <v>1257.7166666666665</v>
      </c>
      <c r="H149" s="263">
        <v>1213.6333333333332</v>
      </c>
      <c r="I149" s="263">
        <v>1159.2666666666664</v>
      </c>
      <c r="J149" s="263">
        <v>1356.1666666666665</v>
      </c>
      <c r="K149" s="263">
        <v>1410.5333333333333</v>
      </c>
      <c r="L149" s="263">
        <v>1454.6166666666666</v>
      </c>
      <c r="M149" s="264">
        <v>1366.45</v>
      </c>
      <c r="N149" s="264">
        <v>1268</v>
      </c>
      <c r="O149" s="264">
        <v>6885900</v>
      </c>
      <c r="P149" s="265">
        <v>8.8645418326693232E-2</v>
      </c>
    </row>
    <row r="150" spans="1:16" ht="12.75" customHeight="1">
      <c r="A150" s="256">
        <v>140</v>
      </c>
      <c r="B150" s="269" t="s">
        <v>87</v>
      </c>
      <c r="C150" s="266" t="s">
        <v>193</v>
      </c>
      <c r="D150" s="262">
        <v>45316</v>
      </c>
      <c r="E150" s="261">
        <v>6630</v>
      </c>
      <c r="F150" s="261">
        <v>6612.583333333333</v>
      </c>
      <c r="G150" s="263">
        <v>6465.2166666666662</v>
      </c>
      <c r="H150" s="263">
        <v>6300.4333333333334</v>
      </c>
      <c r="I150" s="263">
        <v>6153.0666666666666</v>
      </c>
      <c r="J150" s="263">
        <v>6777.3666666666659</v>
      </c>
      <c r="K150" s="263">
        <v>6924.7333333333327</v>
      </c>
      <c r="L150" s="263">
        <v>7089.5166666666655</v>
      </c>
      <c r="M150" s="264">
        <v>6759.95</v>
      </c>
      <c r="N150" s="264">
        <v>6447.8</v>
      </c>
      <c r="O150" s="264">
        <v>841400</v>
      </c>
      <c r="P150" s="265">
        <v>-0.16228594185583434</v>
      </c>
    </row>
    <row r="151" spans="1:16" ht="12.75" customHeight="1">
      <c r="A151" s="256">
        <v>141</v>
      </c>
      <c r="B151" s="269" t="s">
        <v>84</v>
      </c>
      <c r="C151" s="268" t="s">
        <v>194</v>
      </c>
      <c r="D151" s="262">
        <v>45316</v>
      </c>
      <c r="E151" s="261">
        <v>233.4</v>
      </c>
      <c r="F151" s="261">
        <v>231.96666666666667</v>
      </c>
      <c r="G151" s="263">
        <v>229.43333333333334</v>
      </c>
      <c r="H151" s="263">
        <v>225.46666666666667</v>
      </c>
      <c r="I151" s="263">
        <v>222.93333333333334</v>
      </c>
      <c r="J151" s="263">
        <v>235.93333333333334</v>
      </c>
      <c r="K151" s="263">
        <v>238.4666666666667</v>
      </c>
      <c r="L151" s="263">
        <v>242.43333333333334</v>
      </c>
      <c r="M151" s="264">
        <v>234.5</v>
      </c>
      <c r="N151" s="264">
        <v>228</v>
      </c>
      <c r="O151" s="264">
        <v>116358550</v>
      </c>
      <c r="P151" s="265">
        <v>4.0844439852601853E-2</v>
      </c>
    </row>
    <row r="152" spans="1:16" ht="12.75" customHeight="1">
      <c r="A152" s="256">
        <v>142</v>
      </c>
      <c r="B152" s="269" t="s">
        <v>47</v>
      </c>
      <c r="C152" s="261" t="s">
        <v>195</v>
      </c>
      <c r="D152" s="262">
        <v>45316</v>
      </c>
      <c r="E152" s="261">
        <v>36620.449999999997</v>
      </c>
      <c r="F152" s="261">
        <v>36480.799999999996</v>
      </c>
      <c r="G152" s="263">
        <v>36264.149999999994</v>
      </c>
      <c r="H152" s="263">
        <v>35907.85</v>
      </c>
      <c r="I152" s="263">
        <v>35691.199999999997</v>
      </c>
      <c r="J152" s="263">
        <v>36837.099999999991</v>
      </c>
      <c r="K152" s="263">
        <v>37053.75</v>
      </c>
      <c r="L152" s="263">
        <v>37410.049999999988</v>
      </c>
      <c r="M152" s="264">
        <v>36697.449999999997</v>
      </c>
      <c r="N152" s="264">
        <v>36124.5</v>
      </c>
      <c r="O152" s="264">
        <v>187500</v>
      </c>
      <c r="P152" s="265">
        <v>1.7915309446254073E-2</v>
      </c>
    </row>
    <row r="153" spans="1:16" ht="12.75" customHeight="1">
      <c r="A153" s="256">
        <v>143</v>
      </c>
      <c r="B153" s="269" t="s">
        <v>43</v>
      </c>
      <c r="C153" s="261" t="s">
        <v>196</v>
      </c>
      <c r="D153" s="262">
        <v>45316</v>
      </c>
      <c r="E153" s="261">
        <v>869.3</v>
      </c>
      <c r="F153" s="261">
        <v>861.81666666666661</v>
      </c>
      <c r="G153" s="263">
        <v>850.88333333333321</v>
      </c>
      <c r="H153" s="263">
        <v>832.46666666666658</v>
      </c>
      <c r="I153" s="263">
        <v>821.53333333333319</v>
      </c>
      <c r="J153" s="263">
        <v>880.23333333333323</v>
      </c>
      <c r="K153" s="263">
        <v>891.16666666666663</v>
      </c>
      <c r="L153" s="263">
        <v>909.58333333333326</v>
      </c>
      <c r="M153" s="264">
        <v>872.75</v>
      </c>
      <c r="N153" s="264">
        <v>843.4</v>
      </c>
      <c r="O153" s="264">
        <v>12815250</v>
      </c>
      <c r="P153" s="265">
        <v>-5.3666371289322112E-2</v>
      </c>
    </row>
    <row r="154" spans="1:16" ht="12.75" customHeight="1">
      <c r="A154" s="256">
        <v>144</v>
      </c>
      <c r="B154" s="269" t="s">
        <v>87</v>
      </c>
      <c r="C154" s="261" t="s">
        <v>197</v>
      </c>
      <c r="D154" s="262">
        <v>45316</v>
      </c>
      <c r="E154" s="261">
        <v>8507.85</v>
      </c>
      <c r="F154" s="261">
        <v>8434.4500000000007</v>
      </c>
      <c r="G154" s="263">
        <v>8333.9500000000007</v>
      </c>
      <c r="H154" s="263">
        <v>8160.0499999999993</v>
      </c>
      <c r="I154" s="263">
        <v>8059.5499999999993</v>
      </c>
      <c r="J154" s="263">
        <v>8608.3500000000022</v>
      </c>
      <c r="K154" s="263">
        <v>8708.8500000000022</v>
      </c>
      <c r="L154" s="263">
        <v>8882.7500000000036</v>
      </c>
      <c r="M154" s="264">
        <v>8534.9500000000007</v>
      </c>
      <c r="N154" s="264">
        <v>8260.5499999999993</v>
      </c>
      <c r="O154" s="264">
        <v>1767300</v>
      </c>
      <c r="P154" s="265">
        <v>-2.0777925531914893E-2</v>
      </c>
    </row>
    <row r="155" spans="1:16" ht="12.75" customHeight="1">
      <c r="A155" s="256">
        <v>145</v>
      </c>
      <c r="B155" s="269" t="s">
        <v>84</v>
      </c>
      <c r="C155" s="266" t="s">
        <v>198</v>
      </c>
      <c r="D155" s="262">
        <v>45316</v>
      </c>
      <c r="E155" s="261">
        <v>259.95</v>
      </c>
      <c r="F155" s="261">
        <v>258.95</v>
      </c>
      <c r="G155" s="263">
        <v>254.75</v>
      </c>
      <c r="H155" s="263">
        <v>249.55</v>
      </c>
      <c r="I155" s="263">
        <v>245.35000000000002</v>
      </c>
      <c r="J155" s="263">
        <v>264.14999999999998</v>
      </c>
      <c r="K155" s="263">
        <v>268.34999999999991</v>
      </c>
      <c r="L155" s="263">
        <v>273.54999999999995</v>
      </c>
      <c r="M155" s="264">
        <v>263.14999999999998</v>
      </c>
      <c r="N155" s="264">
        <v>253.75</v>
      </c>
      <c r="O155" s="264">
        <v>38892000</v>
      </c>
      <c r="P155" s="265">
        <v>-8.8966971187631763E-2</v>
      </c>
    </row>
    <row r="156" spans="1:16" ht="12.75" customHeight="1">
      <c r="A156" s="256">
        <v>146</v>
      </c>
      <c r="B156" s="269" t="s">
        <v>68</v>
      </c>
      <c r="C156" s="261" t="s">
        <v>199</v>
      </c>
      <c r="D156" s="262">
        <v>45316</v>
      </c>
      <c r="E156" s="261">
        <v>422.2</v>
      </c>
      <c r="F156" s="261">
        <v>411.83333333333331</v>
      </c>
      <c r="G156" s="263">
        <v>400.36666666666662</v>
      </c>
      <c r="H156" s="263">
        <v>378.5333333333333</v>
      </c>
      <c r="I156" s="263">
        <v>367.06666666666661</v>
      </c>
      <c r="J156" s="263">
        <v>433.66666666666663</v>
      </c>
      <c r="K156" s="263">
        <v>445.13333333333333</v>
      </c>
      <c r="L156" s="263">
        <v>466.96666666666664</v>
      </c>
      <c r="M156" s="264">
        <v>423.3</v>
      </c>
      <c r="N156" s="264">
        <v>390</v>
      </c>
      <c r="O156" s="264">
        <v>70001875</v>
      </c>
      <c r="P156" s="265">
        <v>2.9872869277692265E-2</v>
      </c>
    </row>
    <row r="157" spans="1:16" ht="12.75" customHeight="1">
      <c r="A157" s="256">
        <v>147</v>
      </c>
      <c r="B157" s="269" t="s">
        <v>59</v>
      </c>
      <c r="C157" s="261" t="s">
        <v>200</v>
      </c>
      <c r="D157" s="262">
        <v>45316</v>
      </c>
      <c r="E157" s="261">
        <v>2594.5</v>
      </c>
      <c r="F157" s="261">
        <v>2603</v>
      </c>
      <c r="G157" s="263">
        <v>2546</v>
      </c>
      <c r="H157" s="263">
        <v>2497.5</v>
      </c>
      <c r="I157" s="263">
        <v>2440.5</v>
      </c>
      <c r="J157" s="263">
        <v>2651.5</v>
      </c>
      <c r="K157" s="263">
        <v>2708.5</v>
      </c>
      <c r="L157" s="263">
        <v>2757</v>
      </c>
      <c r="M157" s="264">
        <v>2660</v>
      </c>
      <c r="N157" s="264">
        <v>2554.5</v>
      </c>
      <c r="O157" s="264">
        <v>3398500</v>
      </c>
      <c r="P157" s="265">
        <v>0.12542429009023925</v>
      </c>
    </row>
    <row r="158" spans="1:16" ht="12.75" customHeight="1">
      <c r="A158" s="256">
        <v>148</v>
      </c>
      <c r="B158" s="269" t="s">
        <v>39</v>
      </c>
      <c r="C158" s="261" t="s">
        <v>201</v>
      </c>
      <c r="D158" s="262">
        <v>45316</v>
      </c>
      <c r="E158" s="261">
        <v>3286.8</v>
      </c>
      <c r="F158" s="261">
        <v>3283.8333333333335</v>
      </c>
      <c r="G158" s="263">
        <v>3249.0666666666671</v>
      </c>
      <c r="H158" s="263">
        <v>3211.3333333333335</v>
      </c>
      <c r="I158" s="263">
        <v>3176.5666666666671</v>
      </c>
      <c r="J158" s="263">
        <v>3321.5666666666671</v>
      </c>
      <c r="K158" s="263">
        <v>3356.3333333333335</v>
      </c>
      <c r="L158" s="263">
        <v>3394.0666666666671</v>
      </c>
      <c r="M158" s="264">
        <v>3318.6</v>
      </c>
      <c r="N158" s="264">
        <v>3246.1</v>
      </c>
      <c r="O158" s="264">
        <v>1943000</v>
      </c>
      <c r="P158" s="265">
        <v>-3.2370517928286852E-2</v>
      </c>
    </row>
    <row r="159" spans="1:16" ht="12.75" customHeight="1">
      <c r="A159" s="256">
        <v>149</v>
      </c>
      <c r="B159" s="269" t="s">
        <v>63</v>
      </c>
      <c r="C159" s="261" t="s">
        <v>202</v>
      </c>
      <c r="D159" s="262">
        <v>45316</v>
      </c>
      <c r="E159" s="261">
        <v>102.35</v>
      </c>
      <c r="F159" s="261">
        <v>100.96666666666665</v>
      </c>
      <c r="G159" s="263">
        <v>99.183333333333309</v>
      </c>
      <c r="H159" s="263">
        <v>96.016666666666652</v>
      </c>
      <c r="I159" s="263">
        <v>94.233333333333306</v>
      </c>
      <c r="J159" s="263">
        <v>104.13333333333331</v>
      </c>
      <c r="K159" s="263">
        <v>105.91666666666664</v>
      </c>
      <c r="L159" s="263">
        <v>109.08333333333331</v>
      </c>
      <c r="M159" s="264">
        <v>102.75</v>
      </c>
      <c r="N159" s="264">
        <v>97.8</v>
      </c>
      <c r="O159" s="264">
        <v>259280000</v>
      </c>
      <c r="P159" s="265">
        <v>7.0221227939348749E-3</v>
      </c>
    </row>
    <row r="160" spans="1:16" ht="12.75" customHeight="1">
      <c r="A160" s="256">
        <v>150</v>
      </c>
      <c r="B160" s="269" t="s">
        <v>45</v>
      </c>
      <c r="C160" s="261" t="s">
        <v>203</v>
      </c>
      <c r="D160" s="262">
        <v>45316</v>
      </c>
      <c r="E160" s="261">
        <v>4365.6499999999996</v>
      </c>
      <c r="F160" s="261">
        <v>4300.2166666666662</v>
      </c>
      <c r="G160" s="263">
        <v>4200.4333333333325</v>
      </c>
      <c r="H160" s="263">
        <v>4035.2166666666662</v>
      </c>
      <c r="I160" s="263">
        <v>3935.4333333333325</v>
      </c>
      <c r="J160" s="263">
        <v>4465.4333333333325</v>
      </c>
      <c r="K160" s="263">
        <v>4565.2166666666672</v>
      </c>
      <c r="L160" s="263">
        <v>4730.4333333333325</v>
      </c>
      <c r="M160" s="264">
        <v>4400</v>
      </c>
      <c r="N160" s="264">
        <v>4135</v>
      </c>
      <c r="O160" s="264">
        <v>2570000</v>
      </c>
      <c r="P160" s="265">
        <v>-2.1026969373762E-2</v>
      </c>
    </row>
    <row r="161" spans="1:16" ht="12.75" customHeight="1">
      <c r="A161" s="256">
        <v>151</v>
      </c>
      <c r="B161" s="269" t="s">
        <v>190</v>
      </c>
      <c r="C161" s="268" t="s">
        <v>204</v>
      </c>
      <c r="D161" s="262">
        <v>45316</v>
      </c>
      <c r="E161" s="261">
        <v>245.95</v>
      </c>
      <c r="F161" s="261">
        <v>242.35</v>
      </c>
      <c r="G161" s="263">
        <v>237.95</v>
      </c>
      <c r="H161" s="263">
        <v>229.95</v>
      </c>
      <c r="I161" s="263">
        <v>225.54999999999998</v>
      </c>
      <c r="J161" s="263">
        <v>250.35</v>
      </c>
      <c r="K161" s="263">
        <v>254.75000000000003</v>
      </c>
      <c r="L161" s="263">
        <v>262.75</v>
      </c>
      <c r="M161" s="264">
        <v>246.75</v>
      </c>
      <c r="N161" s="264">
        <v>234.35</v>
      </c>
      <c r="O161" s="264">
        <v>71762400</v>
      </c>
      <c r="P161" s="265">
        <v>-7.1238876205563059E-2</v>
      </c>
    </row>
    <row r="162" spans="1:16" ht="12.75" customHeight="1">
      <c r="A162" s="256">
        <v>152</v>
      </c>
      <c r="B162" s="269" t="s">
        <v>205</v>
      </c>
      <c r="C162" s="261" t="s">
        <v>206</v>
      </c>
      <c r="D162" s="262">
        <v>45316</v>
      </c>
      <c r="E162" s="261">
        <v>1454.9</v>
      </c>
      <c r="F162" s="261">
        <v>1457.55</v>
      </c>
      <c r="G162" s="263">
        <v>1435</v>
      </c>
      <c r="H162" s="263">
        <v>1415.1000000000001</v>
      </c>
      <c r="I162" s="263">
        <v>1392.5500000000002</v>
      </c>
      <c r="J162" s="263">
        <v>1477.4499999999998</v>
      </c>
      <c r="K162" s="263">
        <v>1499.9999999999995</v>
      </c>
      <c r="L162" s="263">
        <v>1519.8999999999996</v>
      </c>
      <c r="M162" s="264">
        <v>1480.1</v>
      </c>
      <c r="N162" s="264">
        <v>1437.65</v>
      </c>
      <c r="O162" s="264">
        <v>6375248</v>
      </c>
      <c r="P162" s="265">
        <v>2.2120717781402937E-2</v>
      </c>
    </row>
    <row r="163" spans="1:16" ht="12.75" customHeight="1">
      <c r="A163" s="256">
        <v>153</v>
      </c>
      <c r="B163" s="269" t="s">
        <v>49</v>
      </c>
      <c r="C163" s="261" t="s">
        <v>208</v>
      </c>
      <c r="D163" s="262">
        <v>45316</v>
      </c>
      <c r="E163" s="261">
        <v>963.2</v>
      </c>
      <c r="F163" s="261">
        <v>951.9</v>
      </c>
      <c r="G163" s="263">
        <v>939.3</v>
      </c>
      <c r="H163" s="263">
        <v>915.4</v>
      </c>
      <c r="I163" s="263">
        <v>902.8</v>
      </c>
      <c r="J163" s="263">
        <v>975.8</v>
      </c>
      <c r="K163" s="263">
        <v>988.40000000000009</v>
      </c>
      <c r="L163" s="263">
        <v>1012.3</v>
      </c>
      <c r="M163" s="264">
        <v>964.5</v>
      </c>
      <c r="N163" s="264">
        <v>928</v>
      </c>
      <c r="O163" s="264">
        <v>4065550</v>
      </c>
      <c r="P163" s="265">
        <v>-9.4643195154268403E-2</v>
      </c>
    </row>
    <row r="164" spans="1:16" ht="12.75" customHeight="1">
      <c r="A164" s="256">
        <v>154</v>
      </c>
      <c r="B164" s="269" t="s">
        <v>63</v>
      </c>
      <c r="C164" s="261" t="s">
        <v>209</v>
      </c>
      <c r="D164" s="262">
        <v>45316</v>
      </c>
      <c r="E164" s="261">
        <v>260.8</v>
      </c>
      <c r="F164" s="261">
        <v>257.3</v>
      </c>
      <c r="G164" s="263">
        <v>252.75</v>
      </c>
      <c r="H164" s="263">
        <v>244.7</v>
      </c>
      <c r="I164" s="263">
        <v>240.14999999999998</v>
      </c>
      <c r="J164" s="263">
        <v>265.35000000000002</v>
      </c>
      <c r="K164" s="263">
        <v>269.90000000000009</v>
      </c>
      <c r="L164" s="263">
        <v>277.95000000000005</v>
      </c>
      <c r="M164" s="264">
        <v>261.85000000000002</v>
      </c>
      <c r="N164" s="264">
        <v>249.25</v>
      </c>
      <c r="O164" s="264">
        <v>54002500</v>
      </c>
      <c r="P164" s="265">
        <v>-6.6629218338158408E-2</v>
      </c>
    </row>
    <row r="165" spans="1:16" ht="12.75" customHeight="1">
      <c r="A165" s="256">
        <v>155</v>
      </c>
      <c r="B165" s="269" t="s">
        <v>190</v>
      </c>
      <c r="C165" s="261" t="s">
        <v>210</v>
      </c>
      <c r="D165" s="262">
        <v>45316</v>
      </c>
      <c r="E165" s="261">
        <v>468.45</v>
      </c>
      <c r="F165" s="261">
        <v>459.09999999999997</v>
      </c>
      <c r="G165" s="263">
        <v>444.89999999999992</v>
      </c>
      <c r="H165" s="263">
        <v>421.34999999999997</v>
      </c>
      <c r="I165" s="263">
        <v>407.14999999999992</v>
      </c>
      <c r="J165" s="263">
        <v>482.64999999999992</v>
      </c>
      <c r="K165" s="263">
        <v>496.84999999999997</v>
      </c>
      <c r="L165" s="263">
        <v>520.39999999999986</v>
      </c>
      <c r="M165" s="264">
        <v>473.3</v>
      </c>
      <c r="N165" s="264">
        <v>435.55</v>
      </c>
      <c r="O165" s="264">
        <v>45572000</v>
      </c>
      <c r="P165" s="265">
        <v>6.0109798083186006E-2</v>
      </c>
    </row>
    <row r="166" spans="1:16" ht="12.75" customHeight="1">
      <c r="A166" s="256">
        <v>156</v>
      </c>
      <c r="B166" s="269" t="s">
        <v>84</v>
      </c>
      <c r="C166" s="261" t="s">
        <v>211</v>
      </c>
      <c r="D166" s="262">
        <v>45316</v>
      </c>
      <c r="E166" s="261">
        <v>2689.6</v>
      </c>
      <c r="F166" s="261">
        <v>2676.8833333333332</v>
      </c>
      <c r="G166" s="263">
        <v>2656.4666666666662</v>
      </c>
      <c r="H166" s="263">
        <v>2623.333333333333</v>
      </c>
      <c r="I166" s="263">
        <v>2602.9166666666661</v>
      </c>
      <c r="J166" s="263">
        <v>2710.0166666666664</v>
      </c>
      <c r="K166" s="263">
        <v>2730.4333333333334</v>
      </c>
      <c r="L166" s="263">
        <v>2763.5666666666666</v>
      </c>
      <c r="M166" s="264">
        <v>2697.3</v>
      </c>
      <c r="N166" s="264">
        <v>2643.75</v>
      </c>
      <c r="O166" s="264">
        <v>37053750</v>
      </c>
      <c r="P166" s="265">
        <v>4.3011055361252049E-2</v>
      </c>
    </row>
    <row r="167" spans="1:16" ht="12.75" customHeight="1">
      <c r="A167" s="256">
        <v>157</v>
      </c>
      <c r="B167" s="269" t="s">
        <v>132</v>
      </c>
      <c r="C167" s="261" t="s">
        <v>212</v>
      </c>
      <c r="D167" s="262">
        <v>45316</v>
      </c>
      <c r="E167" s="261">
        <v>115.1</v>
      </c>
      <c r="F167" s="261">
        <v>113.16666666666667</v>
      </c>
      <c r="G167" s="263">
        <v>110.78333333333335</v>
      </c>
      <c r="H167" s="263">
        <v>106.46666666666667</v>
      </c>
      <c r="I167" s="263">
        <v>104.08333333333334</v>
      </c>
      <c r="J167" s="263">
        <v>117.48333333333335</v>
      </c>
      <c r="K167" s="263">
        <v>119.86666666666667</v>
      </c>
      <c r="L167" s="263">
        <v>124.18333333333335</v>
      </c>
      <c r="M167" s="264">
        <v>115.55</v>
      </c>
      <c r="N167" s="264">
        <v>108.85</v>
      </c>
      <c r="O167" s="264">
        <v>149480000</v>
      </c>
      <c r="P167" s="265">
        <v>3.7940228863459616E-2</v>
      </c>
    </row>
    <row r="168" spans="1:16" ht="12.75" customHeight="1">
      <c r="A168" s="256">
        <v>158</v>
      </c>
      <c r="B168" s="269" t="s">
        <v>63</v>
      </c>
      <c r="C168" s="261" t="s">
        <v>213</v>
      </c>
      <c r="D168" s="262">
        <v>45316</v>
      </c>
      <c r="E168" s="261">
        <v>747.25</v>
      </c>
      <c r="F168" s="261">
        <v>739.11666666666667</v>
      </c>
      <c r="G168" s="263">
        <v>727.7833333333333</v>
      </c>
      <c r="H168" s="263">
        <v>708.31666666666661</v>
      </c>
      <c r="I168" s="263">
        <v>696.98333333333323</v>
      </c>
      <c r="J168" s="263">
        <v>758.58333333333337</v>
      </c>
      <c r="K168" s="263">
        <v>769.91666666666663</v>
      </c>
      <c r="L168" s="263">
        <v>789.38333333333344</v>
      </c>
      <c r="M168" s="264">
        <v>750.45</v>
      </c>
      <c r="N168" s="264">
        <v>719.65</v>
      </c>
      <c r="O168" s="264">
        <v>19549600</v>
      </c>
      <c r="P168" s="265">
        <v>-2.1815707309262668E-2</v>
      </c>
    </row>
    <row r="169" spans="1:16" ht="12.75" customHeight="1">
      <c r="A169" s="256">
        <v>159</v>
      </c>
      <c r="B169" s="269" t="s">
        <v>68</v>
      </c>
      <c r="C169" s="266" t="s">
        <v>214</v>
      </c>
      <c r="D169" s="262">
        <v>45316</v>
      </c>
      <c r="E169" s="261">
        <v>1412.3</v>
      </c>
      <c r="F169" s="261">
        <v>1396.8833333333332</v>
      </c>
      <c r="G169" s="263">
        <v>1378.8666666666663</v>
      </c>
      <c r="H169" s="263">
        <v>1345.4333333333332</v>
      </c>
      <c r="I169" s="263">
        <v>1327.4166666666663</v>
      </c>
      <c r="J169" s="263">
        <v>1430.3166666666664</v>
      </c>
      <c r="K169" s="263">
        <v>1448.3333333333333</v>
      </c>
      <c r="L169" s="263">
        <v>1481.7666666666664</v>
      </c>
      <c r="M169" s="264">
        <v>1414.9</v>
      </c>
      <c r="N169" s="264">
        <v>1363.45</v>
      </c>
      <c r="O169" s="264">
        <v>7372500</v>
      </c>
      <c r="P169" s="265">
        <v>2.9534981147884373E-2</v>
      </c>
    </row>
    <row r="170" spans="1:16" ht="12.75" customHeight="1">
      <c r="A170" s="256">
        <v>160</v>
      </c>
      <c r="B170" s="269" t="s">
        <v>63</v>
      </c>
      <c r="C170" s="261" t="s">
        <v>215</v>
      </c>
      <c r="D170" s="262">
        <v>45316</v>
      </c>
      <c r="E170" s="261">
        <v>619.70000000000005</v>
      </c>
      <c r="F170" s="261">
        <v>614.51666666666677</v>
      </c>
      <c r="G170" s="263">
        <v>607.43333333333351</v>
      </c>
      <c r="H170" s="263">
        <v>595.16666666666674</v>
      </c>
      <c r="I170" s="263">
        <v>588.08333333333348</v>
      </c>
      <c r="J170" s="263">
        <v>626.78333333333353</v>
      </c>
      <c r="K170" s="263">
        <v>633.86666666666679</v>
      </c>
      <c r="L170" s="263">
        <v>646.13333333333355</v>
      </c>
      <c r="M170" s="264">
        <v>621.6</v>
      </c>
      <c r="N170" s="264">
        <v>602.25</v>
      </c>
      <c r="O170" s="264">
        <v>122904000</v>
      </c>
      <c r="P170" s="265">
        <v>-1.2271861513609952E-2</v>
      </c>
    </row>
    <row r="171" spans="1:16" ht="12.75" customHeight="1">
      <c r="A171" s="256">
        <v>161</v>
      </c>
      <c r="B171" s="269" t="s">
        <v>49</v>
      </c>
      <c r="C171" s="261" t="s">
        <v>216</v>
      </c>
      <c r="D171" s="262">
        <v>45316</v>
      </c>
      <c r="E171" s="261">
        <v>27738.55</v>
      </c>
      <c r="F171" s="261">
        <v>27672.766666666666</v>
      </c>
      <c r="G171" s="263">
        <v>27411.833333333332</v>
      </c>
      <c r="H171" s="263">
        <v>27085.116666666665</v>
      </c>
      <c r="I171" s="263">
        <v>26824.183333333331</v>
      </c>
      <c r="J171" s="263">
        <v>27999.483333333334</v>
      </c>
      <c r="K171" s="263">
        <v>28260.416666666668</v>
      </c>
      <c r="L171" s="263">
        <v>28587.133333333335</v>
      </c>
      <c r="M171" s="264">
        <v>27933.7</v>
      </c>
      <c r="N171" s="264">
        <v>27346.05</v>
      </c>
      <c r="O171" s="264">
        <v>182425</v>
      </c>
      <c r="P171" s="265">
        <v>4.5265721243374878E-2</v>
      </c>
    </row>
    <row r="172" spans="1:16" ht="12.75" customHeight="1">
      <c r="A172" s="256">
        <v>162</v>
      </c>
      <c r="B172" s="269" t="s">
        <v>41</v>
      </c>
      <c r="C172" s="261" t="s">
        <v>217</v>
      </c>
      <c r="D172" s="262">
        <v>45316</v>
      </c>
      <c r="E172" s="261">
        <v>4194.1000000000004</v>
      </c>
      <c r="F172" s="261">
        <v>4151.1000000000004</v>
      </c>
      <c r="G172" s="263">
        <v>4098.1500000000005</v>
      </c>
      <c r="H172" s="263">
        <v>4002.2000000000003</v>
      </c>
      <c r="I172" s="263">
        <v>3949.2500000000005</v>
      </c>
      <c r="J172" s="263">
        <v>4247.0500000000011</v>
      </c>
      <c r="K172" s="263">
        <v>4300.0000000000018</v>
      </c>
      <c r="L172" s="263">
        <v>4395.9500000000007</v>
      </c>
      <c r="M172" s="264">
        <v>4204.05</v>
      </c>
      <c r="N172" s="264">
        <v>4055.15</v>
      </c>
      <c r="O172" s="264">
        <v>1413750</v>
      </c>
      <c r="P172" s="265">
        <v>-5.1620044274501911E-2</v>
      </c>
    </row>
    <row r="173" spans="1:16" ht="12.75" customHeight="1">
      <c r="A173" s="256">
        <v>163</v>
      </c>
      <c r="B173" s="269" t="s">
        <v>47</v>
      </c>
      <c r="C173" s="261" t="s">
        <v>218</v>
      </c>
      <c r="D173" s="262">
        <v>45316</v>
      </c>
      <c r="E173" s="261">
        <v>2291.35</v>
      </c>
      <c r="F173" s="261">
        <v>2284.25</v>
      </c>
      <c r="G173" s="263">
        <v>2265.1999999999998</v>
      </c>
      <c r="H173" s="263">
        <v>2239.0499999999997</v>
      </c>
      <c r="I173" s="263">
        <v>2219.9999999999995</v>
      </c>
      <c r="J173" s="263">
        <v>2310.4</v>
      </c>
      <c r="K173" s="263">
        <v>2329.4500000000003</v>
      </c>
      <c r="L173" s="263">
        <v>2355.6000000000004</v>
      </c>
      <c r="M173" s="264">
        <v>2303.3000000000002</v>
      </c>
      <c r="N173" s="264">
        <v>2258.1</v>
      </c>
      <c r="O173" s="264">
        <v>4468875</v>
      </c>
      <c r="P173" s="265">
        <v>-2.3596886521917246E-2</v>
      </c>
    </row>
    <row r="174" spans="1:16" ht="12.75" customHeight="1">
      <c r="A174" s="256">
        <v>164</v>
      </c>
      <c r="B174" s="269" t="s">
        <v>68</v>
      </c>
      <c r="C174" s="261" t="s">
        <v>219</v>
      </c>
      <c r="D174" s="262">
        <v>45316</v>
      </c>
      <c r="E174" s="261">
        <v>2301.25</v>
      </c>
      <c r="F174" s="261">
        <v>2273.1666666666665</v>
      </c>
      <c r="G174" s="263">
        <v>2238.083333333333</v>
      </c>
      <c r="H174" s="263">
        <v>2174.9166666666665</v>
      </c>
      <c r="I174" s="263">
        <v>2139.833333333333</v>
      </c>
      <c r="J174" s="263">
        <v>2336.333333333333</v>
      </c>
      <c r="K174" s="263">
        <v>2371.4166666666661</v>
      </c>
      <c r="L174" s="263">
        <v>2434.583333333333</v>
      </c>
      <c r="M174" s="264">
        <v>2308.25</v>
      </c>
      <c r="N174" s="264">
        <v>2210</v>
      </c>
      <c r="O174" s="264">
        <v>7311900</v>
      </c>
      <c r="P174" s="265">
        <v>5.9432910974452106E-3</v>
      </c>
    </row>
    <row r="175" spans="1:16" ht="12.75" customHeight="1">
      <c r="A175" s="256">
        <v>165</v>
      </c>
      <c r="B175" s="269" t="s">
        <v>43</v>
      </c>
      <c r="C175" s="261" t="s">
        <v>220</v>
      </c>
      <c r="D175" s="262">
        <v>45316</v>
      </c>
      <c r="E175" s="261">
        <v>1380.4</v>
      </c>
      <c r="F175" s="261">
        <v>1375.2333333333333</v>
      </c>
      <c r="G175" s="263">
        <v>1361.2166666666667</v>
      </c>
      <c r="H175" s="263">
        <v>1342.0333333333333</v>
      </c>
      <c r="I175" s="263">
        <v>1328.0166666666667</v>
      </c>
      <c r="J175" s="263">
        <v>1394.4166666666667</v>
      </c>
      <c r="K175" s="263">
        <v>1408.4333333333336</v>
      </c>
      <c r="L175" s="263">
        <v>1427.6166666666668</v>
      </c>
      <c r="M175" s="264">
        <v>1389.25</v>
      </c>
      <c r="N175" s="264">
        <v>1356.05</v>
      </c>
      <c r="O175" s="264">
        <v>14212800</v>
      </c>
      <c r="P175" s="265">
        <v>1.3274777921948299E-2</v>
      </c>
    </row>
    <row r="176" spans="1:16" ht="12.75" customHeight="1">
      <c r="A176" s="256">
        <v>166</v>
      </c>
      <c r="B176" s="269" t="s">
        <v>205</v>
      </c>
      <c r="C176" s="261" t="s">
        <v>221</v>
      </c>
      <c r="D176" s="262">
        <v>45316</v>
      </c>
      <c r="E176" s="261">
        <v>644.65</v>
      </c>
      <c r="F176" s="261">
        <v>635.76666666666677</v>
      </c>
      <c r="G176" s="263">
        <v>624.53333333333353</v>
      </c>
      <c r="H176" s="263">
        <v>604.41666666666674</v>
      </c>
      <c r="I176" s="263">
        <v>593.18333333333351</v>
      </c>
      <c r="J176" s="263">
        <v>655.88333333333355</v>
      </c>
      <c r="K176" s="263">
        <v>667.1166666666669</v>
      </c>
      <c r="L176" s="263">
        <v>687.23333333333358</v>
      </c>
      <c r="M176" s="264">
        <v>647</v>
      </c>
      <c r="N176" s="264">
        <v>615.65</v>
      </c>
      <c r="O176" s="264">
        <v>8541000</v>
      </c>
      <c r="P176" s="265">
        <v>-4.3025210084033615E-2</v>
      </c>
    </row>
    <row r="177" spans="1:16" ht="12.75" customHeight="1">
      <c r="A177" s="256">
        <v>167</v>
      </c>
      <c r="B177" s="269" t="s">
        <v>43</v>
      </c>
      <c r="C177" s="261" t="s">
        <v>222</v>
      </c>
      <c r="D177" s="262">
        <v>45316</v>
      </c>
      <c r="E177" s="261">
        <v>694.15</v>
      </c>
      <c r="F177" s="261">
        <v>688.75</v>
      </c>
      <c r="G177" s="263">
        <v>681.5</v>
      </c>
      <c r="H177" s="263">
        <v>668.85</v>
      </c>
      <c r="I177" s="263">
        <v>661.6</v>
      </c>
      <c r="J177" s="263">
        <v>701.4</v>
      </c>
      <c r="K177" s="263">
        <v>708.65</v>
      </c>
      <c r="L177" s="263">
        <v>721.3</v>
      </c>
      <c r="M177" s="264">
        <v>696</v>
      </c>
      <c r="N177" s="264">
        <v>676.1</v>
      </c>
      <c r="O177" s="264">
        <v>6871000</v>
      </c>
      <c r="P177" s="265">
        <v>-3.7809830555944543E-2</v>
      </c>
    </row>
    <row r="178" spans="1:16" ht="12.75" customHeight="1">
      <c r="A178" s="256">
        <v>168</v>
      </c>
      <c r="B178" s="269" t="s">
        <v>39</v>
      </c>
      <c r="C178" s="268" t="s">
        <v>223</v>
      </c>
      <c r="D178" s="262">
        <v>45316</v>
      </c>
      <c r="E178" s="261">
        <v>1019.95</v>
      </c>
      <c r="F178" s="261">
        <v>1012.6833333333334</v>
      </c>
      <c r="G178" s="263">
        <v>1001.5666666666668</v>
      </c>
      <c r="H178" s="263">
        <v>983.18333333333339</v>
      </c>
      <c r="I178" s="263">
        <v>972.06666666666683</v>
      </c>
      <c r="J178" s="263">
        <v>1031.0666666666668</v>
      </c>
      <c r="K178" s="263">
        <v>1042.1833333333334</v>
      </c>
      <c r="L178" s="263">
        <v>1060.5666666666668</v>
      </c>
      <c r="M178" s="264">
        <v>1023.8</v>
      </c>
      <c r="N178" s="264">
        <v>994.3</v>
      </c>
      <c r="O178" s="264">
        <v>12966800</v>
      </c>
      <c r="P178" s="265">
        <v>8.9514302879060953E-2</v>
      </c>
    </row>
    <row r="179" spans="1:16" ht="12.75" customHeight="1">
      <c r="A179" s="256">
        <v>169</v>
      </c>
      <c r="B179" s="269" t="s">
        <v>79</v>
      </c>
      <c r="C179" s="261" t="s">
        <v>224</v>
      </c>
      <c r="D179" s="262">
        <v>45316</v>
      </c>
      <c r="E179" s="261">
        <v>1730.15</v>
      </c>
      <c r="F179" s="261">
        <v>1717.6166666666668</v>
      </c>
      <c r="G179" s="263">
        <v>1702.7333333333336</v>
      </c>
      <c r="H179" s="263">
        <v>1675.3166666666668</v>
      </c>
      <c r="I179" s="263">
        <v>1660.4333333333336</v>
      </c>
      <c r="J179" s="263">
        <v>1745.0333333333335</v>
      </c>
      <c r="K179" s="263">
        <v>1759.9166666666667</v>
      </c>
      <c r="L179" s="263">
        <v>1787.3333333333335</v>
      </c>
      <c r="M179" s="264">
        <v>1732.5</v>
      </c>
      <c r="N179" s="264">
        <v>1690.2</v>
      </c>
      <c r="O179" s="264">
        <v>7135500</v>
      </c>
      <c r="P179" s="265">
        <v>-6.8411776225602197E-2</v>
      </c>
    </row>
    <row r="180" spans="1:16" ht="12.75" customHeight="1">
      <c r="A180" s="256">
        <v>170</v>
      </c>
      <c r="B180" s="269" t="s">
        <v>59</v>
      </c>
      <c r="C180" s="267" t="s">
        <v>225</v>
      </c>
      <c r="D180" s="262">
        <v>45316</v>
      </c>
      <c r="E180" s="261">
        <v>1161.8</v>
      </c>
      <c r="F180" s="261">
        <v>1153.3166666666666</v>
      </c>
      <c r="G180" s="263">
        <v>1142.7333333333331</v>
      </c>
      <c r="H180" s="263">
        <v>1123.6666666666665</v>
      </c>
      <c r="I180" s="263">
        <v>1113.083333333333</v>
      </c>
      <c r="J180" s="263">
        <v>1172.3833333333332</v>
      </c>
      <c r="K180" s="263">
        <v>1182.9666666666667</v>
      </c>
      <c r="L180" s="263">
        <v>1202.0333333333333</v>
      </c>
      <c r="M180" s="264">
        <v>1163.9000000000001</v>
      </c>
      <c r="N180" s="264">
        <v>1134.25</v>
      </c>
      <c r="O180" s="264">
        <v>10457100</v>
      </c>
      <c r="P180" s="265">
        <v>1.9478810213214005E-2</v>
      </c>
    </row>
    <row r="181" spans="1:16" ht="12.75" customHeight="1">
      <c r="A181" s="256">
        <v>171</v>
      </c>
      <c r="B181" s="269" t="s">
        <v>56</v>
      </c>
      <c r="C181" s="261" t="s">
        <v>226</v>
      </c>
      <c r="D181" s="262">
        <v>45316</v>
      </c>
      <c r="E181" s="261">
        <v>807.9</v>
      </c>
      <c r="F181" s="261">
        <v>801.13333333333321</v>
      </c>
      <c r="G181" s="263">
        <v>792.81666666666638</v>
      </c>
      <c r="H181" s="263">
        <v>777.73333333333312</v>
      </c>
      <c r="I181" s="263">
        <v>769.41666666666629</v>
      </c>
      <c r="J181" s="263">
        <v>816.21666666666647</v>
      </c>
      <c r="K181" s="263">
        <v>824.5333333333333</v>
      </c>
      <c r="L181" s="263">
        <v>839.61666666666656</v>
      </c>
      <c r="M181" s="264">
        <v>809.45</v>
      </c>
      <c r="N181" s="264">
        <v>786.05</v>
      </c>
      <c r="O181" s="264">
        <v>70030200</v>
      </c>
      <c r="P181" s="265">
        <v>4.7176646068612826E-2</v>
      </c>
    </row>
    <row r="182" spans="1:16" ht="12.75" customHeight="1">
      <c r="A182" s="256">
        <v>172</v>
      </c>
      <c r="B182" s="269" t="s">
        <v>190</v>
      </c>
      <c r="C182" s="261" t="s">
        <v>227</v>
      </c>
      <c r="D182" s="262">
        <v>45316</v>
      </c>
      <c r="E182" s="261">
        <v>357.65</v>
      </c>
      <c r="F182" s="261">
        <v>353.10000000000008</v>
      </c>
      <c r="G182" s="263">
        <v>347.40000000000015</v>
      </c>
      <c r="H182" s="263">
        <v>337.15000000000009</v>
      </c>
      <c r="I182" s="263">
        <v>331.45000000000016</v>
      </c>
      <c r="J182" s="263">
        <v>363.35000000000014</v>
      </c>
      <c r="K182" s="263">
        <v>369.05000000000007</v>
      </c>
      <c r="L182" s="263">
        <v>379.30000000000013</v>
      </c>
      <c r="M182" s="264">
        <v>358.8</v>
      </c>
      <c r="N182" s="264">
        <v>342.85</v>
      </c>
      <c r="O182" s="264">
        <v>92448000</v>
      </c>
      <c r="P182" s="265">
        <v>2.2203978057245215E-2</v>
      </c>
    </row>
    <row r="183" spans="1:16" ht="12.75" customHeight="1">
      <c r="A183" s="256">
        <v>173</v>
      </c>
      <c r="B183" s="269" t="s">
        <v>132</v>
      </c>
      <c r="C183" s="261" t="s">
        <v>228</v>
      </c>
      <c r="D183" s="262">
        <v>45316</v>
      </c>
      <c r="E183" s="261">
        <v>135.4</v>
      </c>
      <c r="F183" s="261">
        <v>133.70000000000002</v>
      </c>
      <c r="G183" s="263">
        <v>131.60000000000002</v>
      </c>
      <c r="H183" s="263">
        <v>127.80000000000001</v>
      </c>
      <c r="I183" s="263">
        <v>125.70000000000002</v>
      </c>
      <c r="J183" s="263">
        <v>137.50000000000003</v>
      </c>
      <c r="K183" s="263">
        <v>139.6</v>
      </c>
      <c r="L183" s="263">
        <v>143.40000000000003</v>
      </c>
      <c r="M183" s="264">
        <v>135.80000000000001</v>
      </c>
      <c r="N183" s="264">
        <v>129.9</v>
      </c>
      <c r="O183" s="264">
        <v>248116000</v>
      </c>
      <c r="P183" s="265">
        <v>-1.1243835616438356E-2</v>
      </c>
    </row>
    <row r="184" spans="1:16" ht="12.75" customHeight="1">
      <c r="A184" s="256">
        <v>174</v>
      </c>
      <c r="B184" s="269" t="s">
        <v>87</v>
      </c>
      <c r="C184" s="261" t="s">
        <v>229</v>
      </c>
      <c r="D184" s="262">
        <v>45316</v>
      </c>
      <c r="E184" s="261">
        <v>3848.3</v>
      </c>
      <c r="F184" s="261">
        <v>3844.5500000000006</v>
      </c>
      <c r="G184" s="263">
        <v>3813.4500000000012</v>
      </c>
      <c r="H184" s="263">
        <v>3778.6000000000004</v>
      </c>
      <c r="I184" s="263">
        <v>3747.5000000000009</v>
      </c>
      <c r="J184" s="263">
        <v>3879.4000000000015</v>
      </c>
      <c r="K184" s="263">
        <v>3910.5000000000009</v>
      </c>
      <c r="L184" s="263">
        <v>3945.3500000000017</v>
      </c>
      <c r="M184" s="264">
        <v>3875.65</v>
      </c>
      <c r="N184" s="264">
        <v>3809.7</v>
      </c>
      <c r="O184" s="264">
        <v>12519675</v>
      </c>
      <c r="P184" s="265">
        <v>1.6770654197637895E-2</v>
      </c>
    </row>
    <row r="185" spans="1:16" ht="12.75" customHeight="1">
      <c r="A185" s="256">
        <v>175</v>
      </c>
      <c r="B185" s="269" t="s">
        <v>87</v>
      </c>
      <c r="C185" s="261" t="s">
        <v>230</v>
      </c>
      <c r="D185" s="262">
        <v>45316</v>
      </c>
      <c r="E185" s="261">
        <v>1407.9</v>
      </c>
      <c r="F185" s="261">
        <v>1395.7</v>
      </c>
      <c r="G185" s="263">
        <v>1376.95</v>
      </c>
      <c r="H185" s="263">
        <v>1346</v>
      </c>
      <c r="I185" s="263">
        <v>1327.25</v>
      </c>
      <c r="J185" s="263">
        <v>1426.65</v>
      </c>
      <c r="K185" s="263">
        <v>1445.4</v>
      </c>
      <c r="L185" s="263">
        <v>1476.3500000000001</v>
      </c>
      <c r="M185" s="264">
        <v>1414.45</v>
      </c>
      <c r="N185" s="264">
        <v>1364.75</v>
      </c>
      <c r="O185" s="264">
        <v>14040000</v>
      </c>
      <c r="P185" s="265">
        <v>-3.8382510068217308E-2</v>
      </c>
    </row>
    <row r="186" spans="1:16" ht="12.75" customHeight="1">
      <c r="A186" s="256">
        <v>176</v>
      </c>
      <c r="B186" s="269" t="s">
        <v>59</v>
      </c>
      <c r="C186" s="261" t="s">
        <v>231</v>
      </c>
      <c r="D186" s="262">
        <v>45316</v>
      </c>
      <c r="E186" s="261">
        <v>3768.65</v>
      </c>
      <c r="F186" s="261">
        <v>3752.9666666666667</v>
      </c>
      <c r="G186" s="263">
        <v>3727.5833333333335</v>
      </c>
      <c r="H186" s="263">
        <v>3686.5166666666669</v>
      </c>
      <c r="I186" s="263">
        <v>3661.1333333333337</v>
      </c>
      <c r="J186" s="263">
        <v>3794.0333333333333</v>
      </c>
      <c r="K186" s="263">
        <v>3819.4166666666665</v>
      </c>
      <c r="L186" s="263">
        <v>3860.4833333333331</v>
      </c>
      <c r="M186" s="264">
        <v>3778.35</v>
      </c>
      <c r="N186" s="264">
        <v>3711.9</v>
      </c>
      <c r="O186" s="264">
        <v>4891950</v>
      </c>
      <c r="P186" s="265">
        <v>-1.3575307230637324E-3</v>
      </c>
    </row>
    <row r="187" spans="1:16" ht="12.75" customHeight="1">
      <c r="A187" s="256">
        <v>177</v>
      </c>
      <c r="B187" s="269" t="s">
        <v>43</v>
      </c>
      <c r="C187" s="261" t="s">
        <v>232</v>
      </c>
      <c r="D187" s="262">
        <v>45316</v>
      </c>
      <c r="E187" s="261">
        <v>2510.1</v>
      </c>
      <c r="F187" s="261">
        <v>2501.9833333333336</v>
      </c>
      <c r="G187" s="263">
        <v>2484.2166666666672</v>
      </c>
      <c r="H187" s="263">
        <v>2458.3333333333335</v>
      </c>
      <c r="I187" s="263">
        <v>2440.5666666666671</v>
      </c>
      <c r="J187" s="263">
        <v>2527.8666666666672</v>
      </c>
      <c r="K187" s="263">
        <v>2545.6333333333337</v>
      </c>
      <c r="L187" s="263">
        <v>2571.5166666666673</v>
      </c>
      <c r="M187" s="264">
        <v>2519.75</v>
      </c>
      <c r="N187" s="264">
        <v>2476.1</v>
      </c>
      <c r="O187" s="264">
        <v>1642500</v>
      </c>
      <c r="P187" s="265">
        <v>7.3597056117755289E-3</v>
      </c>
    </row>
    <row r="188" spans="1:16" ht="12.75" customHeight="1">
      <c r="A188" s="256">
        <v>178</v>
      </c>
      <c r="B188" s="269" t="s">
        <v>45</v>
      </c>
      <c r="C188" s="261" t="s">
        <v>233</v>
      </c>
      <c r="D188" s="262">
        <v>45316</v>
      </c>
      <c r="E188" s="261">
        <v>3228.35</v>
      </c>
      <c r="F188" s="261">
        <v>3200.0166666666664</v>
      </c>
      <c r="G188" s="263">
        <v>3155.083333333333</v>
      </c>
      <c r="H188" s="263">
        <v>3081.8166666666666</v>
      </c>
      <c r="I188" s="263">
        <v>3036.8833333333332</v>
      </c>
      <c r="J188" s="263">
        <v>3273.2833333333328</v>
      </c>
      <c r="K188" s="263">
        <v>3318.2166666666662</v>
      </c>
      <c r="L188" s="263">
        <v>3391.4833333333327</v>
      </c>
      <c r="M188" s="264">
        <v>3244.95</v>
      </c>
      <c r="N188" s="264">
        <v>3126.75</v>
      </c>
      <c r="O188" s="264">
        <v>3273600</v>
      </c>
      <c r="P188" s="265">
        <v>2.5692442661987717E-2</v>
      </c>
    </row>
    <row r="189" spans="1:16" ht="12.75" customHeight="1">
      <c r="A189" s="256">
        <v>179</v>
      </c>
      <c r="B189" s="269" t="s">
        <v>56</v>
      </c>
      <c r="C189" s="261" t="s">
        <v>234</v>
      </c>
      <c r="D189" s="262">
        <v>45316</v>
      </c>
      <c r="E189" s="261">
        <v>2005.65</v>
      </c>
      <c r="F189" s="261">
        <v>1996.0666666666666</v>
      </c>
      <c r="G189" s="263">
        <v>1976.1333333333332</v>
      </c>
      <c r="H189" s="263">
        <v>1946.6166666666666</v>
      </c>
      <c r="I189" s="263">
        <v>1926.6833333333332</v>
      </c>
      <c r="J189" s="263">
        <v>2025.5833333333333</v>
      </c>
      <c r="K189" s="263">
        <v>2045.5166666666667</v>
      </c>
      <c r="L189" s="263">
        <v>2075.0333333333333</v>
      </c>
      <c r="M189" s="264">
        <v>2016</v>
      </c>
      <c r="N189" s="264">
        <v>1966.55</v>
      </c>
      <c r="O189" s="264">
        <v>5531750</v>
      </c>
      <c r="P189" s="265">
        <v>1.6477596805881236E-3</v>
      </c>
    </row>
    <row r="190" spans="1:16" ht="12.75" customHeight="1">
      <c r="A190" s="256">
        <v>180</v>
      </c>
      <c r="B190" s="269" t="s">
        <v>59</v>
      </c>
      <c r="C190" s="261" t="s">
        <v>235</v>
      </c>
      <c r="D190" s="262">
        <v>45316</v>
      </c>
      <c r="E190" s="261">
        <v>1870.2</v>
      </c>
      <c r="F190" s="261">
        <v>1853.8166666666668</v>
      </c>
      <c r="G190" s="263">
        <v>1834.4833333333336</v>
      </c>
      <c r="H190" s="263">
        <v>1798.7666666666667</v>
      </c>
      <c r="I190" s="263">
        <v>1779.4333333333334</v>
      </c>
      <c r="J190" s="263">
        <v>1889.5333333333338</v>
      </c>
      <c r="K190" s="263">
        <v>1908.8666666666672</v>
      </c>
      <c r="L190" s="263">
        <v>1944.5833333333339</v>
      </c>
      <c r="M190" s="264">
        <v>1873.15</v>
      </c>
      <c r="N190" s="264">
        <v>1818.1</v>
      </c>
      <c r="O190" s="264">
        <v>3426800</v>
      </c>
      <c r="P190" s="265">
        <v>7.4097291875626886E-2</v>
      </c>
    </row>
    <row r="191" spans="1:16" ht="12.75" customHeight="1">
      <c r="A191" s="256">
        <v>181</v>
      </c>
      <c r="B191" s="269" t="s">
        <v>49</v>
      </c>
      <c r="C191" s="261" t="s">
        <v>236</v>
      </c>
      <c r="D191" s="262">
        <v>45316</v>
      </c>
      <c r="E191" s="261">
        <v>10016.299999999999</v>
      </c>
      <c r="F191" s="261">
        <v>9919.4166666666661</v>
      </c>
      <c r="G191" s="263">
        <v>9808.8333333333321</v>
      </c>
      <c r="H191" s="263">
        <v>9601.3666666666668</v>
      </c>
      <c r="I191" s="263">
        <v>9490.7833333333328</v>
      </c>
      <c r="J191" s="263">
        <v>10126.883333333331</v>
      </c>
      <c r="K191" s="263">
        <v>10237.466666666664</v>
      </c>
      <c r="L191" s="263">
        <v>10444.933333333331</v>
      </c>
      <c r="M191" s="264">
        <v>10030</v>
      </c>
      <c r="N191" s="264">
        <v>9711.9500000000007</v>
      </c>
      <c r="O191" s="264">
        <v>1888800</v>
      </c>
      <c r="P191" s="265">
        <v>-8.8161209068010078E-3</v>
      </c>
    </row>
    <row r="192" spans="1:16" ht="12.75" customHeight="1">
      <c r="A192" s="256">
        <v>182</v>
      </c>
      <c r="B192" s="269" t="s">
        <v>39</v>
      </c>
      <c r="C192" s="261" t="s">
        <v>237</v>
      </c>
      <c r="D192" s="262">
        <v>45316</v>
      </c>
      <c r="E192" s="261">
        <v>547.35</v>
      </c>
      <c r="F192" s="261">
        <v>543.08333333333337</v>
      </c>
      <c r="G192" s="263">
        <v>537.26666666666677</v>
      </c>
      <c r="H192" s="263">
        <v>527.18333333333339</v>
      </c>
      <c r="I192" s="263">
        <v>521.36666666666679</v>
      </c>
      <c r="J192" s="263">
        <v>553.16666666666674</v>
      </c>
      <c r="K192" s="263">
        <v>558.98333333333335</v>
      </c>
      <c r="L192" s="263">
        <v>569.06666666666672</v>
      </c>
      <c r="M192" s="264">
        <v>548.9</v>
      </c>
      <c r="N192" s="264">
        <v>533</v>
      </c>
      <c r="O192" s="264">
        <v>39023400</v>
      </c>
      <c r="P192" s="265">
        <v>-1.5577345620306301E-2</v>
      </c>
    </row>
    <row r="193" spans="1:16" ht="12.75" customHeight="1">
      <c r="A193" s="256">
        <v>183</v>
      </c>
      <c r="B193" s="269" t="s">
        <v>132</v>
      </c>
      <c r="C193" s="261" t="s">
        <v>238</v>
      </c>
      <c r="D193" s="262">
        <v>45316</v>
      </c>
      <c r="E193" s="261">
        <v>263</v>
      </c>
      <c r="F193" s="261">
        <v>259.7833333333333</v>
      </c>
      <c r="G193" s="263">
        <v>255.66666666666663</v>
      </c>
      <c r="H193" s="263">
        <v>248.33333333333331</v>
      </c>
      <c r="I193" s="263">
        <v>244.21666666666664</v>
      </c>
      <c r="J193" s="263">
        <v>267.11666666666662</v>
      </c>
      <c r="K193" s="263">
        <v>271.23333333333329</v>
      </c>
      <c r="L193" s="263">
        <v>278.56666666666661</v>
      </c>
      <c r="M193" s="264">
        <v>263.89999999999998</v>
      </c>
      <c r="N193" s="264">
        <v>252.45</v>
      </c>
      <c r="O193" s="264">
        <v>97538400</v>
      </c>
      <c r="P193" s="265">
        <v>-1.7036367429246923E-2</v>
      </c>
    </row>
    <row r="194" spans="1:16" ht="12.75" customHeight="1">
      <c r="A194" s="256">
        <v>184</v>
      </c>
      <c r="B194" s="269" t="s">
        <v>41</v>
      </c>
      <c r="C194" s="261" t="s">
        <v>239</v>
      </c>
      <c r="D194" s="262">
        <v>45316</v>
      </c>
      <c r="E194" s="261">
        <v>1028.5</v>
      </c>
      <c r="F194" s="261">
        <v>1019.2666666666668</v>
      </c>
      <c r="G194" s="263">
        <v>1002.6333333333334</v>
      </c>
      <c r="H194" s="263">
        <v>976.76666666666665</v>
      </c>
      <c r="I194" s="263">
        <v>960.13333333333333</v>
      </c>
      <c r="J194" s="263">
        <v>1045.1333333333337</v>
      </c>
      <c r="K194" s="263">
        <v>1061.7666666666669</v>
      </c>
      <c r="L194" s="263">
        <v>1087.6333333333337</v>
      </c>
      <c r="M194" s="264">
        <v>1035.9000000000001</v>
      </c>
      <c r="N194" s="264">
        <v>993.4</v>
      </c>
      <c r="O194" s="264">
        <v>9884400</v>
      </c>
      <c r="P194" s="265">
        <v>-1.6242684820255582E-2</v>
      </c>
    </row>
    <row r="195" spans="1:16" ht="12.75" customHeight="1">
      <c r="A195" s="256">
        <v>185</v>
      </c>
      <c r="B195" s="269" t="s">
        <v>87</v>
      </c>
      <c r="C195" s="261" t="s">
        <v>240</v>
      </c>
      <c r="D195" s="262">
        <v>45316</v>
      </c>
      <c r="E195" s="261">
        <v>478.5</v>
      </c>
      <c r="F195" s="261">
        <v>475.40000000000003</v>
      </c>
      <c r="G195" s="263">
        <v>471.40000000000009</v>
      </c>
      <c r="H195" s="263">
        <v>464.30000000000007</v>
      </c>
      <c r="I195" s="263">
        <v>460.30000000000013</v>
      </c>
      <c r="J195" s="263">
        <v>482.50000000000006</v>
      </c>
      <c r="K195" s="263">
        <v>486.49999999999994</v>
      </c>
      <c r="L195" s="263">
        <v>493.6</v>
      </c>
      <c r="M195" s="264">
        <v>479.4</v>
      </c>
      <c r="N195" s="264">
        <v>468.3</v>
      </c>
      <c r="O195" s="264">
        <v>52686000</v>
      </c>
      <c r="P195" s="265">
        <v>-1.5969070432005378E-2</v>
      </c>
    </row>
    <row r="196" spans="1:16" ht="12.75" customHeight="1">
      <c r="A196" s="256">
        <v>186</v>
      </c>
      <c r="B196" s="269" t="s">
        <v>205</v>
      </c>
      <c r="C196" s="261" t="s">
        <v>241</v>
      </c>
      <c r="D196" s="262">
        <v>45316</v>
      </c>
      <c r="E196" s="261">
        <v>166.85</v>
      </c>
      <c r="F196" s="261">
        <v>165.43333333333331</v>
      </c>
      <c r="G196" s="263">
        <v>160.16666666666663</v>
      </c>
      <c r="H196" s="263">
        <v>153.48333333333332</v>
      </c>
      <c r="I196" s="263">
        <v>148.21666666666664</v>
      </c>
      <c r="J196" s="263">
        <v>172.11666666666662</v>
      </c>
      <c r="K196" s="263">
        <v>177.38333333333333</v>
      </c>
      <c r="L196" s="263">
        <v>184.06666666666661</v>
      </c>
      <c r="M196" s="264">
        <v>170.7</v>
      </c>
      <c r="N196" s="264">
        <v>158.75</v>
      </c>
      <c r="O196" s="264">
        <v>113472000</v>
      </c>
      <c r="P196" s="265">
        <v>0.31818498640830833</v>
      </c>
    </row>
    <row r="197" spans="1:16" ht="12.75" customHeight="1">
      <c r="A197" s="256">
        <v>187</v>
      </c>
      <c r="B197" s="269" t="s">
        <v>43</v>
      </c>
      <c r="C197" s="261" t="s">
        <v>242</v>
      </c>
      <c r="D197" s="262">
        <v>45316</v>
      </c>
      <c r="E197" s="261">
        <v>751.75</v>
      </c>
      <c r="F197" s="261">
        <v>743.20000000000016</v>
      </c>
      <c r="G197" s="263">
        <v>733.50000000000034</v>
      </c>
      <c r="H197" s="263">
        <v>715.25000000000023</v>
      </c>
      <c r="I197" s="263">
        <v>705.55000000000041</v>
      </c>
      <c r="J197" s="263">
        <v>761.45000000000027</v>
      </c>
      <c r="K197" s="263">
        <v>771.15000000000009</v>
      </c>
      <c r="L197" s="263">
        <v>789.4000000000002</v>
      </c>
      <c r="M197" s="264">
        <v>752.9</v>
      </c>
      <c r="N197" s="264">
        <v>724.95</v>
      </c>
      <c r="O197" s="264">
        <v>6377400</v>
      </c>
      <c r="P197" s="265">
        <v>-4.5013477088948789E-2</v>
      </c>
    </row>
    <row r="198" spans="1:16" ht="12.75" customHeight="1">
      <c r="A198" s="256"/>
      <c r="B198" s="257"/>
      <c r="C198" s="261"/>
      <c r="D198" s="262"/>
      <c r="E198" s="261"/>
      <c r="F198" s="261"/>
      <c r="G198" s="263"/>
      <c r="H198" s="263"/>
      <c r="I198" s="263"/>
      <c r="J198" s="263"/>
      <c r="K198" s="263"/>
      <c r="L198" s="263"/>
      <c r="M198" s="264"/>
      <c r="N198" s="264"/>
      <c r="O198" s="264"/>
      <c r="P198" s="265"/>
    </row>
    <row r="199" spans="1:16" ht="12.75" customHeight="1">
      <c r="A199" s="250"/>
      <c r="B199" s="257"/>
      <c r="C199" s="250"/>
      <c r="D199" s="251"/>
      <c r="E199" s="252"/>
      <c r="F199" s="252"/>
      <c r="G199" s="253"/>
      <c r="H199" s="253"/>
      <c r="I199" s="253"/>
      <c r="J199" s="253"/>
      <c r="K199" s="253"/>
      <c r="L199" s="253"/>
      <c r="M199" s="250"/>
      <c r="N199" s="250"/>
      <c r="O199" s="254"/>
      <c r="P199" s="255"/>
    </row>
    <row r="200" spans="1:16" ht="12.75" customHeight="1">
      <c r="A200" s="250"/>
      <c r="B200" s="43"/>
      <c r="C200" s="37"/>
      <c r="D200" s="38"/>
      <c r="E200" s="39"/>
      <c r="F200" s="39"/>
      <c r="G200" s="40"/>
      <c r="H200" s="40"/>
      <c r="I200" s="40"/>
      <c r="J200" s="40"/>
      <c r="K200" s="40"/>
      <c r="L200" s="40"/>
      <c r="M200" s="37"/>
      <c r="N200" s="37"/>
      <c r="O200" s="41"/>
      <c r="P200" s="42"/>
    </row>
    <row r="201" spans="1:16" ht="12.75" customHeight="1">
      <c r="A201" s="250"/>
      <c r="B201" s="43"/>
      <c r="C201" s="37"/>
      <c r="D201" s="38"/>
      <c r="E201" s="39"/>
      <c r="F201" s="39"/>
      <c r="G201" s="40"/>
      <c r="H201" s="40"/>
      <c r="I201" s="40"/>
      <c r="J201" s="40"/>
      <c r="K201" s="40"/>
      <c r="L201" s="1"/>
      <c r="M201" s="1"/>
      <c r="N201" s="1"/>
      <c r="O201" s="1"/>
      <c r="P201" s="1"/>
    </row>
    <row r="202" spans="1:16" ht="12.75" customHeight="1">
      <c r="A202" s="250"/>
      <c r="B202" s="43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6" ht="12.75" customHeight="1">
      <c r="A203" s="250"/>
      <c r="B203" s="43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 ht="12.75" customHeight="1">
      <c r="A204" s="250"/>
      <c r="B204" s="43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12.75" customHeight="1">
      <c r="A205" s="250"/>
      <c r="B205" s="43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12.75" customHeight="1">
      <c r="A206" s="250"/>
      <c r="B206" s="43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12.75" customHeight="1">
      <c r="A207" s="250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12.75" customHeight="1">
      <c r="A208" s="250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12.75" customHeight="1">
      <c r="A209" s="250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12.75" customHeight="1">
      <c r="A210" s="250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12.75" customHeight="1">
      <c r="A211" s="250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250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37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A215" s="37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44" t="s">
        <v>243</v>
      </c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44" t="s">
        <v>244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44" t="s">
        <v>245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4" t="s">
        <v>246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4" t="s">
        <v>247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24" t="s">
        <v>248</v>
      </c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45" t="s">
        <v>249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45" t="s">
        <v>250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45" t="s">
        <v>251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45" t="s">
        <v>252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45" t="s">
        <v>253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45" t="s">
        <v>254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45" t="s">
        <v>255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45" t="s">
        <v>256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45" t="s">
        <v>257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</row>
    <row r="435" spans="1:16" ht="12.75" customHeight="1">
      <c r="A435" s="1"/>
    </row>
    <row r="436" spans="1:16" ht="12.75" customHeight="1">
      <c r="A436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 xr:uid="{00000000-0004-0000-0100-000000000000}"/>
  </hyperlinks>
  <pageMargins left="0.7" right="0.7" top="0.75" bottom="0.75" header="0" footer="0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445"/>
  <sheetViews>
    <sheetView zoomScale="85" zoomScaleNormal="85" workbookViewId="0">
      <pane ySplit="9" topLeftCell="A10" activePane="bottomLeft" state="frozen"/>
      <selection pane="bottomLeft" activeCell="B10" sqref="B10"/>
    </sheetView>
  </sheetViews>
  <sheetFormatPr defaultColWidth="14.425781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6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47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47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47"/>
      <c r="M4" s="22"/>
      <c r="N4" s="22"/>
      <c r="O4" s="22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6"/>
      <c r="M5" s="23" t="s">
        <v>14</v>
      </c>
      <c r="N5" s="1"/>
      <c r="O5" s="1"/>
    </row>
    <row r="6" spans="1:15" ht="12.75" customHeight="1">
      <c r="A6" s="24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45316</v>
      </c>
      <c r="L6" s="46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6"/>
      <c r="M7" s="1"/>
      <c r="N7" s="1"/>
      <c r="O7" s="1"/>
    </row>
    <row r="8" spans="1:15" ht="28.5" customHeight="1">
      <c r="A8" s="357" t="s">
        <v>16</v>
      </c>
      <c r="B8" s="359"/>
      <c r="C8" s="362" t="s">
        <v>20</v>
      </c>
      <c r="D8" s="362" t="s">
        <v>21</v>
      </c>
      <c r="E8" s="354" t="s">
        <v>22</v>
      </c>
      <c r="F8" s="355"/>
      <c r="G8" s="356"/>
      <c r="H8" s="354" t="s">
        <v>23</v>
      </c>
      <c r="I8" s="355"/>
      <c r="J8" s="356"/>
      <c r="K8" s="26"/>
      <c r="L8" s="48"/>
      <c r="M8" s="48"/>
      <c r="N8" s="1"/>
      <c r="O8" s="1"/>
    </row>
    <row r="9" spans="1:15" ht="36" customHeight="1">
      <c r="A9" s="358"/>
      <c r="B9" s="361"/>
      <c r="C9" s="361"/>
      <c r="D9" s="361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49" t="s">
        <v>32</v>
      </c>
      <c r="M9" s="50" t="s">
        <v>258</v>
      </c>
      <c r="N9" s="1"/>
      <c r="O9" s="1"/>
    </row>
    <row r="10" spans="1:15" ht="12.75" customHeight="1">
      <c r="A10" s="51">
        <v>1</v>
      </c>
      <c r="B10" s="34" t="s">
        <v>259</v>
      </c>
      <c r="C10" s="34">
        <v>21453.95</v>
      </c>
      <c r="D10" s="34">
        <v>21357.833333333332</v>
      </c>
      <c r="E10" s="34">
        <v>21233.316666666666</v>
      </c>
      <c r="F10" s="34">
        <v>21012.683333333334</v>
      </c>
      <c r="G10" s="34">
        <v>20888.166666666668</v>
      </c>
      <c r="H10" s="34">
        <v>21578.466666666664</v>
      </c>
      <c r="I10" s="34">
        <v>21702.983333333334</v>
      </c>
      <c r="J10" s="34">
        <v>21923.616666666661</v>
      </c>
      <c r="K10" s="34">
        <v>21482.35</v>
      </c>
      <c r="L10" s="34">
        <v>21137.200000000001</v>
      </c>
      <c r="M10" s="52"/>
      <c r="N10" s="1"/>
      <c r="O10" s="1"/>
    </row>
    <row r="11" spans="1:15" ht="12.75" customHeight="1">
      <c r="A11" s="51">
        <v>2</v>
      </c>
      <c r="B11" s="35" t="s">
        <v>260</v>
      </c>
      <c r="C11" s="34">
        <v>45082.400000000001</v>
      </c>
      <c r="D11" s="34">
        <v>45019.1</v>
      </c>
      <c r="E11" s="34">
        <v>44552.7</v>
      </c>
      <c r="F11" s="34">
        <v>44023</v>
      </c>
      <c r="G11" s="34">
        <v>43556.6</v>
      </c>
      <c r="H11" s="34">
        <v>45548.799999999996</v>
      </c>
      <c r="I11" s="34">
        <v>46015.200000000004</v>
      </c>
      <c r="J11" s="34">
        <v>46544.899999999994</v>
      </c>
      <c r="K11" s="34">
        <v>45485.5</v>
      </c>
      <c r="L11" s="34">
        <v>44489.4</v>
      </c>
      <c r="M11" s="52"/>
      <c r="N11" s="1"/>
      <c r="O11" s="1"/>
    </row>
    <row r="12" spans="1:15" ht="12.75" customHeight="1">
      <c r="A12" s="51">
        <v>3</v>
      </c>
      <c r="B12" s="31" t="s">
        <v>261</v>
      </c>
      <c r="C12" s="36">
        <v>5135.55</v>
      </c>
      <c r="D12" s="36">
        <v>5084.0833333333339</v>
      </c>
      <c r="E12" s="36">
        <v>5021.0666666666675</v>
      </c>
      <c r="F12" s="36">
        <v>4906.5833333333339</v>
      </c>
      <c r="G12" s="36">
        <v>4843.5666666666675</v>
      </c>
      <c r="H12" s="36">
        <v>5198.5666666666675</v>
      </c>
      <c r="I12" s="36">
        <v>5261.5833333333339</v>
      </c>
      <c r="J12" s="36">
        <v>5376.0666666666675</v>
      </c>
      <c r="K12" s="36">
        <v>5147.1000000000004</v>
      </c>
      <c r="L12" s="36">
        <v>4969.6000000000004</v>
      </c>
      <c r="M12" s="52"/>
      <c r="N12" s="1"/>
      <c r="O12" s="1"/>
    </row>
    <row r="13" spans="1:15" ht="12.75" customHeight="1">
      <c r="A13" s="51">
        <v>4</v>
      </c>
      <c r="B13" s="31" t="s">
        <v>262</v>
      </c>
      <c r="C13" s="36">
        <v>7650</v>
      </c>
      <c r="D13" s="36">
        <v>7598.6333333333341</v>
      </c>
      <c r="E13" s="36">
        <v>7529.4666666666681</v>
      </c>
      <c r="F13" s="36">
        <v>7408.9333333333343</v>
      </c>
      <c r="G13" s="36">
        <v>7339.7666666666682</v>
      </c>
      <c r="H13" s="36">
        <v>7719.1666666666679</v>
      </c>
      <c r="I13" s="36">
        <v>7788.3333333333339</v>
      </c>
      <c r="J13" s="36">
        <v>7908.8666666666677</v>
      </c>
      <c r="K13" s="36">
        <v>7667.8</v>
      </c>
      <c r="L13" s="36">
        <v>7478.1</v>
      </c>
      <c r="M13" s="52"/>
      <c r="N13" s="1"/>
      <c r="O13" s="1"/>
    </row>
    <row r="14" spans="1:15" ht="12.75" customHeight="1">
      <c r="A14" s="51">
        <v>5</v>
      </c>
      <c r="B14" s="31" t="s">
        <v>263</v>
      </c>
      <c r="C14" s="36">
        <v>37090.15</v>
      </c>
      <c r="D14" s="36">
        <v>36899.883333333339</v>
      </c>
      <c r="E14" s="36">
        <v>36625.56666666668</v>
      </c>
      <c r="F14" s="36">
        <v>36160.983333333344</v>
      </c>
      <c r="G14" s="36">
        <v>35886.666666666686</v>
      </c>
      <c r="H14" s="36">
        <v>37364.466666666674</v>
      </c>
      <c r="I14" s="36">
        <v>37638.78333333334</v>
      </c>
      <c r="J14" s="36">
        <v>38103.366666666669</v>
      </c>
      <c r="K14" s="36">
        <v>37174.199999999997</v>
      </c>
      <c r="L14" s="36">
        <v>36435.300000000003</v>
      </c>
      <c r="M14" s="52"/>
      <c r="N14" s="1"/>
      <c r="O14" s="1"/>
    </row>
    <row r="15" spans="1:15" ht="12.75" customHeight="1">
      <c r="A15" s="51">
        <v>6</v>
      </c>
      <c r="B15" s="31" t="s">
        <v>264</v>
      </c>
      <c r="C15" s="36">
        <v>8294.0499999999993</v>
      </c>
      <c r="D15" s="36">
        <v>8195.4166666666661</v>
      </c>
      <c r="E15" s="36">
        <v>8080.0833333333321</v>
      </c>
      <c r="F15" s="36">
        <v>7866.1166666666659</v>
      </c>
      <c r="G15" s="36">
        <v>7750.7833333333319</v>
      </c>
      <c r="H15" s="36">
        <v>8409.3833333333314</v>
      </c>
      <c r="I15" s="36">
        <v>8524.7166666666635</v>
      </c>
      <c r="J15" s="36">
        <v>8738.6833333333325</v>
      </c>
      <c r="K15" s="36">
        <v>8310.75</v>
      </c>
      <c r="L15" s="36">
        <v>7981.45</v>
      </c>
      <c r="M15" s="52"/>
      <c r="N15" s="1"/>
      <c r="O15" s="1"/>
    </row>
    <row r="16" spans="1:15" ht="12.75" customHeight="1">
      <c r="A16" s="51">
        <v>7</v>
      </c>
      <c r="B16" s="31" t="s">
        <v>265</v>
      </c>
      <c r="C16" s="36">
        <v>13356.2</v>
      </c>
      <c r="D16" s="36">
        <v>13236.383333333331</v>
      </c>
      <c r="E16" s="36">
        <v>13104.116666666663</v>
      </c>
      <c r="F16" s="36">
        <v>12852.033333333331</v>
      </c>
      <c r="G16" s="36">
        <v>12719.766666666663</v>
      </c>
      <c r="H16" s="36">
        <v>13488.466666666664</v>
      </c>
      <c r="I16" s="36">
        <v>13620.733333333334</v>
      </c>
      <c r="J16" s="36">
        <v>13872.816666666664</v>
      </c>
      <c r="K16" s="36">
        <v>13368.65</v>
      </c>
      <c r="L16" s="36">
        <v>12984.3</v>
      </c>
      <c r="M16" s="52"/>
      <c r="N16" s="1"/>
      <c r="O16" s="1"/>
    </row>
    <row r="17" spans="1:15" ht="12.75" customHeight="1">
      <c r="A17" s="51">
        <v>8</v>
      </c>
      <c r="B17" s="53" t="s">
        <v>42</v>
      </c>
      <c r="C17" s="31">
        <v>4731.25</v>
      </c>
      <c r="D17" s="36">
        <v>4719.9833333333336</v>
      </c>
      <c r="E17" s="36">
        <v>4625.0666666666675</v>
      </c>
      <c r="F17" s="36">
        <v>4518.8833333333341</v>
      </c>
      <c r="G17" s="36">
        <v>4423.9666666666681</v>
      </c>
      <c r="H17" s="36">
        <v>4826.166666666667</v>
      </c>
      <c r="I17" s="36">
        <v>4921.083333333333</v>
      </c>
      <c r="J17" s="36">
        <v>5027.2666666666664</v>
      </c>
      <c r="K17" s="31">
        <v>4814.8999999999996</v>
      </c>
      <c r="L17" s="31">
        <v>4613.8</v>
      </c>
      <c r="M17" s="31">
        <v>2.9373499999999999</v>
      </c>
      <c r="N17" s="1"/>
      <c r="O17" s="1"/>
    </row>
    <row r="18" spans="1:15" ht="12.75" customHeight="1">
      <c r="A18" s="51">
        <v>9</v>
      </c>
      <c r="B18" s="53" t="s">
        <v>44</v>
      </c>
      <c r="C18" s="31">
        <v>25598.6</v>
      </c>
      <c r="D18" s="36">
        <v>25518.833333333332</v>
      </c>
      <c r="E18" s="36">
        <v>25319.766666666663</v>
      </c>
      <c r="F18" s="36">
        <v>25040.933333333331</v>
      </c>
      <c r="G18" s="36">
        <v>24841.866666666661</v>
      </c>
      <c r="H18" s="36">
        <v>25797.666666666664</v>
      </c>
      <c r="I18" s="36">
        <v>25996.733333333337</v>
      </c>
      <c r="J18" s="36">
        <v>26275.566666666666</v>
      </c>
      <c r="K18" s="31">
        <v>25717.9</v>
      </c>
      <c r="L18" s="31">
        <v>25240</v>
      </c>
      <c r="M18" s="31">
        <v>0.12433</v>
      </c>
      <c r="N18" s="1"/>
      <c r="O18" s="1"/>
    </row>
    <row r="19" spans="1:15" ht="12.75" customHeight="1">
      <c r="A19" s="51">
        <v>10</v>
      </c>
      <c r="B19" s="53" t="s">
        <v>46</v>
      </c>
      <c r="C19" s="31">
        <v>165.8</v>
      </c>
      <c r="D19" s="36">
        <v>164.23333333333335</v>
      </c>
      <c r="E19" s="36">
        <v>162.2166666666667</v>
      </c>
      <c r="F19" s="36">
        <v>158.63333333333335</v>
      </c>
      <c r="G19" s="36">
        <v>156.6166666666667</v>
      </c>
      <c r="H19" s="36">
        <v>167.81666666666669</v>
      </c>
      <c r="I19" s="36">
        <v>169.83333333333334</v>
      </c>
      <c r="J19" s="36">
        <v>173.41666666666669</v>
      </c>
      <c r="K19" s="31">
        <v>166.25</v>
      </c>
      <c r="L19" s="31">
        <v>160.65</v>
      </c>
      <c r="M19" s="31">
        <v>56.017040000000001</v>
      </c>
      <c r="N19" s="1"/>
      <c r="O19" s="1"/>
    </row>
    <row r="20" spans="1:15" ht="12.75" customHeight="1">
      <c r="A20" s="51">
        <v>11</v>
      </c>
      <c r="B20" s="53" t="s">
        <v>48</v>
      </c>
      <c r="C20" s="31">
        <v>235.3</v>
      </c>
      <c r="D20" s="36">
        <v>231.79999999999998</v>
      </c>
      <c r="E20" s="36">
        <v>226.24999999999997</v>
      </c>
      <c r="F20" s="36">
        <v>217.2</v>
      </c>
      <c r="G20" s="36">
        <v>211.64999999999998</v>
      </c>
      <c r="H20" s="36">
        <v>240.84999999999997</v>
      </c>
      <c r="I20" s="36">
        <v>246.39999999999998</v>
      </c>
      <c r="J20" s="36">
        <v>255.44999999999996</v>
      </c>
      <c r="K20" s="31">
        <v>237.35</v>
      </c>
      <c r="L20" s="31">
        <v>222.75</v>
      </c>
      <c r="M20" s="31">
        <v>134.47713999999999</v>
      </c>
      <c r="N20" s="1"/>
      <c r="O20" s="1"/>
    </row>
    <row r="21" spans="1:15" ht="12.75" customHeight="1">
      <c r="A21" s="51">
        <v>12</v>
      </c>
      <c r="B21" s="53" t="s">
        <v>50</v>
      </c>
      <c r="C21" s="31">
        <v>2240.6</v>
      </c>
      <c r="D21" s="36">
        <v>2226.35</v>
      </c>
      <c r="E21" s="36">
        <v>2204.25</v>
      </c>
      <c r="F21" s="36">
        <v>2167.9</v>
      </c>
      <c r="G21" s="36">
        <v>2145.8000000000002</v>
      </c>
      <c r="H21" s="36">
        <v>2262.6999999999998</v>
      </c>
      <c r="I21" s="36">
        <v>2284.7999999999993</v>
      </c>
      <c r="J21" s="36">
        <v>2321.1499999999996</v>
      </c>
      <c r="K21" s="31">
        <v>2248.4499999999998</v>
      </c>
      <c r="L21" s="31">
        <v>2190</v>
      </c>
      <c r="M21" s="31">
        <v>2.1315400000000002</v>
      </c>
      <c r="N21" s="1"/>
      <c r="O21" s="1"/>
    </row>
    <row r="22" spans="1:15" ht="12.75" customHeight="1">
      <c r="A22" s="51">
        <v>13</v>
      </c>
      <c r="B22" s="53" t="s">
        <v>51</v>
      </c>
      <c r="C22" s="31">
        <v>2903.45</v>
      </c>
      <c r="D22" s="36">
        <v>2901.2666666666664</v>
      </c>
      <c r="E22" s="36">
        <v>2873.4333333333329</v>
      </c>
      <c r="F22" s="36">
        <v>2843.4166666666665</v>
      </c>
      <c r="G22" s="36">
        <v>2815.583333333333</v>
      </c>
      <c r="H22" s="36">
        <v>2931.2833333333328</v>
      </c>
      <c r="I22" s="36">
        <v>2959.1166666666668</v>
      </c>
      <c r="J22" s="36">
        <v>2989.1333333333328</v>
      </c>
      <c r="K22" s="31">
        <v>2929.1</v>
      </c>
      <c r="L22" s="31">
        <v>2871.25</v>
      </c>
      <c r="M22" s="31">
        <v>58.0794</v>
      </c>
      <c r="N22" s="1"/>
      <c r="O22" s="1"/>
    </row>
    <row r="23" spans="1:15" ht="12.75" customHeight="1">
      <c r="A23" s="51">
        <v>14</v>
      </c>
      <c r="B23" s="53" t="s">
        <v>266</v>
      </c>
      <c r="C23" s="31">
        <v>1641.35</v>
      </c>
      <c r="D23" s="36">
        <v>1652.7666666666667</v>
      </c>
      <c r="E23" s="36">
        <v>1617.5833333333333</v>
      </c>
      <c r="F23" s="36">
        <v>1593.8166666666666</v>
      </c>
      <c r="G23" s="36">
        <v>1558.6333333333332</v>
      </c>
      <c r="H23" s="36">
        <v>1676.5333333333333</v>
      </c>
      <c r="I23" s="36">
        <v>1711.7166666666667</v>
      </c>
      <c r="J23" s="36">
        <v>1735.4833333333333</v>
      </c>
      <c r="K23" s="31">
        <v>1687.95</v>
      </c>
      <c r="L23" s="31">
        <v>1629</v>
      </c>
      <c r="M23" s="31">
        <v>94.892309999999995</v>
      </c>
      <c r="N23" s="1"/>
      <c r="O23" s="1"/>
    </row>
    <row r="24" spans="1:15" ht="12.75" customHeight="1">
      <c r="A24" s="51">
        <v>15</v>
      </c>
      <c r="B24" s="53" t="s">
        <v>52</v>
      </c>
      <c r="C24" s="31">
        <v>1120.5999999999999</v>
      </c>
      <c r="D24" s="36">
        <v>1128.5666666666666</v>
      </c>
      <c r="E24" s="36">
        <v>1110.3833333333332</v>
      </c>
      <c r="F24" s="36">
        <v>1100.1666666666665</v>
      </c>
      <c r="G24" s="36">
        <v>1081.9833333333331</v>
      </c>
      <c r="H24" s="36">
        <v>1138.7833333333333</v>
      </c>
      <c r="I24" s="36">
        <v>1156.9666666666667</v>
      </c>
      <c r="J24" s="36">
        <v>1167.1833333333334</v>
      </c>
      <c r="K24" s="31">
        <v>1146.75</v>
      </c>
      <c r="L24" s="31">
        <v>1118.3499999999999</v>
      </c>
      <c r="M24" s="31">
        <v>183.73912999999999</v>
      </c>
      <c r="N24" s="1"/>
      <c r="O24" s="1"/>
    </row>
    <row r="25" spans="1:15" ht="12.75" customHeight="1">
      <c r="A25" s="51">
        <v>16</v>
      </c>
      <c r="B25" s="53" t="s">
        <v>840</v>
      </c>
      <c r="C25" s="31">
        <v>519.95000000000005</v>
      </c>
      <c r="D25" s="36">
        <v>519.33333333333337</v>
      </c>
      <c r="E25" s="36">
        <v>512.61666666666679</v>
      </c>
      <c r="F25" s="36">
        <v>505.28333333333342</v>
      </c>
      <c r="G25" s="36">
        <v>498.56666666666683</v>
      </c>
      <c r="H25" s="36">
        <v>526.66666666666674</v>
      </c>
      <c r="I25" s="36">
        <v>533.38333333333321</v>
      </c>
      <c r="J25" s="36">
        <v>540.7166666666667</v>
      </c>
      <c r="K25" s="31">
        <v>526.04999999999995</v>
      </c>
      <c r="L25" s="31">
        <v>512</v>
      </c>
      <c r="M25" s="31">
        <v>421.52346</v>
      </c>
      <c r="N25" s="1"/>
      <c r="O25" s="1"/>
    </row>
    <row r="26" spans="1:15" ht="12.75" customHeight="1">
      <c r="A26" s="51">
        <v>17</v>
      </c>
      <c r="B26" s="53" t="s">
        <v>53</v>
      </c>
      <c r="C26" s="31">
        <v>4999.6000000000004</v>
      </c>
      <c r="D26" s="36">
        <v>4946.0666666666666</v>
      </c>
      <c r="E26" s="36">
        <v>4870.0333333333328</v>
      </c>
      <c r="F26" s="36">
        <v>4740.4666666666662</v>
      </c>
      <c r="G26" s="36">
        <v>4664.4333333333325</v>
      </c>
      <c r="H26" s="36">
        <v>5075.6333333333332</v>
      </c>
      <c r="I26" s="36">
        <v>5151.6666666666679</v>
      </c>
      <c r="J26" s="36">
        <v>5281.2333333333336</v>
      </c>
      <c r="K26" s="31">
        <v>5022.1000000000004</v>
      </c>
      <c r="L26" s="31">
        <v>4816.5</v>
      </c>
      <c r="M26" s="31">
        <v>2.3001100000000001</v>
      </c>
      <c r="N26" s="1"/>
      <c r="O26" s="1"/>
    </row>
    <row r="27" spans="1:15" ht="12.75" customHeight="1">
      <c r="A27" s="51">
        <v>18</v>
      </c>
      <c r="B27" s="53" t="s">
        <v>54</v>
      </c>
      <c r="C27" s="31">
        <v>527.45000000000005</v>
      </c>
      <c r="D27" s="36">
        <v>524.31666666666672</v>
      </c>
      <c r="E27" s="36">
        <v>517.63333333333344</v>
      </c>
      <c r="F27" s="36">
        <v>507.81666666666672</v>
      </c>
      <c r="G27" s="36">
        <v>501.13333333333344</v>
      </c>
      <c r="H27" s="36">
        <v>534.13333333333344</v>
      </c>
      <c r="I27" s="36">
        <v>540.81666666666661</v>
      </c>
      <c r="J27" s="36">
        <v>550.63333333333344</v>
      </c>
      <c r="K27" s="31">
        <v>531</v>
      </c>
      <c r="L27" s="31">
        <v>514.5</v>
      </c>
      <c r="M27" s="31">
        <v>38.936970000000002</v>
      </c>
      <c r="N27" s="1"/>
      <c r="O27" s="1"/>
    </row>
    <row r="28" spans="1:15" ht="12.75" customHeight="1">
      <c r="A28" s="51">
        <v>19</v>
      </c>
      <c r="B28" s="53" t="s">
        <v>55</v>
      </c>
      <c r="C28" s="31">
        <v>6213.35</v>
      </c>
      <c r="D28" s="36">
        <v>6175.5666666666666</v>
      </c>
      <c r="E28" s="36">
        <v>6121.1333333333332</v>
      </c>
      <c r="F28" s="36">
        <v>6028.916666666667</v>
      </c>
      <c r="G28" s="36">
        <v>5974.4833333333336</v>
      </c>
      <c r="H28" s="36">
        <v>6267.7833333333328</v>
      </c>
      <c r="I28" s="36">
        <v>6322.2166666666653</v>
      </c>
      <c r="J28" s="36">
        <v>6414.4333333333325</v>
      </c>
      <c r="K28" s="31">
        <v>6230</v>
      </c>
      <c r="L28" s="31">
        <v>6083.35</v>
      </c>
      <c r="M28" s="31">
        <v>4.3515100000000002</v>
      </c>
      <c r="N28" s="1"/>
      <c r="O28" s="1"/>
    </row>
    <row r="29" spans="1:15" ht="12.75" customHeight="1">
      <c r="A29" s="51">
        <v>20</v>
      </c>
      <c r="B29" s="53" t="s">
        <v>57</v>
      </c>
      <c r="C29" s="31">
        <v>525.75</v>
      </c>
      <c r="D29" s="36">
        <v>520.51666666666665</v>
      </c>
      <c r="E29" s="36">
        <v>514.18333333333328</v>
      </c>
      <c r="F29" s="36">
        <v>502.61666666666662</v>
      </c>
      <c r="G29" s="36">
        <v>496.28333333333325</v>
      </c>
      <c r="H29" s="36">
        <v>532.08333333333326</v>
      </c>
      <c r="I29" s="36">
        <v>538.41666666666674</v>
      </c>
      <c r="J29" s="36">
        <v>549.98333333333335</v>
      </c>
      <c r="K29" s="31">
        <v>526.85</v>
      </c>
      <c r="L29" s="31">
        <v>508.95</v>
      </c>
      <c r="M29" s="31">
        <v>16.945540000000001</v>
      </c>
      <c r="N29" s="1"/>
      <c r="O29" s="1"/>
    </row>
    <row r="30" spans="1:15" ht="12.75" customHeight="1">
      <c r="A30" s="51">
        <v>21</v>
      </c>
      <c r="B30" s="53" t="s">
        <v>58</v>
      </c>
      <c r="C30" s="31">
        <v>170.6</v>
      </c>
      <c r="D30" s="36">
        <v>169.91666666666666</v>
      </c>
      <c r="E30" s="36">
        <v>168.38333333333333</v>
      </c>
      <c r="F30" s="36">
        <v>166.16666666666666</v>
      </c>
      <c r="G30" s="36">
        <v>164.63333333333333</v>
      </c>
      <c r="H30" s="36">
        <v>172.13333333333333</v>
      </c>
      <c r="I30" s="36">
        <v>173.66666666666669</v>
      </c>
      <c r="J30" s="36">
        <v>175.88333333333333</v>
      </c>
      <c r="K30" s="31">
        <v>171.45</v>
      </c>
      <c r="L30" s="31">
        <v>167.7</v>
      </c>
      <c r="M30" s="31">
        <v>105.47781000000001</v>
      </c>
      <c r="N30" s="1"/>
      <c r="O30" s="1"/>
    </row>
    <row r="31" spans="1:15" ht="12.75" customHeight="1">
      <c r="A31" s="51">
        <v>22</v>
      </c>
      <c r="B31" s="53" t="s">
        <v>60</v>
      </c>
      <c r="C31" s="31">
        <v>2999.45</v>
      </c>
      <c r="D31" s="36">
        <v>3010.1833333333329</v>
      </c>
      <c r="E31" s="36">
        <v>2965.3666666666659</v>
      </c>
      <c r="F31" s="36">
        <v>2931.2833333333328</v>
      </c>
      <c r="G31" s="36">
        <v>2886.4666666666658</v>
      </c>
      <c r="H31" s="36">
        <v>3044.266666666666</v>
      </c>
      <c r="I31" s="36">
        <v>3089.0833333333326</v>
      </c>
      <c r="J31" s="36">
        <v>3123.1666666666661</v>
      </c>
      <c r="K31" s="31">
        <v>3055</v>
      </c>
      <c r="L31" s="31">
        <v>2976.1</v>
      </c>
      <c r="M31" s="31">
        <v>26.659320000000001</v>
      </c>
      <c r="N31" s="1"/>
      <c r="O31" s="1"/>
    </row>
    <row r="32" spans="1:15" ht="12.75" customHeight="1">
      <c r="A32" s="51">
        <v>23</v>
      </c>
      <c r="B32" s="53" t="s">
        <v>61</v>
      </c>
      <c r="C32" s="31">
        <v>1827.85</v>
      </c>
      <c r="D32" s="36">
        <v>1811.4333333333334</v>
      </c>
      <c r="E32" s="36">
        <v>1788.6166666666668</v>
      </c>
      <c r="F32" s="36">
        <v>1749.3833333333334</v>
      </c>
      <c r="G32" s="36">
        <v>1726.5666666666668</v>
      </c>
      <c r="H32" s="36">
        <v>1850.6666666666667</v>
      </c>
      <c r="I32" s="36">
        <v>1873.4833333333333</v>
      </c>
      <c r="J32" s="36">
        <v>1912.7166666666667</v>
      </c>
      <c r="K32" s="31">
        <v>1834.25</v>
      </c>
      <c r="L32" s="31">
        <v>1772.2</v>
      </c>
      <c r="M32" s="31">
        <v>4.8945999999999996</v>
      </c>
      <c r="N32" s="1"/>
      <c r="O32" s="1"/>
    </row>
    <row r="33" spans="1:15" ht="12.75" customHeight="1">
      <c r="A33" s="51">
        <v>24</v>
      </c>
      <c r="B33" s="53" t="s">
        <v>267</v>
      </c>
      <c r="C33" s="31">
        <v>1002.2</v>
      </c>
      <c r="D33" s="36">
        <v>1000.7333333333332</v>
      </c>
      <c r="E33" s="36">
        <v>983.46666666666647</v>
      </c>
      <c r="F33" s="36">
        <v>964.73333333333323</v>
      </c>
      <c r="G33" s="36">
        <v>947.46666666666647</v>
      </c>
      <c r="H33" s="36">
        <v>1019.4666666666665</v>
      </c>
      <c r="I33" s="36">
        <v>1036.7333333333331</v>
      </c>
      <c r="J33" s="36">
        <v>1055.4666666666665</v>
      </c>
      <c r="K33" s="31">
        <v>1018</v>
      </c>
      <c r="L33" s="31">
        <v>982</v>
      </c>
      <c r="M33" s="31">
        <v>11.2202</v>
      </c>
      <c r="N33" s="1"/>
      <c r="O33" s="1"/>
    </row>
    <row r="34" spans="1:15" ht="12.75" customHeight="1">
      <c r="A34" s="51">
        <v>25</v>
      </c>
      <c r="B34" s="53" t="s">
        <v>64</v>
      </c>
      <c r="C34" s="31">
        <v>737.25</v>
      </c>
      <c r="D34" s="36">
        <v>728.43333333333339</v>
      </c>
      <c r="E34" s="36">
        <v>717.86666666666679</v>
      </c>
      <c r="F34" s="36">
        <v>698.48333333333335</v>
      </c>
      <c r="G34" s="36">
        <v>687.91666666666674</v>
      </c>
      <c r="H34" s="36">
        <v>747.81666666666683</v>
      </c>
      <c r="I34" s="36">
        <v>758.38333333333344</v>
      </c>
      <c r="J34" s="36">
        <v>777.76666666666688</v>
      </c>
      <c r="K34" s="31">
        <v>739</v>
      </c>
      <c r="L34" s="31">
        <v>709.05</v>
      </c>
      <c r="M34" s="31">
        <v>25.50245</v>
      </c>
      <c r="N34" s="1"/>
      <c r="O34" s="1"/>
    </row>
    <row r="35" spans="1:15" ht="12.75" customHeight="1">
      <c r="A35" s="51">
        <v>26</v>
      </c>
      <c r="B35" s="53" t="s">
        <v>65</v>
      </c>
      <c r="C35" s="31">
        <v>1160.0999999999999</v>
      </c>
      <c r="D35" s="36">
        <v>1146.0666666666668</v>
      </c>
      <c r="E35" s="36">
        <v>1126.6833333333336</v>
      </c>
      <c r="F35" s="36">
        <v>1093.2666666666669</v>
      </c>
      <c r="G35" s="36">
        <v>1073.8833333333337</v>
      </c>
      <c r="H35" s="36">
        <v>1179.4833333333336</v>
      </c>
      <c r="I35" s="36">
        <v>1198.8666666666668</v>
      </c>
      <c r="J35" s="36">
        <v>1232.2833333333335</v>
      </c>
      <c r="K35" s="31">
        <v>1165.45</v>
      </c>
      <c r="L35" s="31">
        <v>1112.6500000000001</v>
      </c>
      <c r="M35" s="31">
        <v>30.352589999999999</v>
      </c>
      <c r="N35" s="1"/>
      <c r="O35" s="1"/>
    </row>
    <row r="36" spans="1:15" ht="12.75" customHeight="1">
      <c r="A36" s="51">
        <v>27</v>
      </c>
      <c r="B36" s="53" t="s">
        <v>268</v>
      </c>
      <c r="C36" s="31">
        <v>349.7</v>
      </c>
      <c r="D36" s="36">
        <v>350.21666666666664</v>
      </c>
      <c r="E36" s="36">
        <v>346.0333333333333</v>
      </c>
      <c r="F36" s="36">
        <v>342.36666666666667</v>
      </c>
      <c r="G36" s="36">
        <v>338.18333333333334</v>
      </c>
      <c r="H36" s="36">
        <v>353.88333333333327</v>
      </c>
      <c r="I36" s="36">
        <v>358.06666666666655</v>
      </c>
      <c r="J36" s="36">
        <v>361.73333333333323</v>
      </c>
      <c r="K36" s="31">
        <v>354.4</v>
      </c>
      <c r="L36" s="31">
        <v>346.55</v>
      </c>
      <c r="M36" s="31">
        <v>12.15375</v>
      </c>
      <c r="N36" s="1"/>
      <c r="O36" s="1"/>
    </row>
    <row r="37" spans="1:15" ht="12.75" customHeight="1">
      <c r="A37" s="51">
        <v>28</v>
      </c>
      <c r="B37" s="53" t="s">
        <v>66</v>
      </c>
      <c r="C37" s="31">
        <v>1059.1500000000001</v>
      </c>
      <c r="D37" s="36">
        <v>1051.0833333333335</v>
      </c>
      <c r="E37" s="36">
        <v>1028.9666666666669</v>
      </c>
      <c r="F37" s="36">
        <v>998.78333333333342</v>
      </c>
      <c r="G37" s="36">
        <v>976.66666666666686</v>
      </c>
      <c r="H37" s="36">
        <v>1081.2666666666669</v>
      </c>
      <c r="I37" s="36">
        <v>1103.3833333333337</v>
      </c>
      <c r="J37" s="36">
        <v>1133.5666666666671</v>
      </c>
      <c r="K37" s="31">
        <v>1073.2</v>
      </c>
      <c r="L37" s="31">
        <v>1020.9</v>
      </c>
      <c r="M37" s="31">
        <v>208.84046000000001</v>
      </c>
      <c r="N37" s="1"/>
      <c r="O37" s="1"/>
    </row>
    <row r="38" spans="1:15" ht="12.75" customHeight="1">
      <c r="A38" s="51">
        <v>29</v>
      </c>
      <c r="B38" s="53" t="s">
        <v>67</v>
      </c>
      <c r="C38" s="31">
        <v>7212.85</v>
      </c>
      <c r="D38" s="36">
        <v>7159.3499999999995</v>
      </c>
      <c r="E38" s="36">
        <v>7081.6999999999989</v>
      </c>
      <c r="F38" s="36">
        <v>6950.5499999999993</v>
      </c>
      <c r="G38" s="36">
        <v>6872.8999999999987</v>
      </c>
      <c r="H38" s="36">
        <v>7290.4999999999991</v>
      </c>
      <c r="I38" s="36">
        <v>7368.1499999999987</v>
      </c>
      <c r="J38" s="36">
        <v>7499.2999999999993</v>
      </c>
      <c r="K38" s="31">
        <v>7237</v>
      </c>
      <c r="L38" s="31">
        <v>7028.2</v>
      </c>
      <c r="M38" s="31">
        <v>4.6713399999999998</v>
      </c>
      <c r="N38" s="1"/>
      <c r="O38" s="1"/>
    </row>
    <row r="39" spans="1:15" ht="12.75" customHeight="1">
      <c r="A39" s="51">
        <v>30</v>
      </c>
      <c r="B39" s="53" t="s">
        <v>69</v>
      </c>
      <c r="C39" s="31">
        <v>1620.85</v>
      </c>
      <c r="D39" s="36">
        <v>1607.3499999999997</v>
      </c>
      <c r="E39" s="36">
        <v>1591.8499999999995</v>
      </c>
      <c r="F39" s="36">
        <v>1562.8499999999997</v>
      </c>
      <c r="G39" s="36">
        <v>1547.3499999999995</v>
      </c>
      <c r="H39" s="36">
        <v>1636.3499999999995</v>
      </c>
      <c r="I39" s="36">
        <v>1651.85</v>
      </c>
      <c r="J39" s="36">
        <v>1680.8499999999995</v>
      </c>
      <c r="K39" s="31">
        <v>1622.85</v>
      </c>
      <c r="L39" s="31">
        <v>1578.35</v>
      </c>
      <c r="M39" s="31">
        <v>13.93463</v>
      </c>
      <c r="N39" s="1"/>
      <c r="O39" s="1"/>
    </row>
    <row r="40" spans="1:15" ht="12.75" customHeight="1">
      <c r="A40" s="51">
        <v>31</v>
      </c>
      <c r="B40" s="53" t="s">
        <v>270</v>
      </c>
      <c r="C40" s="31">
        <v>8190.95</v>
      </c>
      <c r="D40" s="36">
        <v>8140.95</v>
      </c>
      <c r="E40" s="36">
        <v>8051</v>
      </c>
      <c r="F40" s="36">
        <v>7911.05</v>
      </c>
      <c r="G40" s="36">
        <v>7821.1</v>
      </c>
      <c r="H40" s="36">
        <v>8280.9</v>
      </c>
      <c r="I40" s="36">
        <v>8370.8499999999985</v>
      </c>
      <c r="J40" s="36">
        <v>8510.7999999999993</v>
      </c>
      <c r="K40" s="31">
        <v>8230.9</v>
      </c>
      <c r="L40" s="31">
        <v>8001</v>
      </c>
      <c r="M40" s="31">
        <v>0.21964</v>
      </c>
      <c r="N40" s="1"/>
      <c r="O40" s="1"/>
    </row>
    <row r="41" spans="1:15" ht="12.75" customHeight="1">
      <c r="A41" s="51">
        <v>32</v>
      </c>
      <c r="B41" s="53" t="s">
        <v>70</v>
      </c>
      <c r="C41" s="31">
        <v>7055.3</v>
      </c>
      <c r="D41" s="36">
        <v>7052.0333333333328</v>
      </c>
      <c r="E41" s="36">
        <v>7000.0666666666657</v>
      </c>
      <c r="F41" s="36">
        <v>6944.833333333333</v>
      </c>
      <c r="G41" s="36">
        <v>6892.8666666666659</v>
      </c>
      <c r="H41" s="36">
        <v>7107.2666666666655</v>
      </c>
      <c r="I41" s="36">
        <v>7159.2333333333327</v>
      </c>
      <c r="J41" s="36">
        <v>7214.4666666666653</v>
      </c>
      <c r="K41" s="31">
        <v>7104</v>
      </c>
      <c r="L41" s="31">
        <v>6996.8</v>
      </c>
      <c r="M41" s="31">
        <v>20.636749999999999</v>
      </c>
      <c r="N41" s="1"/>
      <c r="O41" s="1"/>
    </row>
    <row r="42" spans="1:15" ht="12.75" customHeight="1">
      <c r="A42" s="51">
        <v>33</v>
      </c>
      <c r="B42" s="53" t="s">
        <v>71</v>
      </c>
      <c r="C42" s="31">
        <v>2714.55</v>
      </c>
      <c r="D42" s="36">
        <v>2685.8</v>
      </c>
      <c r="E42" s="36">
        <v>2639.55</v>
      </c>
      <c r="F42" s="36">
        <v>2564.5500000000002</v>
      </c>
      <c r="G42" s="36">
        <v>2518.3000000000002</v>
      </c>
      <c r="H42" s="36">
        <v>2760.8</v>
      </c>
      <c r="I42" s="36">
        <v>2807.05</v>
      </c>
      <c r="J42" s="36">
        <v>2882.05</v>
      </c>
      <c r="K42" s="31">
        <v>2732.05</v>
      </c>
      <c r="L42" s="31">
        <v>2610.8000000000002</v>
      </c>
      <c r="M42" s="31">
        <v>2.6222300000000001</v>
      </c>
      <c r="N42" s="1"/>
      <c r="O42" s="1"/>
    </row>
    <row r="43" spans="1:15" ht="12.75" customHeight="1">
      <c r="A43" s="51">
        <v>34</v>
      </c>
      <c r="B43" s="53" t="s">
        <v>73</v>
      </c>
      <c r="C43" s="31">
        <v>224.4</v>
      </c>
      <c r="D43" s="36">
        <v>223.78333333333333</v>
      </c>
      <c r="E43" s="36">
        <v>220.86666666666667</v>
      </c>
      <c r="F43" s="36">
        <v>217.33333333333334</v>
      </c>
      <c r="G43" s="36">
        <v>214.41666666666669</v>
      </c>
      <c r="H43" s="36">
        <v>227.31666666666666</v>
      </c>
      <c r="I43" s="36">
        <v>230.23333333333335</v>
      </c>
      <c r="J43" s="36">
        <v>233.76666666666665</v>
      </c>
      <c r="K43" s="31">
        <v>226.7</v>
      </c>
      <c r="L43" s="31">
        <v>220.25</v>
      </c>
      <c r="M43" s="31">
        <v>114.43782</v>
      </c>
      <c r="N43" s="1"/>
      <c r="O43" s="1"/>
    </row>
    <row r="44" spans="1:15" ht="12.75" customHeight="1">
      <c r="A44" s="51">
        <v>35</v>
      </c>
      <c r="B44" s="53" t="s">
        <v>74</v>
      </c>
      <c r="C44" s="31">
        <v>228.65</v>
      </c>
      <c r="D44" s="36">
        <v>225.76666666666665</v>
      </c>
      <c r="E44" s="36">
        <v>222.5333333333333</v>
      </c>
      <c r="F44" s="36">
        <v>216.41666666666666</v>
      </c>
      <c r="G44" s="36">
        <v>213.18333333333331</v>
      </c>
      <c r="H44" s="36">
        <v>231.8833333333333</v>
      </c>
      <c r="I44" s="36">
        <v>235.11666666666665</v>
      </c>
      <c r="J44" s="36">
        <v>241.23333333333329</v>
      </c>
      <c r="K44" s="31">
        <v>229</v>
      </c>
      <c r="L44" s="31">
        <v>219.65</v>
      </c>
      <c r="M44" s="31">
        <v>362.36660000000001</v>
      </c>
      <c r="N44" s="1"/>
      <c r="O44" s="1"/>
    </row>
    <row r="45" spans="1:15" ht="12.75" customHeight="1">
      <c r="A45" s="51">
        <v>36</v>
      </c>
      <c r="B45" s="53" t="s">
        <v>271</v>
      </c>
      <c r="C45" s="31">
        <v>133.15</v>
      </c>
      <c r="D45" s="36">
        <v>132.18333333333334</v>
      </c>
      <c r="E45" s="36">
        <v>127.51666666666668</v>
      </c>
      <c r="F45" s="36">
        <v>121.88333333333334</v>
      </c>
      <c r="G45" s="36">
        <v>117.21666666666668</v>
      </c>
      <c r="H45" s="36">
        <v>137.81666666666666</v>
      </c>
      <c r="I45" s="36">
        <v>142.48333333333329</v>
      </c>
      <c r="J45" s="36">
        <v>148.11666666666667</v>
      </c>
      <c r="K45" s="31">
        <v>136.85</v>
      </c>
      <c r="L45" s="31">
        <v>126.55</v>
      </c>
      <c r="M45" s="31">
        <v>192.68806000000001</v>
      </c>
      <c r="N45" s="1"/>
      <c r="O45" s="1"/>
    </row>
    <row r="46" spans="1:15" ht="12.75" customHeight="1">
      <c r="A46" s="51">
        <v>37</v>
      </c>
      <c r="B46" s="53" t="s">
        <v>75</v>
      </c>
      <c r="C46" s="31">
        <v>1466.45</v>
      </c>
      <c r="D46" s="36">
        <v>1469.4833333333333</v>
      </c>
      <c r="E46" s="36">
        <v>1456.9666666666667</v>
      </c>
      <c r="F46" s="36">
        <v>1447.4833333333333</v>
      </c>
      <c r="G46" s="36">
        <v>1434.9666666666667</v>
      </c>
      <c r="H46" s="36">
        <v>1478.9666666666667</v>
      </c>
      <c r="I46" s="36">
        <v>1491.4833333333336</v>
      </c>
      <c r="J46" s="36">
        <v>1500.9666666666667</v>
      </c>
      <c r="K46" s="31">
        <v>1482</v>
      </c>
      <c r="L46" s="31">
        <v>1460</v>
      </c>
      <c r="M46" s="31">
        <v>2.1235200000000001</v>
      </c>
      <c r="N46" s="1"/>
      <c r="O46" s="1"/>
    </row>
    <row r="47" spans="1:15" ht="12.75" customHeight="1">
      <c r="A47" s="51">
        <v>38</v>
      </c>
      <c r="B47" s="53" t="s">
        <v>76</v>
      </c>
      <c r="C47" s="31">
        <v>189.25</v>
      </c>
      <c r="D47" s="36">
        <v>187.81666666666669</v>
      </c>
      <c r="E47" s="36">
        <v>185.43333333333339</v>
      </c>
      <c r="F47" s="36">
        <v>181.6166666666667</v>
      </c>
      <c r="G47" s="36">
        <v>179.23333333333341</v>
      </c>
      <c r="H47" s="36">
        <v>191.63333333333338</v>
      </c>
      <c r="I47" s="36">
        <v>194.01666666666665</v>
      </c>
      <c r="J47" s="36">
        <v>197.83333333333337</v>
      </c>
      <c r="K47" s="31">
        <v>190.2</v>
      </c>
      <c r="L47" s="31">
        <v>184</v>
      </c>
      <c r="M47" s="31">
        <v>147.42783</v>
      </c>
      <c r="N47" s="1"/>
      <c r="O47" s="1"/>
    </row>
    <row r="48" spans="1:15" ht="12.75" customHeight="1">
      <c r="A48" s="51">
        <v>39</v>
      </c>
      <c r="B48" s="53" t="s">
        <v>77</v>
      </c>
      <c r="C48" s="31">
        <v>562.54999999999995</v>
      </c>
      <c r="D48" s="36">
        <v>556.43333333333328</v>
      </c>
      <c r="E48" s="36">
        <v>548.96666666666658</v>
      </c>
      <c r="F48" s="36">
        <v>535.38333333333333</v>
      </c>
      <c r="G48" s="36">
        <v>527.91666666666663</v>
      </c>
      <c r="H48" s="36">
        <v>570.01666666666654</v>
      </c>
      <c r="I48" s="36">
        <v>577.48333333333323</v>
      </c>
      <c r="J48" s="36">
        <v>591.06666666666649</v>
      </c>
      <c r="K48" s="31">
        <v>563.9</v>
      </c>
      <c r="L48" s="31">
        <v>542.85</v>
      </c>
      <c r="M48" s="31">
        <v>10.93896</v>
      </c>
      <c r="N48" s="1"/>
      <c r="O48" s="1"/>
    </row>
    <row r="49" spans="1:15" ht="12.75" customHeight="1">
      <c r="A49" s="51">
        <v>40</v>
      </c>
      <c r="B49" s="53" t="s">
        <v>78</v>
      </c>
      <c r="C49" s="31">
        <v>1215.8</v>
      </c>
      <c r="D49" s="36">
        <v>1206.9333333333334</v>
      </c>
      <c r="E49" s="36">
        <v>1188.8666666666668</v>
      </c>
      <c r="F49" s="36">
        <v>1161.9333333333334</v>
      </c>
      <c r="G49" s="36">
        <v>1143.8666666666668</v>
      </c>
      <c r="H49" s="36">
        <v>1233.8666666666668</v>
      </c>
      <c r="I49" s="36">
        <v>1251.9333333333334</v>
      </c>
      <c r="J49" s="36">
        <v>1278.8666666666668</v>
      </c>
      <c r="K49" s="31">
        <v>1225</v>
      </c>
      <c r="L49" s="31">
        <v>1180</v>
      </c>
      <c r="M49" s="31">
        <v>4.9541300000000001</v>
      </c>
      <c r="N49" s="1"/>
      <c r="O49" s="1"/>
    </row>
    <row r="50" spans="1:15" ht="12.75" customHeight="1">
      <c r="A50" s="51">
        <v>41</v>
      </c>
      <c r="B50" s="53" t="s">
        <v>80</v>
      </c>
      <c r="C50" s="31">
        <v>1189.95</v>
      </c>
      <c r="D50" s="36">
        <v>1174.6833333333332</v>
      </c>
      <c r="E50" s="36">
        <v>1155.3666666666663</v>
      </c>
      <c r="F50" s="36">
        <v>1120.7833333333331</v>
      </c>
      <c r="G50" s="36">
        <v>1101.4666666666662</v>
      </c>
      <c r="H50" s="36">
        <v>1209.2666666666664</v>
      </c>
      <c r="I50" s="36">
        <v>1228.5833333333335</v>
      </c>
      <c r="J50" s="36">
        <v>1263.1666666666665</v>
      </c>
      <c r="K50" s="31">
        <v>1194</v>
      </c>
      <c r="L50" s="31">
        <v>1140.0999999999999</v>
      </c>
      <c r="M50" s="31">
        <v>95.465919999999997</v>
      </c>
      <c r="N50" s="1"/>
      <c r="O50" s="1"/>
    </row>
    <row r="51" spans="1:15" ht="12.75" customHeight="1">
      <c r="A51" s="51">
        <v>42</v>
      </c>
      <c r="B51" s="53" t="s">
        <v>81</v>
      </c>
      <c r="C51" s="31">
        <v>209.9</v>
      </c>
      <c r="D51" s="36">
        <v>207.31666666666669</v>
      </c>
      <c r="E51" s="36">
        <v>203.28333333333339</v>
      </c>
      <c r="F51" s="36">
        <v>196.66666666666669</v>
      </c>
      <c r="G51" s="36">
        <v>192.63333333333338</v>
      </c>
      <c r="H51" s="36">
        <v>213.93333333333339</v>
      </c>
      <c r="I51" s="36">
        <v>217.9666666666667</v>
      </c>
      <c r="J51" s="36">
        <v>224.5833333333334</v>
      </c>
      <c r="K51" s="31">
        <v>211.35</v>
      </c>
      <c r="L51" s="31">
        <v>200.7</v>
      </c>
      <c r="M51" s="31">
        <v>325.60581000000002</v>
      </c>
      <c r="N51" s="1"/>
      <c r="O51" s="1"/>
    </row>
    <row r="52" spans="1:15" ht="12.75" customHeight="1">
      <c r="A52" s="51">
        <v>43</v>
      </c>
      <c r="B52" s="53" t="s">
        <v>82</v>
      </c>
      <c r="C52" s="31">
        <v>264.5</v>
      </c>
      <c r="D52" s="36">
        <v>263.91666666666669</v>
      </c>
      <c r="E52" s="36">
        <v>261.43333333333339</v>
      </c>
      <c r="F52" s="36">
        <v>258.36666666666673</v>
      </c>
      <c r="G52" s="36">
        <v>255.88333333333344</v>
      </c>
      <c r="H52" s="36">
        <v>266.98333333333335</v>
      </c>
      <c r="I52" s="36">
        <v>269.46666666666658</v>
      </c>
      <c r="J52" s="36">
        <v>272.5333333333333</v>
      </c>
      <c r="K52" s="31">
        <v>266.39999999999998</v>
      </c>
      <c r="L52" s="31">
        <v>260.85000000000002</v>
      </c>
      <c r="M52" s="31">
        <v>46.372079999999997</v>
      </c>
      <c r="N52" s="1"/>
      <c r="O52" s="1"/>
    </row>
    <row r="53" spans="1:15" ht="12.75" customHeight="1">
      <c r="A53" s="51">
        <v>44</v>
      </c>
      <c r="B53" s="53" t="s">
        <v>83</v>
      </c>
      <c r="C53" s="31">
        <v>22444.15</v>
      </c>
      <c r="D53" s="36">
        <v>22551.016666666666</v>
      </c>
      <c r="E53" s="36">
        <v>22208.333333333332</v>
      </c>
      <c r="F53" s="36">
        <v>21972.516666666666</v>
      </c>
      <c r="G53" s="36">
        <v>21629.833333333332</v>
      </c>
      <c r="H53" s="36">
        <v>22786.833333333332</v>
      </c>
      <c r="I53" s="36">
        <v>23129.516666666666</v>
      </c>
      <c r="J53" s="36">
        <v>23365.333333333332</v>
      </c>
      <c r="K53" s="31">
        <v>22893.7</v>
      </c>
      <c r="L53" s="31">
        <v>22315.200000000001</v>
      </c>
      <c r="M53" s="31">
        <v>0.35408000000000001</v>
      </c>
      <c r="N53" s="1"/>
      <c r="O53" s="1"/>
    </row>
    <row r="54" spans="1:15" ht="12.75" customHeight="1">
      <c r="A54" s="51">
        <v>45</v>
      </c>
      <c r="B54" s="53" t="s">
        <v>85</v>
      </c>
      <c r="C54" s="31">
        <v>477.15</v>
      </c>
      <c r="D54" s="36">
        <v>472.98333333333335</v>
      </c>
      <c r="E54" s="36">
        <v>467.4666666666667</v>
      </c>
      <c r="F54" s="36">
        <v>457.78333333333336</v>
      </c>
      <c r="G54" s="36">
        <v>452.26666666666671</v>
      </c>
      <c r="H54" s="36">
        <v>482.66666666666669</v>
      </c>
      <c r="I54" s="36">
        <v>488.18333333333334</v>
      </c>
      <c r="J54" s="36">
        <v>497.86666666666667</v>
      </c>
      <c r="K54" s="31">
        <v>478.5</v>
      </c>
      <c r="L54" s="31">
        <v>463.3</v>
      </c>
      <c r="M54" s="31">
        <v>75.806560000000005</v>
      </c>
      <c r="N54" s="1"/>
      <c r="O54" s="1"/>
    </row>
    <row r="55" spans="1:15" ht="12.75" customHeight="1">
      <c r="A55" s="51">
        <v>46</v>
      </c>
      <c r="B55" s="53" t="s">
        <v>86</v>
      </c>
      <c r="C55" s="31">
        <v>5142.25</v>
      </c>
      <c r="D55" s="36">
        <v>5115.3</v>
      </c>
      <c r="E55" s="36">
        <v>5056.9500000000007</v>
      </c>
      <c r="F55" s="36">
        <v>4971.6500000000005</v>
      </c>
      <c r="G55" s="36">
        <v>4913.3000000000011</v>
      </c>
      <c r="H55" s="36">
        <v>5200.6000000000004</v>
      </c>
      <c r="I55" s="36">
        <v>5258.9500000000007</v>
      </c>
      <c r="J55" s="36">
        <v>5344.25</v>
      </c>
      <c r="K55" s="31">
        <v>5173.6499999999996</v>
      </c>
      <c r="L55" s="31">
        <v>5030</v>
      </c>
      <c r="M55" s="31">
        <v>6.1174099999999996</v>
      </c>
      <c r="N55" s="1"/>
      <c r="O55" s="1"/>
    </row>
    <row r="56" spans="1:15" ht="12.75" customHeight="1">
      <c r="A56" s="51">
        <v>47</v>
      </c>
      <c r="B56" s="53" t="s">
        <v>89</v>
      </c>
      <c r="C56" s="31">
        <v>454.3</v>
      </c>
      <c r="D56" s="36">
        <v>452.31666666666666</v>
      </c>
      <c r="E56" s="36">
        <v>444.98333333333335</v>
      </c>
      <c r="F56" s="36">
        <v>435.66666666666669</v>
      </c>
      <c r="G56" s="36">
        <v>428.33333333333337</v>
      </c>
      <c r="H56" s="36">
        <v>461.63333333333333</v>
      </c>
      <c r="I56" s="36">
        <v>468.9666666666667</v>
      </c>
      <c r="J56" s="36">
        <v>478.2833333333333</v>
      </c>
      <c r="K56" s="31">
        <v>459.65</v>
      </c>
      <c r="L56" s="31">
        <v>443</v>
      </c>
      <c r="M56" s="31">
        <v>208.07635999999999</v>
      </c>
      <c r="N56" s="1"/>
      <c r="O56" s="1"/>
    </row>
    <row r="57" spans="1:15" ht="12.75" customHeight="1">
      <c r="A57" s="51">
        <v>48</v>
      </c>
      <c r="B57" s="53" t="s">
        <v>348</v>
      </c>
      <c r="C57" s="31">
        <v>449.35</v>
      </c>
      <c r="D57" s="36">
        <v>438.40000000000003</v>
      </c>
      <c r="E57" s="36">
        <v>425.25000000000006</v>
      </c>
      <c r="F57" s="36">
        <v>401.15000000000003</v>
      </c>
      <c r="G57" s="36">
        <v>388.00000000000006</v>
      </c>
      <c r="H57" s="36">
        <v>462.50000000000006</v>
      </c>
      <c r="I57" s="36">
        <v>475.65000000000003</v>
      </c>
      <c r="J57" s="36">
        <v>499.75000000000006</v>
      </c>
      <c r="K57" s="31">
        <v>451.55</v>
      </c>
      <c r="L57" s="31">
        <v>414.3</v>
      </c>
      <c r="M57" s="31">
        <v>76.808850000000007</v>
      </c>
      <c r="N57" s="1"/>
      <c r="O57" s="1"/>
    </row>
    <row r="58" spans="1:15" ht="12.75" customHeight="1">
      <c r="A58" s="51">
        <v>49</v>
      </c>
      <c r="B58" s="53" t="s">
        <v>92</v>
      </c>
      <c r="C58" s="31">
        <v>1245.8</v>
      </c>
      <c r="D58" s="36">
        <v>1241.4666666666665</v>
      </c>
      <c r="E58" s="36">
        <v>1205.833333333333</v>
      </c>
      <c r="F58" s="36">
        <v>1165.8666666666666</v>
      </c>
      <c r="G58" s="36">
        <v>1130.2333333333331</v>
      </c>
      <c r="H58" s="36">
        <v>1281.4333333333329</v>
      </c>
      <c r="I58" s="36">
        <v>1317.0666666666666</v>
      </c>
      <c r="J58" s="36">
        <v>1357.0333333333328</v>
      </c>
      <c r="K58" s="31">
        <v>1277.0999999999999</v>
      </c>
      <c r="L58" s="31">
        <v>1201.5</v>
      </c>
      <c r="M58" s="31">
        <v>18.10867</v>
      </c>
      <c r="N58" s="1"/>
      <c r="O58" s="1"/>
    </row>
    <row r="59" spans="1:15" ht="12.75" customHeight="1">
      <c r="A59" s="51">
        <v>50</v>
      </c>
      <c r="B59" s="53" t="s">
        <v>93</v>
      </c>
      <c r="C59" s="31">
        <v>1417.35</v>
      </c>
      <c r="D59" s="36">
        <v>1411.75</v>
      </c>
      <c r="E59" s="36">
        <v>1400.45</v>
      </c>
      <c r="F59" s="36">
        <v>1383.55</v>
      </c>
      <c r="G59" s="36">
        <v>1372.25</v>
      </c>
      <c r="H59" s="36">
        <v>1428.65</v>
      </c>
      <c r="I59" s="36">
        <v>1439.9500000000003</v>
      </c>
      <c r="J59" s="36">
        <v>1456.8500000000001</v>
      </c>
      <c r="K59" s="31">
        <v>1423.05</v>
      </c>
      <c r="L59" s="31">
        <v>1394.85</v>
      </c>
      <c r="M59" s="31">
        <v>18.087129999999998</v>
      </c>
      <c r="N59" s="1"/>
      <c r="O59" s="1"/>
    </row>
    <row r="60" spans="1:15" ht="12.75" customHeight="1">
      <c r="A60" s="51">
        <v>51</v>
      </c>
      <c r="B60" s="53" t="s">
        <v>94</v>
      </c>
      <c r="C60" s="31">
        <v>382.6</v>
      </c>
      <c r="D60" s="36">
        <v>381.55</v>
      </c>
      <c r="E60" s="36">
        <v>375.3</v>
      </c>
      <c r="F60" s="36">
        <v>368</v>
      </c>
      <c r="G60" s="36">
        <v>361.75</v>
      </c>
      <c r="H60" s="36">
        <v>388.85</v>
      </c>
      <c r="I60" s="36">
        <v>395.1</v>
      </c>
      <c r="J60" s="36">
        <v>402.40000000000003</v>
      </c>
      <c r="K60" s="31">
        <v>387.8</v>
      </c>
      <c r="L60" s="31">
        <v>374.25</v>
      </c>
      <c r="M60" s="31">
        <v>229.38994</v>
      </c>
      <c r="N60" s="1"/>
      <c r="O60" s="1"/>
    </row>
    <row r="61" spans="1:15" ht="12.75" customHeight="1">
      <c r="A61" s="51">
        <v>52</v>
      </c>
      <c r="B61" s="53" t="s">
        <v>95</v>
      </c>
      <c r="C61" s="31">
        <v>6369.2</v>
      </c>
      <c r="D61" s="36">
        <v>6317.7</v>
      </c>
      <c r="E61" s="36">
        <v>6212.5</v>
      </c>
      <c r="F61" s="36">
        <v>6055.8</v>
      </c>
      <c r="G61" s="36">
        <v>5950.6</v>
      </c>
      <c r="H61" s="36">
        <v>6474.4</v>
      </c>
      <c r="I61" s="36">
        <v>6579.5999999999985</v>
      </c>
      <c r="J61" s="36">
        <v>6736.2999999999993</v>
      </c>
      <c r="K61" s="31">
        <v>6422.9</v>
      </c>
      <c r="L61" s="31">
        <v>6161</v>
      </c>
      <c r="M61" s="31">
        <v>3.4553199999999999</v>
      </c>
      <c r="N61" s="1"/>
      <c r="O61" s="1"/>
    </row>
    <row r="62" spans="1:15" ht="12.75" customHeight="1">
      <c r="A62" s="51">
        <v>53</v>
      </c>
      <c r="B62" s="53" t="s">
        <v>96</v>
      </c>
      <c r="C62" s="31">
        <v>2518.1999999999998</v>
      </c>
      <c r="D62" s="36">
        <v>2474.0333333333333</v>
      </c>
      <c r="E62" s="36">
        <v>2423.0666666666666</v>
      </c>
      <c r="F62" s="36">
        <v>2327.9333333333334</v>
      </c>
      <c r="G62" s="36">
        <v>2276.9666666666667</v>
      </c>
      <c r="H62" s="36">
        <v>2569.1666666666665</v>
      </c>
      <c r="I62" s="36">
        <v>2620.1333333333328</v>
      </c>
      <c r="J62" s="36">
        <v>2715.2666666666664</v>
      </c>
      <c r="K62" s="31">
        <v>2525</v>
      </c>
      <c r="L62" s="31">
        <v>2378.9</v>
      </c>
      <c r="M62" s="31">
        <v>4.4036799999999996</v>
      </c>
      <c r="N62" s="1"/>
      <c r="O62" s="1"/>
    </row>
    <row r="63" spans="1:15" ht="12.75" customHeight="1">
      <c r="A63" s="51">
        <v>54</v>
      </c>
      <c r="B63" s="53" t="s">
        <v>97</v>
      </c>
      <c r="C63" s="31">
        <v>841.1</v>
      </c>
      <c r="D63" s="36">
        <v>833.69999999999993</v>
      </c>
      <c r="E63" s="36">
        <v>824.04999999999984</v>
      </c>
      <c r="F63" s="36">
        <v>806.99999999999989</v>
      </c>
      <c r="G63" s="36">
        <v>797.3499999999998</v>
      </c>
      <c r="H63" s="36">
        <v>850.74999999999989</v>
      </c>
      <c r="I63" s="36">
        <v>860.4</v>
      </c>
      <c r="J63" s="36">
        <v>877.44999999999993</v>
      </c>
      <c r="K63" s="31">
        <v>843.35</v>
      </c>
      <c r="L63" s="31">
        <v>816.65</v>
      </c>
      <c r="M63" s="31">
        <v>11.249499999999999</v>
      </c>
      <c r="N63" s="1"/>
      <c r="O63" s="1"/>
    </row>
    <row r="64" spans="1:15" ht="12.75" customHeight="1">
      <c r="A64" s="51">
        <v>55</v>
      </c>
      <c r="B64" s="53" t="s">
        <v>98</v>
      </c>
      <c r="C64" s="31">
        <v>1150.1500000000001</v>
      </c>
      <c r="D64" s="36">
        <v>1144.4333333333334</v>
      </c>
      <c r="E64" s="36">
        <v>1133.9666666666667</v>
      </c>
      <c r="F64" s="36">
        <v>1117.7833333333333</v>
      </c>
      <c r="G64" s="36">
        <v>1107.3166666666666</v>
      </c>
      <c r="H64" s="36">
        <v>1160.6166666666668</v>
      </c>
      <c r="I64" s="36">
        <v>1171.0833333333335</v>
      </c>
      <c r="J64" s="36">
        <v>1187.2666666666669</v>
      </c>
      <c r="K64" s="31">
        <v>1154.9000000000001</v>
      </c>
      <c r="L64" s="31">
        <v>1128.25</v>
      </c>
      <c r="M64" s="31">
        <v>2.5362100000000001</v>
      </c>
      <c r="N64" s="1"/>
      <c r="O64" s="1"/>
    </row>
    <row r="65" spans="1:15" ht="12.75" customHeight="1">
      <c r="A65" s="51">
        <v>56</v>
      </c>
      <c r="B65" s="53" t="s">
        <v>99</v>
      </c>
      <c r="C65" s="31">
        <v>307.7</v>
      </c>
      <c r="D65" s="36">
        <v>305.38333333333327</v>
      </c>
      <c r="E65" s="36">
        <v>301.86666666666656</v>
      </c>
      <c r="F65" s="36">
        <v>296.0333333333333</v>
      </c>
      <c r="G65" s="36">
        <v>292.51666666666659</v>
      </c>
      <c r="H65" s="36">
        <v>311.21666666666653</v>
      </c>
      <c r="I65" s="36">
        <v>314.73333333333329</v>
      </c>
      <c r="J65" s="36">
        <v>320.56666666666649</v>
      </c>
      <c r="K65" s="31">
        <v>308.89999999999998</v>
      </c>
      <c r="L65" s="31">
        <v>299.55</v>
      </c>
      <c r="M65" s="31">
        <v>22.534369999999999</v>
      </c>
      <c r="N65" s="1"/>
      <c r="O65" s="1"/>
    </row>
    <row r="66" spans="1:15" ht="12.75" customHeight="1">
      <c r="A66" s="51">
        <v>57</v>
      </c>
      <c r="B66" s="53" t="s">
        <v>101</v>
      </c>
      <c r="C66" s="31">
        <v>2170.8000000000002</v>
      </c>
      <c r="D66" s="36">
        <v>2129.9500000000003</v>
      </c>
      <c r="E66" s="36">
        <v>2082.9000000000005</v>
      </c>
      <c r="F66" s="36">
        <v>1995.0000000000002</v>
      </c>
      <c r="G66" s="36">
        <v>1947.9500000000005</v>
      </c>
      <c r="H66" s="36">
        <v>2217.8500000000004</v>
      </c>
      <c r="I66" s="36">
        <v>2264.9000000000005</v>
      </c>
      <c r="J66" s="36">
        <v>2352.8000000000006</v>
      </c>
      <c r="K66" s="31">
        <v>2177</v>
      </c>
      <c r="L66" s="31">
        <v>2042.05</v>
      </c>
      <c r="M66" s="31">
        <v>10.66789</v>
      </c>
      <c r="N66" s="1"/>
      <c r="O66" s="1"/>
    </row>
    <row r="67" spans="1:15" ht="12.75" customHeight="1">
      <c r="A67" s="51">
        <v>58</v>
      </c>
      <c r="B67" s="53" t="s">
        <v>102</v>
      </c>
      <c r="C67" s="31">
        <v>536.6</v>
      </c>
      <c r="D67" s="36">
        <v>532.06666666666672</v>
      </c>
      <c r="E67" s="36">
        <v>526.73333333333346</v>
      </c>
      <c r="F67" s="36">
        <v>516.86666666666679</v>
      </c>
      <c r="G67" s="36">
        <v>511.53333333333353</v>
      </c>
      <c r="H67" s="36">
        <v>541.93333333333339</v>
      </c>
      <c r="I67" s="36">
        <v>547.26666666666665</v>
      </c>
      <c r="J67" s="36">
        <v>557.13333333333333</v>
      </c>
      <c r="K67" s="31">
        <v>537.4</v>
      </c>
      <c r="L67" s="31">
        <v>522.20000000000005</v>
      </c>
      <c r="M67" s="31">
        <v>9.1455099999999998</v>
      </c>
      <c r="N67" s="1"/>
      <c r="O67" s="1"/>
    </row>
    <row r="68" spans="1:15" ht="12.75" customHeight="1">
      <c r="A68" s="51">
        <v>59</v>
      </c>
      <c r="B68" s="53" t="s">
        <v>103</v>
      </c>
      <c r="C68" s="31">
        <v>2154.75</v>
      </c>
      <c r="D68" s="36">
        <v>2133.2666666666669</v>
      </c>
      <c r="E68" s="36">
        <v>2092.5333333333338</v>
      </c>
      <c r="F68" s="36">
        <v>2030.3166666666671</v>
      </c>
      <c r="G68" s="36">
        <v>1989.5833333333339</v>
      </c>
      <c r="H68" s="36">
        <v>2195.4833333333336</v>
      </c>
      <c r="I68" s="36">
        <v>2236.2166666666662</v>
      </c>
      <c r="J68" s="36">
        <v>2298.4333333333334</v>
      </c>
      <c r="K68" s="31">
        <v>2174</v>
      </c>
      <c r="L68" s="31">
        <v>2071.0500000000002</v>
      </c>
      <c r="M68" s="31">
        <v>7.1078700000000001</v>
      </c>
      <c r="N68" s="1"/>
      <c r="O68" s="1"/>
    </row>
    <row r="69" spans="1:15" ht="12.75" customHeight="1">
      <c r="A69" s="51">
        <v>60</v>
      </c>
      <c r="B69" s="53" t="s">
        <v>104</v>
      </c>
      <c r="C69" s="31">
        <v>2284.15</v>
      </c>
      <c r="D69" s="36">
        <v>2267.7333333333331</v>
      </c>
      <c r="E69" s="36">
        <v>2243.4666666666662</v>
      </c>
      <c r="F69" s="36">
        <v>2202.7833333333333</v>
      </c>
      <c r="G69" s="36">
        <v>2178.5166666666664</v>
      </c>
      <c r="H69" s="36">
        <v>2308.4166666666661</v>
      </c>
      <c r="I69" s="36">
        <v>2332.6833333333334</v>
      </c>
      <c r="J69" s="36">
        <v>2373.3666666666659</v>
      </c>
      <c r="K69" s="31">
        <v>2292</v>
      </c>
      <c r="L69" s="31">
        <v>2227.0500000000002</v>
      </c>
      <c r="M69" s="31">
        <v>1.35521</v>
      </c>
      <c r="N69" s="1"/>
      <c r="O69" s="1"/>
    </row>
    <row r="70" spans="1:15" ht="12.75" customHeight="1">
      <c r="A70" s="51">
        <v>61</v>
      </c>
      <c r="B70" s="53" t="s">
        <v>273</v>
      </c>
      <c r="C70" s="31">
        <v>400.2</v>
      </c>
      <c r="D70" s="36">
        <v>394.48333333333335</v>
      </c>
      <c r="E70" s="36">
        <v>388.2166666666667</v>
      </c>
      <c r="F70" s="36">
        <v>376.23333333333335</v>
      </c>
      <c r="G70" s="36">
        <v>369.9666666666667</v>
      </c>
      <c r="H70" s="36">
        <v>406.4666666666667</v>
      </c>
      <c r="I70" s="36">
        <v>412.73333333333335</v>
      </c>
      <c r="J70" s="36">
        <v>424.7166666666667</v>
      </c>
      <c r="K70" s="31">
        <v>400.75</v>
      </c>
      <c r="L70" s="31">
        <v>382.5</v>
      </c>
      <c r="M70" s="31">
        <v>19.144390000000001</v>
      </c>
      <c r="N70" s="1"/>
      <c r="O70" s="1"/>
    </row>
    <row r="71" spans="1:15" ht="12.75" customHeight="1">
      <c r="A71" s="51">
        <v>62</v>
      </c>
      <c r="B71" s="53" t="s">
        <v>370</v>
      </c>
      <c r="C71" s="31">
        <v>176.25</v>
      </c>
      <c r="D71" s="36">
        <v>175.88333333333333</v>
      </c>
      <c r="E71" s="36">
        <v>172.56666666666666</v>
      </c>
      <c r="F71" s="36">
        <v>168.88333333333333</v>
      </c>
      <c r="G71" s="36">
        <v>165.56666666666666</v>
      </c>
      <c r="H71" s="36">
        <v>179.56666666666666</v>
      </c>
      <c r="I71" s="36">
        <v>182.88333333333333</v>
      </c>
      <c r="J71" s="36">
        <v>186.56666666666666</v>
      </c>
      <c r="K71" s="31">
        <v>179.2</v>
      </c>
      <c r="L71" s="31">
        <v>172.2</v>
      </c>
      <c r="M71" s="31">
        <v>14.13443</v>
      </c>
      <c r="N71" s="1"/>
      <c r="O71" s="1"/>
    </row>
    <row r="72" spans="1:15" ht="12.75" customHeight="1">
      <c r="A72" s="51">
        <v>63</v>
      </c>
      <c r="B72" s="53" t="s">
        <v>106</v>
      </c>
      <c r="C72" s="31">
        <v>3643.55</v>
      </c>
      <c r="D72" s="36">
        <v>3641.5</v>
      </c>
      <c r="E72" s="36">
        <v>3611.05</v>
      </c>
      <c r="F72" s="36">
        <v>3578.55</v>
      </c>
      <c r="G72" s="36">
        <v>3548.1000000000004</v>
      </c>
      <c r="H72" s="36">
        <v>3674</v>
      </c>
      <c r="I72" s="36">
        <v>3704.45</v>
      </c>
      <c r="J72" s="36">
        <v>3736.95</v>
      </c>
      <c r="K72" s="31">
        <v>3671.95</v>
      </c>
      <c r="L72" s="31">
        <v>3609</v>
      </c>
      <c r="M72" s="31">
        <v>3.7766000000000002</v>
      </c>
      <c r="N72" s="1"/>
      <c r="O72" s="1"/>
    </row>
    <row r="73" spans="1:15" ht="12.75" customHeight="1">
      <c r="A73" s="51">
        <v>64</v>
      </c>
      <c r="B73" s="53" t="s">
        <v>107</v>
      </c>
      <c r="C73" s="31">
        <v>5920.1</v>
      </c>
      <c r="D73" s="36">
        <v>5892.6500000000005</v>
      </c>
      <c r="E73" s="36">
        <v>5810.3000000000011</v>
      </c>
      <c r="F73" s="36">
        <v>5700.5000000000009</v>
      </c>
      <c r="G73" s="36">
        <v>5618.1500000000015</v>
      </c>
      <c r="H73" s="36">
        <v>6002.4500000000007</v>
      </c>
      <c r="I73" s="36">
        <v>6084.8000000000011</v>
      </c>
      <c r="J73" s="36">
        <v>6194.6</v>
      </c>
      <c r="K73" s="31">
        <v>5975</v>
      </c>
      <c r="L73" s="31">
        <v>5782.85</v>
      </c>
      <c r="M73" s="31">
        <v>3.2319800000000001</v>
      </c>
      <c r="N73" s="1"/>
      <c r="O73" s="1"/>
    </row>
    <row r="74" spans="1:15" ht="12.75" customHeight="1">
      <c r="A74" s="51">
        <v>65</v>
      </c>
      <c r="B74" s="53" t="s">
        <v>109</v>
      </c>
      <c r="C74" s="31">
        <v>747.4</v>
      </c>
      <c r="D74" s="36">
        <v>742.9</v>
      </c>
      <c r="E74" s="36">
        <v>736.8</v>
      </c>
      <c r="F74" s="36">
        <v>726.19999999999993</v>
      </c>
      <c r="G74" s="36">
        <v>720.09999999999991</v>
      </c>
      <c r="H74" s="36">
        <v>753.5</v>
      </c>
      <c r="I74" s="36">
        <v>759.60000000000014</v>
      </c>
      <c r="J74" s="36">
        <v>770.2</v>
      </c>
      <c r="K74" s="31">
        <v>749</v>
      </c>
      <c r="L74" s="31">
        <v>732.3</v>
      </c>
      <c r="M74" s="31">
        <v>69.633790000000005</v>
      </c>
      <c r="N74" s="1"/>
      <c r="O74" s="1"/>
    </row>
    <row r="75" spans="1:15" ht="12.75" customHeight="1">
      <c r="A75" s="51">
        <v>66</v>
      </c>
      <c r="B75" s="53" t="s">
        <v>269</v>
      </c>
      <c r="C75" s="31">
        <v>3727.75</v>
      </c>
      <c r="D75" s="36">
        <v>3707.2666666666664</v>
      </c>
      <c r="E75" s="36">
        <v>3666.5333333333328</v>
      </c>
      <c r="F75" s="36">
        <v>3605.3166666666666</v>
      </c>
      <c r="G75" s="36">
        <v>3564.583333333333</v>
      </c>
      <c r="H75" s="36">
        <v>3768.4833333333327</v>
      </c>
      <c r="I75" s="36">
        <v>3809.2166666666662</v>
      </c>
      <c r="J75" s="36">
        <v>3870.4333333333325</v>
      </c>
      <c r="K75" s="31">
        <v>3748</v>
      </c>
      <c r="L75" s="31">
        <v>3646.05</v>
      </c>
      <c r="M75" s="31">
        <v>3.1665100000000002</v>
      </c>
      <c r="N75" s="1"/>
      <c r="O75" s="1"/>
    </row>
    <row r="76" spans="1:15" ht="12.75" customHeight="1">
      <c r="A76" s="51">
        <v>67</v>
      </c>
      <c r="B76" s="53" t="s">
        <v>110</v>
      </c>
      <c r="C76" s="31">
        <v>5902.1</v>
      </c>
      <c r="D76" s="36">
        <v>5836.7</v>
      </c>
      <c r="E76" s="36">
        <v>5758.4</v>
      </c>
      <c r="F76" s="36">
        <v>5614.7</v>
      </c>
      <c r="G76" s="36">
        <v>5536.4</v>
      </c>
      <c r="H76" s="36">
        <v>5980.4</v>
      </c>
      <c r="I76" s="36">
        <v>6058.7000000000007</v>
      </c>
      <c r="J76" s="36">
        <v>6202.4</v>
      </c>
      <c r="K76" s="31">
        <v>5915</v>
      </c>
      <c r="L76" s="31">
        <v>5693</v>
      </c>
      <c r="M76" s="31">
        <v>10.488519999999999</v>
      </c>
      <c r="N76" s="1"/>
      <c r="O76" s="1"/>
    </row>
    <row r="77" spans="1:15" ht="12.75" customHeight="1">
      <c r="A77" s="51">
        <v>68</v>
      </c>
      <c r="B77" s="53" t="s">
        <v>111</v>
      </c>
      <c r="C77" s="31">
        <v>3635</v>
      </c>
      <c r="D77" s="36">
        <v>3615.4666666666667</v>
      </c>
      <c r="E77" s="36">
        <v>3581.9833333333336</v>
      </c>
      <c r="F77" s="36">
        <v>3528.9666666666667</v>
      </c>
      <c r="G77" s="36">
        <v>3495.4833333333336</v>
      </c>
      <c r="H77" s="36">
        <v>3668.4833333333336</v>
      </c>
      <c r="I77" s="36">
        <v>3701.9666666666662</v>
      </c>
      <c r="J77" s="36">
        <v>3754.9833333333336</v>
      </c>
      <c r="K77" s="31">
        <v>3648.95</v>
      </c>
      <c r="L77" s="31">
        <v>3562.45</v>
      </c>
      <c r="M77" s="31">
        <v>13.188969999999999</v>
      </c>
      <c r="N77" s="1"/>
      <c r="O77" s="1"/>
    </row>
    <row r="78" spans="1:15" ht="12.75" customHeight="1">
      <c r="A78" s="51">
        <v>69</v>
      </c>
      <c r="B78" s="53" t="s">
        <v>112</v>
      </c>
      <c r="C78" s="31">
        <v>2906.35</v>
      </c>
      <c r="D78" s="36">
        <v>2880.4500000000003</v>
      </c>
      <c r="E78" s="36">
        <v>2845.9000000000005</v>
      </c>
      <c r="F78" s="36">
        <v>2785.4500000000003</v>
      </c>
      <c r="G78" s="36">
        <v>2750.9000000000005</v>
      </c>
      <c r="H78" s="36">
        <v>2940.9000000000005</v>
      </c>
      <c r="I78" s="36">
        <v>2975.4500000000007</v>
      </c>
      <c r="J78" s="36">
        <v>3035.9000000000005</v>
      </c>
      <c r="K78" s="31">
        <v>2915</v>
      </c>
      <c r="L78" s="31">
        <v>2820</v>
      </c>
      <c r="M78" s="31">
        <v>3.7267100000000002</v>
      </c>
      <c r="N78" s="1"/>
      <c r="O78" s="1"/>
    </row>
    <row r="79" spans="1:15" ht="12.75" customHeight="1">
      <c r="A79" s="51">
        <v>70</v>
      </c>
      <c r="B79" s="53" t="s">
        <v>114</v>
      </c>
      <c r="C79" s="31">
        <v>142.19999999999999</v>
      </c>
      <c r="D79" s="36">
        <v>141.70000000000002</v>
      </c>
      <c r="E79" s="36">
        <v>140.15000000000003</v>
      </c>
      <c r="F79" s="36">
        <v>138.10000000000002</v>
      </c>
      <c r="G79" s="36">
        <v>136.55000000000004</v>
      </c>
      <c r="H79" s="36">
        <v>143.75000000000003</v>
      </c>
      <c r="I79" s="36">
        <v>145.30000000000004</v>
      </c>
      <c r="J79" s="36">
        <v>147.35000000000002</v>
      </c>
      <c r="K79" s="31">
        <v>143.25</v>
      </c>
      <c r="L79" s="31">
        <v>139.65</v>
      </c>
      <c r="M79" s="31">
        <v>181.78107</v>
      </c>
      <c r="N79" s="1"/>
      <c r="O79" s="1"/>
    </row>
    <row r="80" spans="1:15" ht="12.75" customHeight="1">
      <c r="A80" s="51">
        <v>71</v>
      </c>
      <c r="B80" s="53" t="s">
        <v>401</v>
      </c>
      <c r="C80" s="31">
        <v>3617.15</v>
      </c>
      <c r="D80" s="36">
        <v>3621.8666666666668</v>
      </c>
      <c r="E80" s="36">
        <v>3565.8333333333335</v>
      </c>
      <c r="F80" s="36">
        <v>3514.5166666666669</v>
      </c>
      <c r="G80" s="36">
        <v>3458.4833333333336</v>
      </c>
      <c r="H80" s="36">
        <v>3673.1833333333334</v>
      </c>
      <c r="I80" s="36">
        <v>3729.2166666666662</v>
      </c>
      <c r="J80" s="36">
        <v>3780.5333333333333</v>
      </c>
      <c r="K80" s="31">
        <v>3677.9</v>
      </c>
      <c r="L80" s="31">
        <v>3570.55</v>
      </c>
      <c r="M80" s="31">
        <v>0.43997999999999998</v>
      </c>
      <c r="N80" s="1"/>
      <c r="O80" s="1"/>
    </row>
    <row r="81" spans="1:15" ht="12.75" customHeight="1">
      <c r="A81" s="51">
        <v>72</v>
      </c>
      <c r="B81" s="53" t="s">
        <v>276</v>
      </c>
      <c r="C81" s="31">
        <v>430.95</v>
      </c>
      <c r="D81" s="36">
        <v>426.85000000000008</v>
      </c>
      <c r="E81" s="36">
        <v>420.20000000000016</v>
      </c>
      <c r="F81" s="36">
        <v>409.4500000000001</v>
      </c>
      <c r="G81" s="36">
        <v>402.80000000000018</v>
      </c>
      <c r="H81" s="36">
        <v>437.60000000000014</v>
      </c>
      <c r="I81" s="36">
        <v>444.25000000000011</v>
      </c>
      <c r="J81" s="36">
        <v>455.00000000000011</v>
      </c>
      <c r="K81" s="31">
        <v>433.5</v>
      </c>
      <c r="L81" s="31">
        <v>416.1</v>
      </c>
      <c r="M81" s="31">
        <v>10.9298</v>
      </c>
      <c r="N81" s="1"/>
      <c r="O81" s="1"/>
    </row>
    <row r="82" spans="1:15" ht="12.75" customHeight="1">
      <c r="A82" s="51">
        <v>73</v>
      </c>
      <c r="B82" s="53" t="s">
        <v>115</v>
      </c>
      <c r="C82" s="31">
        <v>164.55</v>
      </c>
      <c r="D82" s="36">
        <v>161.94999999999999</v>
      </c>
      <c r="E82" s="36">
        <v>158.79999999999998</v>
      </c>
      <c r="F82" s="36">
        <v>153.04999999999998</v>
      </c>
      <c r="G82" s="36">
        <v>149.89999999999998</v>
      </c>
      <c r="H82" s="36">
        <v>167.7</v>
      </c>
      <c r="I82" s="36">
        <v>170.84999999999997</v>
      </c>
      <c r="J82" s="36">
        <v>176.6</v>
      </c>
      <c r="K82" s="31">
        <v>165.1</v>
      </c>
      <c r="L82" s="31">
        <v>156.19999999999999</v>
      </c>
      <c r="M82" s="31">
        <v>189.68980999999999</v>
      </c>
      <c r="N82" s="1"/>
      <c r="O82" s="1"/>
    </row>
    <row r="83" spans="1:15" ht="12.75" customHeight="1">
      <c r="A83" s="51">
        <v>74</v>
      </c>
      <c r="B83" s="53" t="s">
        <v>277</v>
      </c>
      <c r="C83" s="31">
        <v>1936.95</v>
      </c>
      <c r="D83" s="36">
        <v>1920.8333333333333</v>
      </c>
      <c r="E83" s="36">
        <v>1867.3166666666666</v>
      </c>
      <c r="F83" s="36">
        <v>1797.6833333333334</v>
      </c>
      <c r="G83" s="36">
        <v>1744.1666666666667</v>
      </c>
      <c r="H83" s="36">
        <v>1990.4666666666665</v>
      </c>
      <c r="I83" s="36">
        <v>2043.9833333333333</v>
      </c>
      <c r="J83" s="36">
        <v>2113.6166666666663</v>
      </c>
      <c r="K83" s="31">
        <v>1974.35</v>
      </c>
      <c r="L83" s="31">
        <v>1851.2</v>
      </c>
      <c r="M83" s="31">
        <v>3.31318</v>
      </c>
      <c r="N83" s="1"/>
      <c r="O83" s="1"/>
    </row>
    <row r="84" spans="1:15" ht="12.75" customHeight="1">
      <c r="A84" s="51">
        <v>75</v>
      </c>
      <c r="B84" s="53" t="s">
        <v>120</v>
      </c>
      <c r="C84" s="31">
        <v>1163.3499999999999</v>
      </c>
      <c r="D84" s="36">
        <v>1152.45</v>
      </c>
      <c r="E84" s="36">
        <v>1135.9000000000001</v>
      </c>
      <c r="F84" s="36">
        <v>1108.45</v>
      </c>
      <c r="G84" s="36">
        <v>1091.9000000000001</v>
      </c>
      <c r="H84" s="36">
        <v>1179.9000000000001</v>
      </c>
      <c r="I84" s="36">
        <v>1196.4499999999998</v>
      </c>
      <c r="J84" s="36">
        <v>1223.9000000000001</v>
      </c>
      <c r="K84" s="31">
        <v>1169</v>
      </c>
      <c r="L84" s="31">
        <v>1125</v>
      </c>
      <c r="M84" s="31">
        <v>14.062189999999999</v>
      </c>
      <c r="N84" s="1"/>
      <c r="O84" s="1"/>
    </row>
    <row r="85" spans="1:15" ht="12.75" customHeight="1">
      <c r="A85" s="51">
        <v>76</v>
      </c>
      <c r="B85" s="53" t="s">
        <v>121</v>
      </c>
      <c r="C85" s="31">
        <v>2266.4</v>
      </c>
      <c r="D85" s="36">
        <v>2257.4</v>
      </c>
      <c r="E85" s="36">
        <v>2232.3500000000004</v>
      </c>
      <c r="F85" s="36">
        <v>2198.3000000000002</v>
      </c>
      <c r="G85" s="36">
        <v>2173.2500000000005</v>
      </c>
      <c r="H85" s="36">
        <v>2291.4500000000003</v>
      </c>
      <c r="I85" s="36">
        <v>2316.5000000000005</v>
      </c>
      <c r="J85" s="36">
        <v>2350.5500000000002</v>
      </c>
      <c r="K85" s="31">
        <v>2282.4499999999998</v>
      </c>
      <c r="L85" s="31">
        <v>2223.35</v>
      </c>
      <c r="M85" s="31">
        <v>10.32225</v>
      </c>
      <c r="N85" s="1"/>
      <c r="O85" s="1"/>
    </row>
    <row r="86" spans="1:15" ht="12.75" customHeight="1">
      <c r="A86" s="51">
        <v>77</v>
      </c>
      <c r="B86" s="53" t="s">
        <v>123</v>
      </c>
      <c r="C86" s="31">
        <v>2071.3000000000002</v>
      </c>
      <c r="D86" s="36">
        <v>2056.2000000000003</v>
      </c>
      <c r="E86" s="36">
        <v>2031.6500000000005</v>
      </c>
      <c r="F86" s="36">
        <v>1992.0000000000002</v>
      </c>
      <c r="G86" s="36">
        <v>1967.4500000000005</v>
      </c>
      <c r="H86" s="36">
        <v>2095.8500000000004</v>
      </c>
      <c r="I86" s="36">
        <v>2120.4000000000005</v>
      </c>
      <c r="J86" s="36">
        <v>2160.0500000000006</v>
      </c>
      <c r="K86" s="31">
        <v>2080.75</v>
      </c>
      <c r="L86" s="31">
        <v>2016.55</v>
      </c>
      <c r="M86" s="31">
        <v>6.0412999999999997</v>
      </c>
      <c r="N86" s="1"/>
      <c r="O86" s="1"/>
    </row>
    <row r="87" spans="1:15" ht="12.75" customHeight="1">
      <c r="A87" s="51">
        <v>78</v>
      </c>
      <c r="B87" s="53" t="s">
        <v>124</v>
      </c>
      <c r="C87" s="31">
        <v>569.20000000000005</v>
      </c>
      <c r="D87" s="36">
        <v>562.66666666666663</v>
      </c>
      <c r="E87" s="36">
        <v>554.58333333333326</v>
      </c>
      <c r="F87" s="36">
        <v>539.96666666666658</v>
      </c>
      <c r="G87" s="36">
        <v>531.88333333333321</v>
      </c>
      <c r="H87" s="36">
        <v>577.2833333333333</v>
      </c>
      <c r="I87" s="36">
        <v>585.36666666666656</v>
      </c>
      <c r="J87" s="36">
        <v>599.98333333333335</v>
      </c>
      <c r="K87" s="31">
        <v>570.75</v>
      </c>
      <c r="L87" s="31">
        <v>548.04999999999995</v>
      </c>
      <c r="M87" s="31">
        <v>11.348459999999999</v>
      </c>
      <c r="N87" s="1"/>
      <c r="O87" s="1"/>
    </row>
    <row r="88" spans="1:15" ht="12.75" customHeight="1">
      <c r="A88" s="51">
        <v>79</v>
      </c>
      <c r="B88" s="53" t="s">
        <v>125</v>
      </c>
      <c r="C88" s="31">
        <v>2931.45</v>
      </c>
      <c r="D88" s="36">
        <v>2897.7999999999997</v>
      </c>
      <c r="E88" s="36">
        <v>2853.6499999999996</v>
      </c>
      <c r="F88" s="36">
        <v>2775.85</v>
      </c>
      <c r="G88" s="36">
        <v>2731.7</v>
      </c>
      <c r="H88" s="36">
        <v>2975.5999999999995</v>
      </c>
      <c r="I88" s="36">
        <v>3019.75</v>
      </c>
      <c r="J88" s="36">
        <v>3097.5499999999993</v>
      </c>
      <c r="K88" s="31">
        <v>2941.95</v>
      </c>
      <c r="L88" s="31">
        <v>2820</v>
      </c>
      <c r="M88" s="31">
        <v>13.30866</v>
      </c>
      <c r="N88" s="1"/>
      <c r="O88" s="1"/>
    </row>
    <row r="89" spans="1:15" ht="12.75" customHeight="1">
      <c r="A89" s="51">
        <v>80</v>
      </c>
      <c r="B89" s="53" t="s">
        <v>126</v>
      </c>
      <c r="C89" s="31">
        <v>1305.5999999999999</v>
      </c>
      <c r="D89" s="36">
        <v>1302.9166666666667</v>
      </c>
      <c r="E89" s="36">
        <v>1282.6833333333334</v>
      </c>
      <c r="F89" s="36">
        <v>1259.7666666666667</v>
      </c>
      <c r="G89" s="36">
        <v>1239.5333333333333</v>
      </c>
      <c r="H89" s="36">
        <v>1325.8333333333335</v>
      </c>
      <c r="I89" s="36">
        <v>1346.0666666666666</v>
      </c>
      <c r="J89" s="36">
        <v>1368.9833333333336</v>
      </c>
      <c r="K89" s="31">
        <v>1323.15</v>
      </c>
      <c r="L89" s="31">
        <v>1280</v>
      </c>
      <c r="M89" s="31">
        <v>11.22451</v>
      </c>
      <c r="N89" s="1"/>
      <c r="O89" s="1"/>
    </row>
    <row r="90" spans="1:15" ht="12.75" customHeight="1">
      <c r="A90" s="51">
        <v>81</v>
      </c>
      <c r="B90" s="53" t="s">
        <v>127</v>
      </c>
      <c r="C90" s="31">
        <v>1576.4</v>
      </c>
      <c r="D90" s="36">
        <v>1560.4333333333334</v>
      </c>
      <c r="E90" s="36">
        <v>1539.6666666666667</v>
      </c>
      <c r="F90" s="36">
        <v>1502.9333333333334</v>
      </c>
      <c r="G90" s="36">
        <v>1482.1666666666667</v>
      </c>
      <c r="H90" s="36">
        <v>1597.1666666666667</v>
      </c>
      <c r="I90" s="36">
        <v>1617.9333333333332</v>
      </c>
      <c r="J90" s="36">
        <v>1654.6666666666667</v>
      </c>
      <c r="K90" s="31">
        <v>1581.2</v>
      </c>
      <c r="L90" s="31">
        <v>1523.7</v>
      </c>
      <c r="M90" s="31">
        <v>21.360230000000001</v>
      </c>
      <c r="N90" s="1"/>
      <c r="O90" s="1"/>
    </row>
    <row r="91" spans="1:15" ht="12.75" customHeight="1">
      <c r="A91" s="51">
        <v>82</v>
      </c>
      <c r="B91" s="53" t="s">
        <v>128</v>
      </c>
      <c r="C91" s="31">
        <v>3435.75</v>
      </c>
      <c r="D91" s="36">
        <v>3403.3666666666668</v>
      </c>
      <c r="E91" s="36">
        <v>3360.7833333333338</v>
      </c>
      <c r="F91" s="36">
        <v>3285.8166666666671</v>
      </c>
      <c r="G91" s="36">
        <v>3243.233333333334</v>
      </c>
      <c r="H91" s="36">
        <v>3478.3333333333335</v>
      </c>
      <c r="I91" s="36">
        <v>3520.9166666666665</v>
      </c>
      <c r="J91" s="36">
        <v>3595.8833333333332</v>
      </c>
      <c r="K91" s="31">
        <v>3445.95</v>
      </c>
      <c r="L91" s="31">
        <v>3328.4</v>
      </c>
      <c r="M91" s="31">
        <v>4.0191499999999998</v>
      </c>
      <c r="N91" s="1"/>
      <c r="O91" s="1"/>
    </row>
    <row r="92" spans="1:15" ht="12.75" customHeight="1">
      <c r="A92" s="51">
        <v>83</v>
      </c>
      <c r="B92" s="53" t="s">
        <v>129</v>
      </c>
      <c r="C92" s="31">
        <v>1455.9</v>
      </c>
      <c r="D92" s="36">
        <v>1431.5333333333335</v>
      </c>
      <c r="E92" s="36">
        <v>1404.616666666667</v>
      </c>
      <c r="F92" s="36">
        <v>1353.3333333333335</v>
      </c>
      <c r="G92" s="36">
        <v>1326.416666666667</v>
      </c>
      <c r="H92" s="36">
        <v>1482.8166666666671</v>
      </c>
      <c r="I92" s="36">
        <v>1509.7333333333336</v>
      </c>
      <c r="J92" s="36">
        <v>1561.0166666666671</v>
      </c>
      <c r="K92" s="31">
        <v>1458.45</v>
      </c>
      <c r="L92" s="31">
        <v>1380.25</v>
      </c>
      <c r="M92" s="31">
        <v>430.02202</v>
      </c>
      <c r="N92" s="1"/>
      <c r="O92" s="1"/>
    </row>
    <row r="93" spans="1:15" ht="12.75" customHeight="1">
      <c r="A93" s="51">
        <v>84</v>
      </c>
      <c r="B93" s="53" t="s">
        <v>130</v>
      </c>
      <c r="C93" s="31">
        <v>581.65</v>
      </c>
      <c r="D93" s="36">
        <v>583.11666666666667</v>
      </c>
      <c r="E93" s="36">
        <v>575.23333333333335</v>
      </c>
      <c r="F93" s="36">
        <v>568.81666666666672</v>
      </c>
      <c r="G93" s="36">
        <v>560.93333333333339</v>
      </c>
      <c r="H93" s="36">
        <v>589.5333333333333</v>
      </c>
      <c r="I93" s="36">
        <v>597.41666666666674</v>
      </c>
      <c r="J93" s="36">
        <v>603.83333333333326</v>
      </c>
      <c r="K93" s="31">
        <v>591</v>
      </c>
      <c r="L93" s="31">
        <v>576.70000000000005</v>
      </c>
      <c r="M93" s="31">
        <v>61.444009999999999</v>
      </c>
      <c r="N93" s="1"/>
      <c r="O93" s="1"/>
    </row>
    <row r="94" spans="1:15" ht="12.75" customHeight="1">
      <c r="A94" s="51">
        <v>85</v>
      </c>
      <c r="B94" s="53" t="s">
        <v>131</v>
      </c>
      <c r="C94" s="31">
        <v>4433.6499999999996</v>
      </c>
      <c r="D94" s="36">
        <v>4399.3833333333332</v>
      </c>
      <c r="E94" s="36">
        <v>4345.1666666666661</v>
      </c>
      <c r="F94" s="36">
        <v>4256.6833333333325</v>
      </c>
      <c r="G94" s="36">
        <v>4202.4666666666653</v>
      </c>
      <c r="H94" s="36">
        <v>4487.8666666666668</v>
      </c>
      <c r="I94" s="36">
        <v>4542.0833333333339</v>
      </c>
      <c r="J94" s="36">
        <v>4630.5666666666675</v>
      </c>
      <c r="K94" s="31">
        <v>4453.6000000000004</v>
      </c>
      <c r="L94" s="31">
        <v>4310.8999999999996</v>
      </c>
      <c r="M94" s="31">
        <v>5.9673600000000002</v>
      </c>
      <c r="N94" s="1"/>
      <c r="O94" s="1"/>
    </row>
    <row r="95" spans="1:15" ht="12.75" customHeight="1">
      <c r="A95" s="51">
        <v>86</v>
      </c>
      <c r="B95" s="53" t="s">
        <v>133</v>
      </c>
      <c r="C95" s="31">
        <v>565.15</v>
      </c>
      <c r="D95" s="36">
        <v>559.65</v>
      </c>
      <c r="E95" s="36">
        <v>552.5</v>
      </c>
      <c r="F95" s="36">
        <v>539.85</v>
      </c>
      <c r="G95" s="36">
        <v>532.70000000000005</v>
      </c>
      <c r="H95" s="36">
        <v>572.29999999999995</v>
      </c>
      <c r="I95" s="36">
        <v>579.44999999999982</v>
      </c>
      <c r="J95" s="36">
        <v>592.09999999999991</v>
      </c>
      <c r="K95" s="31">
        <v>566.79999999999995</v>
      </c>
      <c r="L95" s="31">
        <v>547</v>
      </c>
      <c r="M95" s="31">
        <v>86.194289999999995</v>
      </c>
      <c r="N95" s="1"/>
      <c r="O95" s="1"/>
    </row>
    <row r="96" spans="1:15" ht="12.75" customHeight="1">
      <c r="A96" s="51">
        <v>87</v>
      </c>
      <c r="B96" s="53" t="s">
        <v>135</v>
      </c>
      <c r="C96" s="31">
        <v>452.55</v>
      </c>
      <c r="D96" s="36">
        <v>450.09999999999997</v>
      </c>
      <c r="E96" s="36">
        <v>443.44999999999993</v>
      </c>
      <c r="F96" s="36">
        <v>434.34999999999997</v>
      </c>
      <c r="G96" s="36">
        <v>427.69999999999993</v>
      </c>
      <c r="H96" s="36">
        <v>459.19999999999993</v>
      </c>
      <c r="I96" s="36">
        <v>465.84999999999991</v>
      </c>
      <c r="J96" s="36">
        <v>474.94999999999993</v>
      </c>
      <c r="K96" s="31">
        <v>456.75</v>
      </c>
      <c r="L96" s="31">
        <v>441</v>
      </c>
      <c r="M96" s="31">
        <v>60.59348</v>
      </c>
      <c r="N96" s="1"/>
      <c r="O96" s="1"/>
    </row>
    <row r="97" spans="1:15" ht="12.75" customHeight="1">
      <c r="A97" s="51">
        <v>88</v>
      </c>
      <c r="B97" s="53" t="s">
        <v>136</v>
      </c>
      <c r="C97" s="31">
        <v>2441.65</v>
      </c>
      <c r="D97" s="36">
        <v>2418.2333333333336</v>
      </c>
      <c r="E97" s="36">
        <v>2390.5666666666671</v>
      </c>
      <c r="F97" s="36">
        <v>2339.4833333333336</v>
      </c>
      <c r="G97" s="36">
        <v>2311.8166666666671</v>
      </c>
      <c r="H97" s="36">
        <v>2469.3166666666671</v>
      </c>
      <c r="I97" s="36">
        <v>2496.9833333333331</v>
      </c>
      <c r="J97" s="36">
        <v>2548.0666666666671</v>
      </c>
      <c r="K97" s="31">
        <v>2445.9</v>
      </c>
      <c r="L97" s="31">
        <v>2367.15</v>
      </c>
      <c r="M97" s="31">
        <v>15.51469</v>
      </c>
      <c r="N97" s="1"/>
      <c r="O97" s="1"/>
    </row>
    <row r="98" spans="1:15" ht="12.75" customHeight="1">
      <c r="A98" s="51">
        <v>89</v>
      </c>
      <c r="B98" s="53" t="s">
        <v>279</v>
      </c>
      <c r="C98" s="31">
        <v>311.25</v>
      </c>
      <c r="D98" s="36">
        <v>310.41666666666669</v>
      </c>
      <c r="E98" s="36">
        <v>308.83333333333337</v>
      </c>
      <c r="F98" s="36">
        <v>306.41666666666669</v>
      </c>
      <c r="G98" s="36">
        <v>304.83333333333337</v>
      </c>
      <c r="H98" s="36">
        <v>312.83333333333337</v>
      </c>
      <c r="I98" s="36">
        <v>314.41666666666674</v>
      </c>
      <c r="J98" s="36">
        <v>316.83333333333337</v>
      </c>
      <c r="K98" s="31">
        <v>312</v>
      </c>
      <c r="L98" s="31">
        <v>308</v>
      </c>
      <c r="M98" s="31">
        <v>4.20648</v>
      </c>
      <c r="N98" s="1"/>
      <c r="O98" s="1"/>
    </row>
    <row r="99" spans="1:15" ht="12.75" customHeight="1">
      <c r="A99" s="51">
        <v>90</v>
      </c>
      <c r="B99" s="53" t="s">
        <v>280</v>
      </c>
      <c r="C99" s="31">
        <v>38657.5</v>
      </c>
      <c r="D99" s="36">
        <v>38341.75</v>
      </c>
      <c r="E99" s="36">
        <v>37895.9</v>
      </c>
      <c r="F99" s="36">
        <v>37134.300000000003</v>
      </c>
      <c r="G99" s="36">
        <v>36688.450000000004</v>
      </c>
      <c r="H99" s="36">
        <v>39103.35</v>
      </c>
      <c r="I99" s="36">
        <v>39549.200000000004</v>
      </c>
      <c r="J99" s="36">
        <v>40310.799999999996</v>
      </c>
      <c r="K99" s="31">
        <v>38787.599999999999</v>
      </c>
      <c r="L99" s="31">
        <v>37580.15</v>
      </c>
      <c r="M99" s="31">
        <v>0.10360999999999999</v>
      </c>
      <c r="N99" s="1"/>
      <c r="O99" s="1"/>
    </row>
    <row r="100" spans="1:15" ht="12.75" customHeight="1">
      <c r="A100" s="51">
        <v>91</v>
      </c>
      <c r="B100" s="53" t="s">
        <v>138</v>
      </c>
      <c r="C100" s="31">
        <v>999.2</v>
      </c>
      <c r="D100" s="36">
        <v>1010.6</v>
      </c>
      <c r="E100" s="36">
        <v>985.25</v>
      </c>
      <c r="F100" s="36">
        <v>971.3</v>
      </c>
      <c r="G100" s="36">
        <v>945.94999999999993</v>
      </c>
      <c r="H100" s="36">
        <v>1024.5500000000002</v>
      </c>
      <c r="I100" s="36">
        <v>1049.9000000000001</v>
      </c>
      <c r="J100" s="36">
        <v>1063.8500000000001</v>
      </c>
      <c r="K100" s="31">
        <v>1035.95</v>
      </c>
      <c r="L100" s="31">
        <v>996.65</v>
      </c>
      <c r="M100" s="31">
        <v>345.78942999999998</v>
      </c>
      <c r="N100" s="1"/>
      <c r="O100" s="1"/>
    </row>
    <row r="101" spans="1:15" ht="12.75" customHeight="1">
      <c r="A101" s="51">
        <v>92</v>
      </c>
      <c r="B101" s="53" t="s">
        <v>139</v>
      </c>
      <c r="C101" s="31">
        <v>1508.5</v>
      </c>
      <c r="D101" s="36">
        <v>1497.9166666666667</v>
      </c>
      <c r="E101" s="36">
        <v>1482.8333333333335</v>
      </c>
      <c r="F101" s="36">
        <v>1457.1666666666667</v>
      </c>
      <c r="G101" s="36">
        <v>1442.0833333333335</v>
      </c>
      <c r="H101" s="36">
        <v>1523.5833333333335</v>
      </c>
      <c r="I101" s="36">
        <v>1538.666666666667</v>
      </c>
      <c r="J101" s="36">
        <v>1564.3333333333335</v>
      </c>
      <c r="K101" s="31">
        <v>1513</v>
      </c>
      <c r="L101" s="31">
        <v>1472.25</v>
      </c>
      <c r="M101" s="31">
        <v>5.9437499999999996</v>
      </c>
      <c r="N101" s="1"/>
      <c r="O101" s="1"/>
    </row>
    <row r="102" spans="1:15" ht="12.75" customHeight="1">
      <c r="A102" s="51">
        <v>93</v>
      </c>
      <c r="B102" s="53" t="s">
        <v>140</v>
      </c>
      <c r="C102" s="31">
        <v>488.55</v>
      </c>
      <c r="D102" s="36">
        <v>486.40000000000003</v>
      </c>
      <c r="E102" s="36">
        <v>482.15000000000009</v>
      </c>
      <c r="F102" s="36">
        <v>475.75000000000006</v>
      </c>
      <c r="G102" s="36">
        <v>471.50000000000011</v>
      </c>
      <c r="H102" s="36">
        <v>492.80000000000007</v>
      </c>
      <c r="I102" s="36">
        <v>497.04999999999995</v>
      </c>
      <c r="J102" s="36">
        <v>503.45000000000005</v>
      </c>
      <c r="K102" s="31">
        <v>490.65</v>
      </c>
      <c r="L102" s="31">
        <v>480</v>
      </c>
      <c r="M102" s="31">
        <v>35.365279999999998</v>
      </c>
      <c r="N102" s="1"/>
      <c r="O102" s="1"/>
    </row>
    <row r="103" spans="1:15" ht="12.75" customHeight="1">
      <c r="A103" s="51">
        <v>94</v>
      </c>
      <c r="B103" s="53" t="s">
        <v>141</v>
      </c>
      <c r="C103" s="31">
        <v>14.9</v>
      </c>
      <c r="D103" s="36">
        <v>14.716666666666667</v>
      </c>
      <c r="E103" s="36">
        <v>14.433333333333334</v>
      </c>
      <c r="F103" s="36">
        <v>13.966666666666667</v>
      </c>
      <c r="G103" s="36">
        <v>13.683333333333334</v>
      </c>
      <c r="H103" s="36">
        <v>15.183333333333334</v>
      </c>
      <c r="I103" s="36">
        <v>15.466666666666669</v>
      </c>
      <c r="J103" s="36">
        <v>15.933333333333334</v>
      </c>
      <c r="K103" s="31">
        <v>15</v>
      </c>
      <c r="L103" s="31">
        <v>14.25</v>
      </c>
      <c r="M103" s="31">
        <v>4326.5178400000004</v>
      </c>
      <c r="N103" s="1"/>
      <c r="O103" s="1"/>
    </row>
    <row r="104" spans="1:15" ht="12.75" customHeight="1">
      <c r="A104" s="51">
        <v>95</v>
      </c>
      <c r="B104" s="53" t="s">
        <v>143</v>
      </c>
      <c r="C104" s="31">
        <v>79.599999999999994</v>
      </c>
      <c r="D104" s="36">
        <v>80.416666666666657</v>
      </c>
      <c r="E104" s="36">
        <v>78.533333333333317</v>
      </c>
      <c r="F104" s="36">
        <v>77.466666666666654</v>
      </c>
      <c r="G104" s="36">
        <v>75.583333333333314</v>
      </c>
      <c r="H104" s="36">
        <v>81.48333333333332</v>
      </c>
      <c r="I104" s="36">
        <v>83.366666666666646</v>
      </c>
      <c r="J104" s="36">
        <v>84.433333333333323</v>
      </c>
      <c r="K104" s="31">
        <v>82.3</v>
      </c>
      <c r="L104" s="31">
        <v>79.349999999999994</v>
      </c>
      <c r="M104" s="31">
        <v>850.88544999999999</v>
      </c>
      <c r="N104" s="1"/>
      <c r="O104" s="1"/>
    </row>
    <row r="105" spans="1:15" ht="12.75" customHeight="1">
      <c r="A105" s="51">
        <v>96</v>
      </c>
      <c r="B105" s="53" t="s">
        <v>145</v>
      </c>
      <c r="C105" s="31">
        <v>434.9</v>
      </c>
      <c r="D105" s="36">
        <v>435.18333333333334</v>
      </c>
      <c r="E105" s="36">
        <v>428.86666666666667</v>
      </c>
      <c r="F105" s="36">
        <v>422.83333333333331</v>
      </c>
      <c r="G105" s="36">
        <v>416.51666666666665</v>
      </c>
      <c r="H105" s="36">
        <v>441.2166666666667</v>
      </c>
      <c r="I105" s="36">
        <v>447.53333333333342</v>
      </c>
      <c r="J105" s="36">
        <v>453.56666666666672</v>
      </c>
      <c r="K105" s="31">
        <v>441.5</v>
      </c>
      <c r="L105" s="31">
        <v>429.15</v>
      </c>
      <c r="M105" s="31">
        <v>19.176680000000001</v>
      </c>
      <c r="N105" s="1"/>
      <c r="O105" s="1"/>
    </row>
    <row r="106" spans="1:15" ht="12.75" customHeight="1">
      <c r="A106" s="51">
        <v>97</v>
      </c>
      <c r="B106" s="53" t="s">
        <v>146</v>
      </c>
      <c r="C106" s="31">
        <v>480.35</v>
      </c>
      <c r="D106" s="36">
        <v>476.13333333333338</v>
      </c>
      <c r="E106" s="36">
        <v>470.36666666666679</v>
      </c>
      <c r="F106" s="36">
        <v>460.38333333333338</v>
      </c>
      <c r="G106" s="36">
        <v>454.61666666666679</v>
      </c>
      <c r="H106" s="36">
        <v>486.11666666666679</v>
      </c>
      <c r="I106" s="36">
        <v>491.88333333333333</v>
      </c>
      <c r="J106" s="36">
        <v>501.86666666666679</v>
      </c>
      <c r="K106" s="31">
        <v>481.9</v>
      </c>
      <c r="L106" s="31">
        <v>466.15</v>
      </c>
      <c r="M106" s="31">
        <v>27.547830000000001</v>
      </c>
      <c r="N106" s="1"/>
      <c r="O106" s="1"/>
    </row>
    <row r="107" spans="1:15" ht="12.75" customHeight="1">
      <c r="A107" s="51">
        <v>98</v>
      </c>
      <c r="B107" s="53" t="s">
        <v>282</v>
      </c>
      <c r="C107" s="31">
        <v>441.6</v>
      </c>
      <c r="D107" s="36">
        <v>441.51666666666665</v>
      </c>
      <c r="E107" s="36">
        <v>431.58333333333331</v>
      </c>
      <c r="F107" s="36">
        <v>421.56666666666666</v>
      </c>
      <c r="G107" s="36">
        <v>411.63333333333333</v>
      </c>
      <c r="H107" s="36">
        <v>451.5333333333333</v>
      </c>
      <c r="I107" s="36">
        <v>461.4666666666667</v>
      </c>
      <c r="J107" s="36">
        <v>471.48333333333329</v>
      </c>
      <c r="K107" s="31">
        <v>451.45</v>
      </c>
      <c r="L107" s="31">
        <v>431.5</v>
      </c>
      <c r="M107" s="31">
        <v>46.821599999999997</v>
      </c>
      <c r="N107" s="1"/>
      <c r="O107" s="1"/>
    </row>
    <row r="108" spans="1:15" ht="12.75" customHeight="1">
      <c r="A108" s="51">
        <v>99</v>
      </c>
      <c r="B108" s="53" t="s">
        <v>149</v>
      </c>
      <c r="C108" s="31">
        <v>2910.15</v>
      </c>
      <c r="D108" s="36">
        <v>2918.5</v>
      </c>
      <c r="E108" s="36">
        <v>2887.05</v>
      </c>
      <c r="F108" s="36">
        <v>2863.9500000000003</v>
      </c>
      <c r="G108" s="36">
        <v>2832.5000000000005</v>
      </c>
      <c r="H108" s="36">
        <v>2941.6</v>
      </c>
      <c r="I108" s="36">
        <v>2973.0499999999997</v>
      </c>
      <c r="J108" s="36">
        <v>2996.1499999999996</v>
      </c>
      <c r="K108" s="31">
        <v>2949.95</v>
      </c>
      <c r="L108" s="31">
        <v>2895.4</v>
      </c>
      <c r="M108" s="31">
        <v>12.444269999999999</v>
      </c>
      <c r="N108" s="1"/>
      <c r="O108" s="1"/>
    </row>
    <row r="109" spans="1:15" ht="12.75" customHeight="1">
      <c r="A109" s="51">
        <v>100</v>
      </c>
      <c r="B109" s="53" t="s">
        <v>150</v>
      </c>
      <c r="C109" s="31">
        <v>1490.85</v>
      </c>
      <c r="D109" s="36">
        <v>1476.2166666666665</v>
      </c>
      <c r="E109" s="36">
        <v>1456.633333333333</v>
      </c>
      <c r="F109" s="36">
        <v>1422.4166666666665</v>
      </c>
      <c r="G109" s="36">
        <v>1402.833333333333</v>
      </c>
      <c r="H109" s="36">
        <v>1510.4333333333329</v>
      </c>
      <c r="I109" s="36">
        <v>1530.0166666666664</v>
      </c>
      <c r="J109" s="36">
        <v>1564.2333333333329</v>
      </c>
      <c r="K109" s="31">
        <v>1495.8</v>
      </c>
      <c r="L109" s="31">
        <v>1442</v>
      </c>
      <c r="M109" s="31">
        <v>91.555440000000004</v>
      </c>
      <c r="N109" s="1"/>
      <c r="O109" s="1"/>
    </row>
    <row r="110" spans="1:15" ht="12.75" customHeight="1">
      <c r="A110" s="51">
        <v>101</v>
      </c>
      <c r="B110" s="53" t="s">
        <v>151</v>
      </c>
      <c r="C110" s="31">
        <v>229.95</v>
      </c>
      <c r="D110" s="36">
        <v>228.31666666666669</v>
      </c>
      <c r="E110" s="36">
        <v>220.63333333333338</v>
      </c>
      <c r="F110" s="36">
        <v>211.31666666666669</v>
      </c>
      <c r="G110" s="36">
        <v>203.63333333333338</v>
      </c>
      <c r="H110" s="36">
        <v>237.63333333333338</v>
      </c>
      <c r="I110" s="36">
        <v>245.31666666666672</v>
      </c>
      <c r="J110" s="36">
        <v>254.63333333333338</v>
      </c>
      <c r="K110" s="31">
        <v>236</v>
      </c>
      <c r="L110" s="31">
        <v>219</v>
      </c>
      <c r="M110" s="31">
        <v>458.83652999999998</v>
      </c>
      <c r="N110" s="1"/>
      <c r="O110" s="1"/>
    </row>
    <row r="111" spans="1:15" ht="12.75" customHeight="1">
      <c r="A111" s="51">
        <v>102</v>
      </c>
      <c r="B111" s="53" t="s">
        <v>152</v>
      </c>
      <c r="C111" s="31">
        <v>1675.4</v>
      </c>
      <c r="D111" s="36">
        <v>1666.8</v>
      </c>
      <c r="E111" s="36">
        <v>1653.6</v>
      </c>
      <c r="F111" s="36">
        <v>1631.8</v>
      </c>
      <c r="G111" s="36">
        <v>1618.6</v>
      </c>
      <c r="H111" s="36">
        <v>1688.6</v>
      </c>
      <c r="I111" s="36">
        <v>1701.8000000000002</v>
      </c>
      <c r="J111" s="36">
        <v>1723.6</v>
      </c>
      <c r="K111" s="31">
        <v>1680</v>
      </c>
      <c r="L111" s="31">
        <v>1645</v>
      </c>
      <c r="M111" s="31">
        <v>89.996809999999996</v>
      </c>
      <c r="N111" s="1"/>
      <c r="O111" s="1"/>
    </row>
    <row r="112" spans="1:15" ht="12.75" customHeight="1">
      <c r="A112" s="51">
        <v>103</v>
      </c>
      <c r="B112" s="53" t="s">
        <v>154</v>
      </c>
      <c r="C112" s="31">
        <v>143.44999999999999</v>
      </c>
      <c r="D112" s="36">
        <v>142.25</v>
      </c>
      <c r="E112" s="36">
        <v>139.25</v>
      </c>
      <c r="F112" s="36">
        <v>135.05000000000001</v>
      </c>
      <c r="G112" s="36">
        <v>132.05000000000001</v>
      </c>
      <c r="H112" s="36">
        <v>146.44999999999999</v>
      </c>
      <c r="I112" s="36">
        <v>149.44999999999999</v>
      </c>
      <c r="J112" s="36">
        <v>153.64999999999998</v>
      </c>
      <c r="K112" s="31">
        <v>145.25</v>
      </c>
      <c r="L112" s="31">
        <v>138.05000000000001</v>
      </c>
      <c r="M112" s="31">
        <v>401.22151000000002</v>
      </c>
      <c r="N112" s="1"/>
      <c r="O112" s="1"/>
    </row>
    <row r="113" spans="1:15" ht="12.75" customHeight="1">
      <c r="A113" s="51">
        <v>104</v>
      </c>
      <c r="B113" s="53" t="s">
        <v>155</v>
      </c>
      <c r="C113" s="31">
        <v>1098.45</v>
      </c>
      <c r="D113" s="36">
        <v>1089.8666666666666</v>
      </c>
      <c r="E113" s="36">
        <v>1070.7333333333331</v>
      </c>
      <c r="F113" s="36">
        <v>1043.0166666666667</v>
      </c>
      <c r="G113" s="36">
        <v>1023.8833333333332</v>
      </c>
      <c r="H113" s="36">
        <v>1117.583333333333</v>
      </c>
      <c r="I113" s="36">
        <v>1136.7166666666667</v>
      </c>
      <c r="J113" s="36">
        <v>1164.4333333333329</v>
      </c>
      <c r="K113" s="31">
        <v>1109</v>
      </c>
      <c r="L113" s="31">
        <v>1062.1500000000001</v>
      </c>
      <c r="M113" s="31">
        <v>3.2664399999999998</v>
      </c>
      <c r="N113" s="1"/>
      <c r="O113" s="1"/>
    </row>
    <row r="114" spans="1:15" ht="12.75" customHeight="1">
      <c r="A114" s="51">
        <v>105</v>
      </c>
      <c r="B114" s="53" t="s">
        <v>156</v>
      </c>
      <c r="C114" s="31">
        <v>970.6</v>
      </c>
      <c r="D114" s="36">
        <v>952.23333333333323</v>
      </c>
      <c r="E114" s="36">
        <v>927.46666666666647</v>
      </c>
      <c r="F114" s="36">
        <v>884.33333333333326</v>
      </c>
      <c r="G114" s="36">
        <v>859.56666666666649</v>
      </c>
      <c r="H114" s="36">
        <v>995.36666666666645</v>
      </c>
      <c r="I114" s="36">
        <v>1020.1333333333331</v>
      </c>
      <c r="J114" s="36">
        <v>1063.2666666666664</v>
      </c>
      <c r="K114" s="31">
        <v>977</v>
      </c>
      <c r="L114" s="31">
        <v>909.1</v>
      </c>
      <c r="M114" s="31">
        <v>89.096500000000006</v>
      </c>
      <c r="N114" s="1"/>
      <c r="O114" s="1"/>
    </row>
    <row r="115" spans="1:15" ht="12.75" customHeight="1">
      <c r="A115" s="51">
        <v>106</v>
      </c>
      <c r="B115" s="53" t="s">
        <v>421</v>
      </c>
      <c r="C115" s="31">
        <v>171.9</v>
      </c>
      <c r="D115" s="36">
        <v>165.4</v>
      </c>
      <c r="E115" s="36">
        <v>157.5</v>
      </c>
      <c r="F115" s="36">
        <v>143.1</v>
      </c>
      <c r="G115" s="36">
        <v>135.19999999999999</v>
      </c>
      <c r="H115" s="36">
        <v>179.8</v>
      </c>
      <c r="I115" s="36">
        <v>187.70000000000005</v>
      </c>
      <c r="J115" s="36">
        <v>202.10000000000002</v>
      </c>
      <c r="K115" s="31">
        <v>173.3</v>
      </c>
      <c r="L115" s="31">
        <v>151</v>
      </c>
      <c r="M115" s="31">
        <v>1981.1335200000001</v>
      </c>
      <c r="N115" s="1"/>
      <c r="O115" s="1"/>
    </row>
    <row r="116" spans="1:15" ht="12.75" customHeight="1">
      <c r="A116" s="51">
        <v>107</v>
      </c>
      <c r="B116" s="53" t="s">
        <v>157</v>
      </c>
      <c r="C116" s="31">
        <v>463.6</v>
      </c>
      <c r="D116" s="36">
        <v>463.0333333333333</v>
      </c>
      <c r="E116" s="36">
        <v>458.66666666666663</v>
      </c>
      <c r="F116" s="36">
        <v>453.73333333333335</v>
      </c>
      <c r="G116" s="36">
        <v>449.36666666666667</v>
      </c>
      <c r="H116" s="36">
        <v>467.96666666666658</v>
      </c>
      <c r="I116" s="36">
        <v>472.33333333333326</v>
      </c>
      <c r="J116" s="36">
        <v>477.26666666666654</v>
      </c>
      <c r="K116" s="31">
        <v>467.4</v>
      </c>
      <c r="L116" s="31">
        <v>458.1</v>
      </c>
      <c r="M116" s="31">
        <v>216.26183</v>
      </c>
      <c r="N116" s="1"/>
      <c r="O116" s="1"/>
    </row>
    <row r="117" spans="1:15" ht="12.75" customHeight="1">
      <c r="A117" s="51">
        <v>108</v>
      </c>
      <c r="B117" s="53" t="s">
        <v>158</v>
      </c>
      <c r="C117" s="31">
        <v>706.3</v>
      </c>
      <c r="D117" s="36">
        <v>701.88333333333321</v>
      </c>
      <c r="E117" s="36">
        <v>692.21666666666647</v>
      </c>
      <c r="F117" s="36">
        <v>678.13333333333321</v>
      </c>
      <c r="G117" s="36">
        <v>668.46666666666647</v>
      </c>
      <c r="H117" s="36">
        <v>715.96666666666647</v>
      </c>
      <c r="I117" s="36">
        <v>725.63333333333321</v>
      </c>
      <c r="J117" s="36">
        <v>739.71666666666647</v>
      </c>
      <c r="K117" s="31">
        <v>711.55</v>
      </c>
      <c r="L117" s="31">
        <v>687.8</v>
      </c>
      <c r="M117" s="31">
        <v>28.74944</v>
      </c>
      <c r="N117" s="1"/>
      <c r="O117" s="1"/>
    </row>
    <row r="118" spans="1:15" ht="12.75" customHeight="1">
      <c r="A118" s="51">
        <v>109</v>
      </c>
      <c r="B118" s="53" t="s">
        <v>283</v>
      </c>
      <c r="C118" s="31">
        <v>488.8</v>
      </c>
      <c r="D118" s="36">
        <v>484.8</v>
      </c>
      <c r="E118" s="36">
        <v>471.1</v>
      </c>
      <c r="F118" s="36">
        <v>453.40000000000003</v>
      </c>
      <c r="G118" s="36">
        <v>439.70000000000005</v>
      </c>
      <c r="H118" s="36">
        <v>502.5</v>
      </c>
      <c r="I118" s="36">
        <v>516.19999999999993</v>
      </c>
      <c r="J118" s="36">
        <v>533.9</v>
      </c>
      <c r="K118" s="31">
        <v>498.5</v>
      </c>
      <c r="L118" s="31">
        <v>467.1</v>
      </c>
      <c r="M118" s="31">
        <v>61.923459999999999</v>
      </c>
      <c r="N118" s="1"/>
      <c r="O118" s="1"/>
    </row>
    <row r="119" spans="1:15" ht="12.75" customHeight="1">
      <c r="A119" s="51">
        <v>110</v>
      </c>
      <c r="B119" s="53" t="s">
        <v>160</v>
      </c>
      <c r="C119" s="31">
        <v>812.2</v>
      </c>
      <c r="D119" s="36">
        <v>803.4</v>
      </c>
      <c r="E119" s="36">
        <v>792.8</v>
      </c>
      <c r="F119" s="36">
        <v>773.4</v>
      </c>
      <c r="G119" s="36">
        <v>762.8</v>
      </c>
      <c r="H119" s="36">
        <v>822.8</v>
      </c>
      <c r="I119" s="36">
        <v>833.40000000000009</v>
      </c>
      <c r="J119" s="36">
        <v>852.8</v>
      </c>
      <c r="K119" s="31">
        <v>814</v>
      </c>
      <c r="L119" s="31">
        <v>784</v>
      </c>
      <c r="M119" s="31">
        <v>14.905150000000001</v>
      </c>
      <c r="N119" s="1"/>
      <c r="O119" s="1"/>
    </row>
    <row r="120" spans="1:15" ht="12.75" customHeight="1">
      <c r="A120" s="51">
        <v>111</v>
      </c>
      <c r="B120" s="53" t="s">
        <v>161</v>
      </c>
      <c r="C120" s="31">
        <v>525.5</v>
      </c>
      <c r="D120" s="36">
        <v>522.2833333333333</v>
      </c>
      <c r="E120" s="36">
        <v>518.21666666666658</v>
      </c>
      <c r="F120" s="36">
        <v>510.93333333333328</v>
      </c>
      <c r="G120" s="36">
        <v>506.86666666666656</v>
      </c>
      <c r="H120" s="36">
        <v>529.56666666666661</v>
      </c>
      <c r="I120" s="36">
        <v>533.63333333333321</v>
      </c>
      <c r="J120" s="36">
        <v>540.91666666666663</v>
      </c>
      <c r="K120" s="31">
        <v>526.35</v>
      </c>
      <c r="L120" s="31">
        <v>515</v>
      </c>
      <c r="M120" s="31">
        <v>42.016280000000002</v>
      </c>
      <c r="N120" s="1"/>
      <c r="O120" s="1"/>
    </row>
    <row r="121" spans="1:15" ht="12.75" customHeight="1">
      <c r="A121" s="51">
        <v>112</v>
      </c>
      <c r="B121" s="53" t="s">
        <v>162</v>
      </c>
      <c r="C121" s="31">
        <v>1788.6</v>
      </c>
      <c r="D121" s="36">
        <v>1785</v>
      </c>
      <c r="E121" s="36">
        <v>1766.5</v>
      </c>
      <c r="F121" s="36">
        <v>1744.4</v>
      </c>
      <c r="G121" s="36">
        <v>1725.9</v>
      </c>
      <c r="H121" s="36">
        <v>1807.1</v>
      </c>
      <c r="I121" s="36">
        <v>1825.6</v>
      </c>
      <c r="J121" s="36">
        <v>1847.6999999999998</v>
      </c>
      <c r="K121" s="31">
        <v>1803.5</v>
      </c>
      <c r="L121" s="31">
        <v>1762.9</v>
      </c>
      <c r="M121" s="31">
        <v>32.683509999999998</v>
      </c>
      <c r="N121" s="1"/>
      <c r="O121" s="1"/>
    </row>
    <row r="122" spans="1:15" ht="12.75" customHeight="1">
      <c r="A122" s="51">
        <v>113</v>
      </c>
      <c r="B122" s="53" t="s">
        <v>163</v>
      </c>
      <c r="C122" s="31">
        <v>161.25</v>
      </c>
      <c r="D122" s="36">
        <v>160.61666666666667</v>
      </c>
      <c r="E122" s="36">
        <v>157.78333333333336</v>
      </c>
      <c r="F122" s="36">
        <v>154.31666666666669</v>
      </c>
      <c r="G122" s="36">
        <v>151.48333333333338</v>
      </c>
      <c r="H122" s="36">
        <v>164.08333333333334</v>
      </c>
      <c r="I122" s="36">
        <v>166.91666666666666</v>
      </c>
      <c r="J122" s="36">
        <v>170.38333333333333</v>
      </c>
      <c r="K122" s="31">
        <v>163.44999999999999</v>
      </c>
      <c r="L122" s="31">
        <v>157.15</v>
      </c>
      <c r="M122" s="31">
        <v>94.99033</v>
      </c>
      <c r="N122" s="1"/>
      <c r="O122" s="1"/>
    </row>
    <row r="123" spans="1:15" ht="12.75" customHeight="1">
      <c r="A123" s="51">
        <v>114</v>
      </c>
      <c r="B123" s="53" t="s">
        <v>164</v>
      </c>
      <c r="C123" s="31">
        <v>2424.6</v>
      </c>
      <c r="D123" s="36">
        <v>2403.9333333333329</v>
      </c>
      <c r="E123" s="36">
        <v>2374.3166666666657</v>
      </c>
      <c r="F123" s="36">
        <v>2324.0333333333328</v>
      </c>
      <c r="G123" s="36">
        <v>2294.4166666666656</v>
      </c>
      <c r="H123" s="36">
        <v>2454.2166666666658</v>
      </c>
      <c r="I123" s="36">
        <v>2483.8333333333335</v>
      </c>
      <c r="J123" s="36">
        <v>2534.1166666666659</v>
      </c>
      <c r="K123" s="31">
        <v>2433.5500000000002</v>
      </c>
      <c r="L123" s="31">
        <v>2353.65</v>
      </c>
      <c r="M123" s="31">
        <v>2.3952499999999999</v>
      </c>
      <c r="N123" s="1"/>
      <c r="O123" s="1"/>
    </row>
    <row r="124" spans="1:15" ht="12.75" customHeight="1">
      <c r="A124" s="51">
        <v>115</v>
      </c>
      <c r="B124" s="53" t="s">
        <v>165</v>
      </c>
      <c r="C124" s="31">
        <v>400.9</v>
      </c>
      <c r="D124" s="36">
        <v>401.91666666666669</v>
      </c>
      <c r="E124" s="36">
        <v>393.98333333333335</v>
      </c>
      <c r="F124" s="36">
        <v>387.06666666666666</v>
      </c>
      <c r="G124" s="36">
        <v>379.13333333333333</v>
      </c>
      <c r="H124" s="36">
        <v>408.83333333333337</v>
      </c>
      <c r="I124" s="36">
        <v>416.76666666666665</v>
      </c>
      <c r="J124" s="36">
        <v>423.68333333333339</v>
      </c>
      <c r="K124" s="31">
        <v>409.85</v>
      </c>
      <c r="L124" s="31">
        <v>395</v>
      </c>
      <c r="M124" s="31">
        <v>34.867289999999997</v>
      </c>
      <c r="N124" s="1"/>
      <c r="O124" s="1"/>
    </row>
    <row r="125" spans="1:15" ht="12.75" customHeight="1">
      <c r="A125" s="51">
        <v>116</v>
      </c>
      <c r="B125" s="53" t="s">
        <v>166</v>
      </c>
      <c r="C125" s="31">
        <v>577.4</v>
      </c>
      <c r="D125" s="36">
        <v>570.31666666666661</v>
      </c>
      <c r="E125" s="36">
        <v>561.68333333333317</v>
      </c>
      <c r="F125" s="36">
        <v>545.96666666666658</v>
      </c>
      <c r="G125" s="36">
        <v>537.33333333333314</v>
      </c>
      <c r="H125" s="36">
        <v>586.03333333333319</v>
      </c>
      <c r="I125" s="36">
        <v>594.66666666666663</v>
      </c>
      <c r="J125" s="36">
        <v>610.38333333333321</v>
      </c>
      <c r="K125" s="31">
        <v>578.95000000000005</v>
      </c>
      <c r="L125" s="31">
        <v>554.6</v>
      </c>
      <c r="M125" s="31">
        <v>15.036709999999999</v>
      </c>
      <c r="N125" s="1"/>
      <c r="O125" s="1"/>
    </row>
    <row r="126" spans="1:15" ht="12.75" customHeight="1">
      <c r="A126" s="51">
        <v>117</v>
      </c>
      <c r="B126" s="53" t="s">
        <v>284</v>
      </c>
      <c r="C126" s="31">
        <v>907.2</v>
      </c>
      <c r="D126" s="36">
        <v>899.06666666666661</v>
      </c>
      <c r="E126" s="36">
        <v>874.13333333333321</v>
      </c>
      <c r="F126" s="36">
        <v>841.06666666666661</v>
      </c>
      <c r="G126" s="36">
        <v>816.13333333333321</v>
      </c>
      <c r="H126" s="36">
        <v>932.13333333333321</v>
      </c>
      <c r="I126" s="36">
        <v>957.06666666666661</v>
      </c>
      <c r="J126" s="36">
        <v>990.13333333333321</v>
      </c>
      <c r="K126" s="31">
        <v>924</v>
      </c>
      <c r="L126" s="31">
        <v>866</v>
      </c>
      <c r="M126" s="31">
        <v>35.037610000000001</v>
      </c>
      <c r="N126" s="1"/>
      <c r="O126" s="1"/>
    </row>
    <row r="127" spans="1:15" ht="12.75" customHeight="1">
      <c r="A127" s="51">
        <v>118</v>
      </c>
      <c r="B127" s="53" t="s">
        <v>167</v>
      </c>
      <c r="C127" s="31">
        <v>3589.2</v>
      </c>
      <c r="D127" s="36">
        <v>3576.2833333333328</v>
      </c>
      <c r="E127" s="36">
        <v>3534.6166666666659</v>
      </c>
      <c r="F127" s="36">
        <v>3480.0333333333328</v>
      </c>
      <c r="G127" s="36">
        <v>3438.3666666666659</v>
      </c>
      <c r="H127" s="36">
        <v>3630.8666666666659</v>
      </c>
      <c r="I127" s="36">
        <v>3672.5333333333328</v>
      </c>
      <c r="J127" s="36">
        <v>3727.1166666666659</v>
      </c>
      <c r="K127" s="31">
        <v>3617.95</v>
      </c>
      <c r="L127" s="31">
        <v>3521.7</v>
      </c>
      <c r="M127" s="31">
        <v>37.115209999999998</v>
      </c>
      <c r="N127" s="1"/>
      <c r="O127" s="1"/>
    </row>
    <row r="128" spans="1:15" ht="12.75" customHeight="1">
      <c r="A128" s="51">
        <v>119</v>
      </c>
      <c r="B128" s="53" t="s">
        <v>168</v>
      </c>
      <c r="C128" s="31">
        <v>5619.55</v>
      </c>
      <c r="D128" s="36">
        <v>5645.5</v>
      </c>
      <c r="E128" s="36">
        <v>5572.1</v>
      </c>
      <c r="F128" s="36">
        <v>5524.6500000000005</v>
      </c>
      <c r="G128" s="36">
        <v>5451.2500000000009</v>
      </c>
      <c r="H128" s="36">
        <v>5692.95</v>
      </c>
      <c r="I128" s="36">
        <v>5766.3499999999995</v>
      </c>
      <c r="J128" s="36">
        <v>5813.7999999999993</v>
      </c>
      <c r="K128" s="31">
        <v>5718.9</v>
      </c>
      <c r="L128" s="31">
        <v>5598.05</v>
      </c>
      <c r="M128" s="31">
        <v>7.2957599999999996</v>
      </c>
      <c r="N128" s="1"/>
      <c r="O128" s="1"/>
    </row>
    <row r="129" spans="1:15" ht="12.75" customHeight="1">
      <c r="A129" s="51">
        <v>120</v>
      </c>
      <c r="B129" s="53" t="s">
        <v>169</v>
      </c>
      <c r="C129" s="31">
        <v>5499.75</v>
      </c>
      <c r="D129" s="36">
        <v>5432.583333333333</v>
      </c>
      <c r="E129" s="36">
        <v>5357.1666666666661</v>
      </c>
      <c r="F129" s="36">
        <v>5214.583333333333</v>
      </c>
      <c r="G129" s="36">
        <v>5139.1666666666661</v>
      </c>
      <c r="H129" s="36">
        <v>5575.1666666666661</v>
      </c>
      <c r="I129" s="36">
        <v>5650.5833333333321</v>
      </c>
      <c r="J129" s="36">
        <v>5793.1666666666661</v>
      </c>
      <c r="K129" s="31">
        <v>5508</v>
      </c>
      <c r="L129" s="31">
        <v>5290</v>
      </c>
      <c r="M129" s="31">
        <v>1.6934400000000001</v>
      </c>
      <c r="N129" s="1"/>
      <c r="O129" s="1"/>
    </row>
    <row r="130" spans="1:15" ht="12.75" customHeight="1">
      <c r="A130" s="51">
        <v>121</v>
      </c>
      <c r="B130" s="53" t="s">
        <v>170</v>
      </c>
      <c r="C130" s="31">
        <v>1449.2</v>
      </c>
      <c r="D130" s="36">
        <v>1447.4166666666667</v>
      </c>
      <c r="E130" s="36">
        <v>1431.8333333333335</v>
      </c>
      <c r="F130" s="36">
        <v>1414.4666666666667</v>
      </c>
      <c r="G130" s="36">
        <v>1398.8833333333334</v>
      </c>
      <c r="H130" s="36">
        <v>1464.7833333333335</v>
      </c>
      <c r="I130" s="36">
        <v>1480.366666666667</v>
      </c>
      <c r="J130" s="36">
        <v>1497.7333333333336</v>
      </c>
      <c r="K130" s="31">
        <v>1463</v>
      </c>
      <c r="L130" s="31">
        <v>1430.05</v>
      </c>
      <c r="M130" s="31">
        <v>10.54529</v>
      </c>
      <c r="N130" s="1"/>
      <c r="O130" s="1"/>
    </row>
    <row r="131" spans="1:15" ht="12.75" customHeight="1">
      <c r="A131" s="51">
        <v>122</v>
      </c>
      <c r="B131" s="53" t="s">
        <v>171</v>
      </c>
      <c r="C131" s="31">
        <v>1628.1</v>
      </c>
      <c r="D131" s="36">
        <v>1611.8</v>
      </c>
      <c r="E131" s="36">
        <v>1591.3</v>
      </c>
      <c r="F131" s="36">
        <v>1554.5</v>
      </c>
      <c r="G131" s="36">
        <v>1534</v>
      </c>
      <c r="H131" s="36">
        <v>1648.6</v>
      </c>
      <c r="I131" s="36">
        <v>1669.1</v>
      </c>
      <c r="J131" s="36">
        <v>1705.8999999999999</v>
      </c>
      <c r="K131" s="31">
        <v>1632.3</v>
      </c>
      <c r="L131" s="31">
        <v>1575</v>
      </c>
      <c r="M131" s="31">
        <v>25.433229999999998</v>
      </c>
      <c r="N131" s="1"/>
      <c r="O131" s="1"/>
    </row>
    <row r="132" spans="1:15" ht="12.75" customHeight="1">
      <c r="A132" s="51">
        <v>123</v>
      </c>
      <c r="B132" s="53" t="s">
        <v>172</v>
      </c>
      <c r="C132" s="31">
        <v>272.55</v>
      </c>
      <c r="D132" s="36">
        <v>272.75</v>
      </c>
      <c r="E132" s="36">
        <v>269.8</v>
      </c>
      <c r="F132" s="36">
        <v>267.05</v>
      </c>
      <c r="G132" s="36">
        <v>264.10000000000002</v>
      </c>
      <c r="H132" s="36">
        <v>275.5</v>
      </c>
      <c r="I132" s="36">
        <v>278.45000000000005</v>
      </c>
      <c r="J132" s="36">
        <v>281.2</v>
      </c>
      <c r="K132" s="31">
        <v>275.7</v>
      </c>
      <c r="L132" s="31">
        <v>270</v>
      </c>
      <c r="M132" s="31">
        <v>37.483319999999999</v>
      </c>
      <c r="N132" s="1"/>
      <c r="O132" s="1"/>
    </row>
    <row r="133" spans="1:15" ht="12.75" customHeight="1">
      <c r="A133" s="51">
        <v>124</v>
      </c>
      <c r="B133" s="53" t="s">
        <v>859</v>
      </c>
      <c r="C133" s="31">
        <v>2060.65</v>
      </c>
      <c r="D133" s="36">
        <v>2095.7166666666667</v>
      </c>
      <c r="E133" s="36">
        <v>2020.4833333333336</v>
      </c>
      <c r="F133" s="36">
        <v>1980.3166666666671</v>
      </c>
      <c r="G133" s="36">
        <v>1905.0833333333339</v>
      </c>
      <c r="H133" s="36">
        <v>2135.8833333333332</v>
      </c>
      <c r="I133" s="36">
        <v>2211.1166666666659</v>
      </c>
      <c r="J133" s="36">
        <v>2251.2833333333328</v>
      </c>
      <c r="K133" s="31">
        <v>2170.9499999999998</v>
      </c>
      <c r="L133" s="31">
        <v>2055.5500000000002</v>
      </c>
      <c r="M133" s="31">
        <v>7.2372100000000001</v>
      </c>
      <c r="N133" s="1"/>
      <c r="O133" s="1"/>
    </row>
    <row r="134" spans="1:15" ht="12.75" customHeight="1">
      <c r="A134" s="51">
        <v>125</v>
      </c>
      <c r="B134" s="53" t="s">
        <v>174</v>
      </c>
      <c r="C134" s="31">
        <v>529.65</v>
      </c>
      <c r="D134" s="36">
        <v>525.76666666666677</v>
      </c>
      <c r="E134" s="36">
        <v>519.53333333333353</v>
      </c>
      <c r="F134" s="36">
        <v>509.41666666666674</v>
      </c>
      <c r="G134" s="36">
        <v>503.18333333333351</v>
      </c>
      <c r="H134" s="36">
        <v>535.88333333333355</v>
      </c>
      <c r="I134" s="36">
        <v>542.1166666666669</v>
      </c>
      <c r="J134" s="36">
        <v>552.23333333333358</v>
      </c>
      <c r="K134" s="31">
        <v>532</v>
      </c>
      <c r="L134" s="31">
        <v>515.65</v>
      </c>
      <c r="M134" s="31">
        <v>13.03355</v>
      </c>
      <c r="N134" s="1"/>
      <c r="O134" s="1"/>
    </row>
    <row r="135" spans="1:15" ht="12.75" customHeight="1">
      <c r="A135" s="51">
        <v>126</v>
      </c>
      <c r="B135" s="53" t="s">
        <v>175</v>
      </c>
      <c r="C135" s="31">
        <v>9988.2000000000007</v>
      </c>
      <c r="D135" s="36">
        <v>9914.4</v>
      </c>
      <c r="E135" s="36">
        <v>9828.7999999999993</v>
      </c>
      <c r="F135" s="36">
        <v>9669.4</v>
      </c>
      <c r="G135" s="36">
        <v>9583.7999999999993</v>
      </c>
      <c r="H135" s="36">
        <v>10073.799999999999</v>
      </c>
      <c r="I135" s="36">
        <v>10159.400000000001</v>
      </c>
      <c r="J135" s="36">
        <v>10318.799999999999</v>
      </c>
      <c r="K135" s="31">
        <v>10000</v>
      </c>
      <c r="L135" s="31">
        <v>9755</v>
      </c>
      <c r="M135" s="31">
        <v>4.5909199999999997</v>
      </c>
      <c r="N135" s="1"/>
      <c r="O135" s="1"/>
    </row>
    <row r="136" spans="1:15" ht="12.75" customHeight="1">
      <c r="A136" s="51">
        <v>127</v>
      </c>
      <c r="B136" s="53" t="s">
        <v>286</v>
      </c>
      <c r="C136" s="31">
        <v>737.05</v>
      </c>
      <c r="D136" s="36">
        <v>748.33333333333337</v>
      </c>
      <c r="E136" s="36">
        <v>717.01666666666677</v>
      </c>
      <c r="F136" s="36">
        <v>696.98333333333335</v>
      </c>
      <c r="G136" s="36">
        <v>665.66666666666674</v>
      </c>
      <c r="H136" s="36">
        <v>768.36666666666679</v>
      </c>
      <c r="I136" s="36">
        <v>799.68333333333339</v>
      </c>
      <c r="J136" s="36">
        <v>819.71666666666681</v>
      </c>
      <c r="K136" s="31">
        <v>779.65</v>
      </c>
      <c r="L136" s="31">
        <v>728.3</v>
      </c>
      <c r="M136" s="31">
        <v>84.085390000000004</v>
      </c>
      <c r="N136" s="1"/>
      <c r="O136" s="1"/>
    </row>
    <row r="137" spans="1:15" ht="12.75" customHeight="1">
      <c r="A137" s="51">
        <v>128</v>
      </c>
      <c r="B137" s="53" t="s">
        <v>176</v>
      </c>
      <c r="C137" s="31">
        <v>1112.2</v>
      </c>
      <c r="D137" s="36">
        <v>1116.8166666666666</v>
      </c>
      <c r="E137" s="36">
        <v>1087.6333333333332</v>
      </c>
      <c r="F137" s="36">
        <v>1063.0666666666666</v>
      </c>
      <c r="G137" s="36">
        <v>1033.8833333333332</v>
      </c>
      <c r="H137" s="36">
        <v>1141.3833333333332</v>
      </c>
      <c r="I137" s="36">
        <v>1170.5666666666666</v>
      </c>
      <c r="J137" s="36">
        <v>1195.1333333333332</v>
      </c>
      <c r="K137" s="31">
        <v>1146</v>
      </c>
      <c r="L137" s="31">
        <v>1092.25</v>
      </c>
      <c r="M137" s="31">
        <v>21.746410000000001</v>
      </c>
      <c r="N137" s="1"/>
      <c r="O137" s="1"/>
    </row>
    <row r="138" spans="1:15" ht="12.75" customHeight="1">
      <c r="A138" s="51">
        <v>129</v>
      </c>
      <c r="B138" s="53" t="s">
        <v>179</v>
      </c>
      <c r="C138" s="31">
        <v>893.2</v>
      </c>
      <c r="D138" s="36">
        <v>884.33333333333337</v>
      </c>
      <c r="E138" s="36">
        <v>872.86666666666679</v>
      </c>
      <c r="F138" s="36">
        <v>852.53333333333342</v>
      </c>
      <c r="G138" s="36">
        <v>841.06666666666683</v>
      </c>
      <c r="H138" s="36">
        <v>904.66666666666674</v>
      </c>
      <c r="I138" s="36">
        <v>916.13333333333321</v>
      </c>
      <c r="J138" s="36">
        <v>936.4666666666667</v>
      </c>
      <c r="K138" s="31">
        <v>895.8</v>
      </c>
      <c r="L138" s="31">
        <v>864</v>
      </c>
      <c r="M138" s="31">
        <v>7.6219999999999999</v>
      </c>
      <c r="N138" s="1"/>
      <c r="O138" s="1"/>
    </row>
    <row r="139" spans="1:15" ht="12.75" customHeight="1">
      <c r="A139" s="51">
        <v>130</v>
      </c>
      <c r="B139" s="53" t="s">
        <v>181</v>
      </c>
      <c r="C139" s="31">
        <v>110</v>
      </c>
      <c r="D139" s="36">
        <v>108.25</v>
      </c>
      <c r="E139" s="36">
        <v>105.95</v>
      </c>
      <c r="F139" s="36">
        <v>101.9</v>
      </c>
      <c r="G139" s="36">
        <v>99.600000000000009</v>
      </c>
      <c r="H139" s="36">
        <v>112.3</v>
      </c>
      <c r="I139" s="36">
        <v>114.60000000000001</v>
      </c>
      <c r="J139" s="36">
        <v>118.64999999999999</v>
      </c>
      <c r="K139" s="31">
        <v>110.55</v>
      </c>
      <c r="L139" s="31">
        <v>104.2</v>
      </c>
      <c r="M139" s="31">
        <v>209.34161</v>
      </c>
      <c r="N139" s="1"/>
      <c r="O139" s="1"/>
    </row>
    <row r="140" spans="1:15" ht="12.75" customHeight="1">
      <c r="A140" s="51">
        <v>131</v>
      </c>
      <c r="B140" s="53" t="s">
        <v>182</v>
      </c>
      <c r="C140" s="31">
        <v>2565.75</v>
      </c>
      <c r="D140" s="36">
        <v>2555.9166666666665</v>
      </c>
      <c r="E140" s="36">
        <v>2511.833333333333</v>
      </c>
      <c r="F140" s="36">
        <v>2457.9166666666665</v>
      </c>
      <c r="G140" s="36">
        <v>2413.833333333333</v>
      </c>
      <c r="H140" s="36">
        <v>2609.833333333333</v>
      </c>
      <c r="I140" s="36">
        <v>2653.9166666666661</v>
      </c>
      <c r="J140" s="36">
        <v>2707.833333333333</v>
      </c>
      <c r="K140" s="31">
        <v>2600</v>
      </c>
      <c r="L140" s="31">
        <v>2502</v>
      </c>
      <c r="M140" s="31">
        <v>2.34273</v>
      </c>
      <c r="N140" s="1"/>
      <c r="O140" s="1"/>
    </row>
    <row r="141" spans="1:15" ht="12.75" customHeight="1">
      <c r="A141" s="51">
        <v>132</v>
      </c>
      <c r="B141" s="53" t="s">
        <v>183</v>
      </c>
      <c r="C141" s="31">
        <v>139771.04999999999</v>
      </c>
      <c r="D141" s="36">
        <v>139292.05000000002</v>
      </c>
      <c r="E141" s="36">
        <v>136584.25000000003</v>
      </c>
      <c r="F141" s="36">
        <v>133397.45000000001</v>
      </c>
      <c r="G141" s="36">
        <v>130689.65000000002</v>
      </c>
      <c r="H141" s="36">
        <v>142478.85000000003</v>
      </c>
      <c r="I141" s="36">
        <v>145186.65000000002</v>
      </c>
      <c r="J141" s="36">
        <v>148373.45000000004</v>
      </c>
      <c r="K141" s="31">
        <v>141999.85</v>
      </c>
      <c r="L141" s="31">
        <v>136105.25</v>
      </c>
      <c r="M141" s="31">
        <v>0.17366000000000001</v>
      </c>
      <c r="N141" s="1"/>
      <c r="O141" s="1"/>
    </row>
    <row r="142" spans="1:15" ht="12.75" customHeight="1">
      <c r="A142" s="51">
        <v>133</v>
      </c>
      <c r="B142" s="53" t="s">
        <v>287</v>
      </c>
      <c r="C142" s="31">
        <v>61.7</v>
      </c>
      <c r="D142" s="36">
        <v>61.300000000000004</v>
      </c>
      <c r="E142" s="36">
        <v>60.750000000000007</v>
      </c>
      <c r="F142" s="36">
        <v>59.800000000000004</v>
      </c>
      <c r="G142" s="36">
        <v>59.250000000000007</v>
      </c>
      <c r="H142" s="36">
        <v>62.250000000000007</v>
      </c>
      <c r="I142" s="36">
        <v>62.800000000000004</v>
      </c>
      <c r="J142" s="36">
        <v>63.750000000000007</v>
      </c>
      <c r="K142" s="31">
        <v>61.85</v>
      </c>
      <c r="L142" s="31">
        <v>60.35</v>
      </c>
      <c r="M142" s="31">
        <v>34.710560000000001</v>
      </c>
      <c r="N142" s="1"/>
      <c r="O142" s="1"/>
    </row>
    <row r="143" spans="1:15" ht="12.75" customHeight="1">
      <c r="A143" s="51">
        <v>134</v>
      </c>
      <c r="B143" s="53" t="s">
        <v>184</v>
      </c>
      <c r="C143" s="31">
        <v>1403.75</v>
      </c>
      <c r="D143" s="36">
        <v>1390.6000000000001</v>
      </c>
      <c r="E143" s="36">
        <v>1374.7000000000003</v>
      </c>
      <c r="F143" s="36">
        <v>1345.65</v>
      </c>
      <c r="G143" s="36">
        <v>1329.7500000000002</v>
      </c>
      <c r="H143" s="36">
        <v>1419.6500000000003</v>
      </c>
      <c r="I143" s="36">
        <v>1435.5500000000004</v>
      </c>
      <c r="J143" s="36">
        <v>1464.6000000000004</v>
      </c>
      <c r="K143" s="31">
        <v>1406.5</v>
      </c>
      <c r="L143" s="31">
        <v>1361.55</v>
      </c>
      <c r="M143" s="31">
        <v>4.5968999999999998</v>
      </c>
      <c r="N143" s="1"/>
      <c r="O143" s="1"/>
    </row>
    <row r="144" spans="1:15" ht="12.75" customHeight="1">
      <c r="A144" s="51">
        <v>135</v>
      </c>
      <c r="B144" s="53" t="s">
        <v>186</v>
      </c>
      <c r="C144" s="31">
        <v>5021.95</v>
      </c>
      <c r="D144" s="36">
        <v>4972.0166666666664</v>
      </c>
      <c r="E144" s="36">
        <v>4912.1333333333332</v>
      </c>
      <c r="F144" s="36">
        <v>4802.3166666666666</v>
      </c>
      <c r="G144" s="36">
        <v>4742.4333333333334</v>
      </c>
      <c r="H144" s="36">
        <v>5081.833333333333</v>
      </c>
      <c r="I144" s="36">
        <v>5141.7166666666662</v>
      </c>
      <c r="J144" s="36">
        <v>5251.5333333333328</v>
      </c>
      <c r="K144" s="31">
        <v>5031.8999999999996</v>
      </c>
      <c r="L144" s="31">
        <v>4862.2</v>
      </c>
      <c r="M144" s="31">
        <v>1.9669700000000001</v>
      </c>
      <c r="N144" s="1"/>
      <c r="O144" s="1"/>
    </row>
    <row r="145" spans="1:15" ht="12.75" customHeight="1">
      <c r="A145" s="51">
        <v>136</v>
      </c>
      <c r="B145" s="53" t="s">
        <v>187</v>
      </c>
      <c r="C145" s="31">
        <v>3420.3</v>
      </c>
      <c r="D145" s="36">
        <v>3392.4333333333329</v>
      </c>
      <c r="E145" s="36">
        <v>3359.8666666666659</v>
      </c>
      <c r="F145" s="36">
        <v>3299.4333333333329</v>
      </c>
      <c r="G145" s="36">
        <v>3266.8666666666659</v>
      </c>
      <c r="H145" s="36">
        <v>3452.8666666666659</v>
      </c>
      <c r="I145" s="36">
        <v>3485.4333333333325</v>
      </c>
      <c r="J145" s="36">
        <v>3545.8666666666659</v>
      </c>
      <c r="K145" s="31">
        <v>3425</v>
      </c>
      <c r="L145" s="31">
        <v>3332</v>
      </c>
      <c r="M145" s="31">
        <v>1.0491900000000001</v>
      </c>
      <c r="N145" s="1"/>
      <c r="O145" s="1"/>
    </row>
    <row r="146" spans="1:15" ht="12.75" customHeight="1">
      <c r="A146" s="51">
        <v>137</v>
      </c>
      <c r="B146" s="53" t="s">
        <v>188</v>
      </c>
      <c r="C146" s="31">
        <v>2513.9499999999998</v>
      </c>
      <c r="D146" s="36">
        <v>2496.1166666666668</v>
      </c>
      <c r="E146" s="36">
        <v>2472.8333333333335</v>
      </c>
      <c r="F146" s="36">
        <v>2431.7166666666667</v>
      </c>
      <c r="G146" s="36">
        <v>2408.4333333333334</v>
      </c>
      <c r="H146" s="36">
        <v>2537.2333333333336</v>
      </c>
      <c r="I146" s="36">
        <v>2560.5166666666664</v>
      </c>
      <c r="J146" s="36">
        <v>2601.6333333333337</v>
      </c>
      <c r="K146" s="31">
        <v>2519.4</v>
      </c>
      <c r="L146" s="31">
        <v>2455</v>
      </c>
      <c r="M146" s="31">
        <v>6.5903799999999997</v>
      </c>
      <c r="N146" s="1"/>
      <c r="O146" s="1"/>
    </row>
    <row r="147" spans="1:15" ht="12.75" customHeight="1">
      <c r="A147" s="51">
        <v>138</v>
      </c>
      <c r="B147" s="53" t="s">
        <v>466</v>
      </c>
      <c r="C147" s="31">
        <v>80.400000000000006</v>
      </c>
      <c r="D147" s="36">
        <v>79.183333333333337</v>
      </c>
      <c r="E147" s="36">
        <v>76.666666666666671</v>
      </c>
      <c r="F147" s="36">
        <v>72.933333333333337</v>
      </c>
      <c r="G147" s="36">
        <v>70.416666666666671</v>
      </c>
      <c r="H147" s="36">
        <v>82.916666666666671</v>
      </c>
      <c r="I147" s="36">
        <v>85.433333333333323</v>
      </c>
      <c r="J147" s="36">
        <v>89.166666666666671</v>
      </c>
      <c r="K147" s="31">
        <v>81.7</v>
      </c>
      <c r="L147" s="31">
        <v>75.45</v>
      </c>
      <c r="M147" s="31">
        <v>1590.9388200000001</v>
      </c>
      <c r="N147" s="1"/>
      <c r="O147" s="1"/>
    </row>
    <row r="148" spans="1:15" ht="12.75" customHeight="1">
      <c r="A148" s="51">
        <v>139</v>
      </c>
      <c r="B148" s="53" t="s">
        <v>189</v>
      </c>
      <c r="C148" s="31">
        <v>211.8</v>
      </c>
      <c r="D148" s="36">
        <v>209.25</v>
      </c>
      <c r="E148" s="36">
        <v>206</v>
      </c>
      <c r="F148" s="36">
        <v>200.2</v>
      </c>
      <c r="G148" s="36">
        <v>196.95</v>
      </c>
      <c r="H148" s="36">
        <v>215.05</v>
      </c>
      <c r="I148" s="36">
        <v>218.3</v>
      </c>
      <c r="J148" s="36">
        <v>224.10000000000002</v>
      </c>
      <c r="K148" s="31">
        <v>212.5</v>
      </c>
      <c r="L148" s="31">
        <v>203.45</v>
      </c>
      <c r="M148" s="31">
        <v>178.60496000000001</v>
      </c>
      <c r="N148" s="1"/>
      <c r="O148" s="1"/>
    </row>
    <row r="149" spans="1:15" ht="12.75" customHeight="1">
      <c r="A149" s="51">
        <v>140</v>
      </c>
      <c r="B149" s="53" t="s">
        <v>191</v>
      </c>
      <c r="C149" s="31">
        <v>308.85000000000002</v>
      </c>
      <c r="D149" s="36">
        <v>305.93333333333334</v>
      </c>
      <c r="E149" s="36">
        <v>301.16666666666669</v>
      </c>
      <c r="F149" s="36">
        <v>293.48333333333335</v>
      </c>
      <c r="G149" s="36">
        <v>288.7166666666667</v>
      </c>
      <c r="H149" s="36">
        <v>313.61666666666667</v>
      </c>
      <c r="I149" s="36">
        <v>318.38333333333333</v>
      </c>
      <c r="J149" s="36">
        <v>326.06666666666666</v>
      </c>
      <c r="K149" s="31">
        <v>310.7</v>
      </c>
      <c r="L149" s="31">
        <v>298.25</v>
      </c>
      <c r="M149" s="31">
        <v>239.22028</v>
      </c>
      <c r="N149" s="1"/>
      <c r="O149" s="1"/>
    </row>
    <row r="150" spans="1:15" ht="12.75" customHeight="1">
      <c r="A150" s="51">
        <v>141</v>
      </c>
      <c r="B150" s="53" t="s">
        <v>275</v>
      </c>
      <c r="C150" s="31">
        <v>162.44999999999999</v>
      </c>
      <c r="D150" s="36">
        <v>161.68333333333334</v>
      </c>
      <c r="E150" s="36">
        <v>159.96666666666667</v>
      </c>
      <c r="F150" s="36">
        <v>157.48333333333332</v>
      </c>
      <c r="G150" s="36">
        <v>155.76666666666665</v>
      </c>
      <c r="H150" s="36">
        <v>164.16666666666669</v>
      </c>
      <c r="I150" s="36">
        <v>165.88333333333338</v>
      </c>
      <c r="J150" s="36">
        <v>168.3666666666667</v>
      </c>
      <c r="K150" s="31">
        <v>163.4</v>
      </c>
      <c r="L150" s="31">
        <v>159.19999999999999</v>
      </c>
      <c r="M150" s="31">
        <v>75.806759999999997</v>
      </c>
      <c r="N150" s="1"/>
      <c r="O150" s="1"/>
    </row>
    <row r="151" spans="1:15" ht="12.75" customHeight="1">
      <c r="A151" s="51">
        <v>142</v>
      </c>
      <c r="B151" s="53" t="s">
        <v>192</v>
      </c>
      <c r="C151" s="31">
        <v>1304</v>
      </c>
      <c r="D151" s="36">
        <v>1313.0333333333333</v>
      </c>
      <c r="E151" s="36">
        <v>1259.1166666666666</v>
      </c>
      <c r="F151" s="36">
        <v>1214.2333333333333</v>
      </c>
      <c r="G151" s="36">
        <v>1160.3166666666666</v>
      </c>
      <c r="H151" s="36">
        <v>1357.9166666666665</v>
      </c>
      <c r="I151" s="36">
        <v>1411.8333333333335</v>
      </c>
      <c r="J151" s="36">
        <v>1456.7166666666665</v>
      </c>
      <c r="K151" s="31">
        <v>1366.95</v>
      </c>
      <c r="L151" s="31">
        <v>1268.1500000000001</v>
      </c>
      <c r="M151" s="31">
        <v>40.231409999999997</v>
      </c>
      <c r="N151" s="1"/>
      <c r="O151" s="1"/>
    </row>
    <row r="152" spans="1:15" ht="12.75" customHeight="1">
      <c r="A152" s="51">
        <v>143</v>
      </c>
      <c r="B152" s="53" t="s">
        <v>193</v>
      </c>
      <c r="C152" s="31">
        <v>6602.35</v>
      </c>
      <c r="D152" s="36">
        <v>6597.25</v>
      </c>
      <c r="E152" s="36">
        <v>6465.1</v>
      </c>
      <c r="F152" s="36">
        <v>6327.85</v>
      </c>
      <c r="G152" s="36">
        <v>6195.7000000000007</v>
      </c>
      <c r="H152" s="36">
        <v>6734.5</v>
      </c>
      <c r="I152" s="36">
        <v>6866.65</v>
      </c>
      <c r="J152" s="36">
        <v>7003.9</v>
      </c>
      <c r="K152" s="31">
        <v>6729.4</v>
      </c>
      <c r="L152" s="31">
        <v>6460</v>
      </c>
      <c r="M152" s="31">
        <v>4.38774</v>
      </c>
      <c r="N152" s="1"/>
      <c r="O152" s="1"/>
    </row>
    <row r="153" spans="1:15" ht="12.75" customHeight="1">
      <c r="A153" s="51">
        <v>144</v>
      </c>
      <c r="B153" s="53" t="s">
        <v>289</v>
      </c>
      <c r="C153" s="31">
        <v>401.7</v>
      </c>
      <c r="D153" s="36">
        <v>400.56666666666666</v>
      </c>
      <c r="E153" s="36">
        <v>394.63333333333333</v>
      </c>
      <c r="F153" s="36">
        <v>387.56666666666666</v>
      </c>
      <c r="G153" s="36">
        <v>381.63333333333333</v>
      </c>
      <c r="H153" s="36">
        <v>407.63333333333333</v>
      </c>
      <c r="I153" s="36">
        <v>413.56666666666661</v>
      </c>
      <c r="J153" s="36">
        <v>420.63333333333333</v>
      </c>
      <c r="K153" s="31">
        <v>406.5</v>
      </c>
      <c r="L153" s="31">
        <v>393.5</v>
      </c>
      <c r="M153" s="31">
        <v>20.609570000000001</v>
      </c>
      <c r="N153" s="1"/>
      <c r="O153" s="1"/>
    </row>
    <row r="154" spans="1:15" ht="12.75" customHeight="1">
      <c r="A154" s="51">
        <v>145</v>
      </c>
      <c r="B154" s="53" t="s">
        <v>194</v>
      </c>
      <c r="C154" s="31">
        <v>234.35</v>
      </c>
      <c r="D154" s="36">
        <v>232.48333333333335</v>
      </c>
      <c r="E154" s="36">
        <v>229.9666666666667</v>
      </c>
      <c r="F154" s="36">
        <v>225.58333333333334</v>
      </c>
      <c r="G154" s="36">
        <v>223.06666666666669</v>
      </c>
      <c r="H154" s="36">
        <v>236.8666666666667</v>
      </c>
      <c r="I154" s="36">
        <v>239.38333333333335</v>
      </c>
      <c r="J154" s="36">
        <v>243.76666666666671</v>
      </c>
      <c r="K154" s="31">
        <v>235</v>
      </c>
      <c r="L154" s="31">
        <v>228.1</v>
      </c>
      <c r="M154" s="31">
        <v>144.58600999999999</v>
      </c>
      <c r="N154" s="1"/>
      <c r="O154" s="1"/>
    </row>
    <row r="155" spans="1:15" ht="12.75" customHeight="1">
      <c r="A155" s="51">
        <v>146</v>
      </c>
      <c r="B155" s="53" t="s">
        <v>195</v>
      </c>
      <c r="C155" s="31">
        <v>36562.75</v>
      </c>
      <c r="D155" s="36">
        <v>36528.549999999996</v>
      </c>
      <c r="E155" s="36">
        <v>36230.099999999991</v>
      </c>
      <c r="F155" s="36">
        <v>35897.449999999997</v>
      </c>
      <c r="G155" s="36">
        <v>35598.999999999993</v>
      </c>
      <c r="H155" s="36">
        <v>36861.19999999999</v>
      </c>
      <c r="I155" s="36">
        <v>37159.649999999987</v>
      </c>
      <c r="J155" s="36">
        <v>37492.299999999988</v>
      </c>
      <c r="K155" s="31">
        <v>36827</v>
      </c>
      <c r="L155" s="31">
        <v>36195.9</v>
      </c>
      <c r="M155" s="31">
        <v>0.20086999999999999</v>
      </c>
      <c r="N155" s="1"/>
      <c r="O155" s="1"/>
    </row>
    <row r="156" spans="1:15" ht="12.75" customHeight="1">
      <c r="A156" s="51">
        <v>147</v>
      </c>
      <c r="B156" s="53" t="s">
        <v>292</v>
      </c>
      <c r="C156" s="31">
        <v>1589.55</v>
      </c>
      <c r="D156" s="36">
        <v>1575.1666666666667</v>
      </c>
      <c r="E156" s="36">
        <v>1540.3833333333334</v>
      </c>
      <c r="F156" s="36">
        <v>1491.2166666666667</v>
      </c>
      <c r="G156" s="36">
        <v>1456.4333333333334</v>
      </c>
      <c r="H156" s="36">
        <v>1624.3333333333335</v>
      </c>
      <c r="I156" s="36">
        <v>1659.1166666666668</v>
      </c>
      <c r="J156" s="36">
        <v>1708.2833333333335</v>
      </c>
      <c r="K156" s="31">
        <v>1609.95</v>
      </c>
      <c r="L156" s="31">
        <v>1526</v>
      </c>
      <c r="M156" s="31">
        <v>5.7109399999999999</v>
      </c>
      <c r="N156" s="1"/>
      <c r="O156" s="1"/>
    </row>
    <row r="157" spans="1:15" ht="12.75" customHeight="1">
      <c r="A157" s="51">
        <v>148</v>
      </c>
      <c r="B157" s="53" t="s">
        <v>290</v>
      </c>
      <c r="C157" s="31">
        <v>753.75</v>
      </c>
      <c r="D157" s="36">
        <v>752.65</v>
      </c>
      <c r="E157" s="36">
        <v>745.5</v>
      </c>
      <c r="F157" s="36">
        <v>737.25</v>
      </c>
      <c r="G157" s="36">
        <v>730.1</v>
      </c>
      <c r="H157" s="36">
        <v>760.9</v>
      </c>
      <c r="I157" s="36">
        <v>768.04999999999984</v>
      </c>
      <c r="J157" s="36">
        <v>776.3</v>
      </c>
      <c r="K157" s="31">
        <v>759.8</v>
      </c>
      <c r="L157" s="31">
        <v>744.4</v>
      </c>
      <c r="M157" s="31">
        <v>42.01784</v>
      </c>
      <c r="N157" s="1"/>
      <c r="O157" s="1"/>
    </row>
    <row r="158" spans="1:15" ht="12.75" customHeight="1">
      <c r="A158" s="51">
        <v>149</v>
      </c>
      <c r="B158" s="53" t="s">
        <v>196</v>
      </c>
      <c r="C158" s="31">
        <v>867.4</v>
      </c>
      <c r="D158" s="36">
        <v>862.2833333333333</v>
      </c>
      <c r="E158" s="36">
        <v>851.16666666666663</v>
      </c>
      <c r="F158" s="36">
        <v>834.93333333333328</v>
      </c>
      <c r="G158" s="36">
        <v>823.81666666666661</v>
      </c>
      <c r="H158" s="36">
        <v>878.51666666666665</v>
      </c>
      <c r="I158" s="36">
        <v>889.63333333333344</v>
      </c>
      <c r="J158" s="36">
        <v>905.86666666666667</v>
      </c>
      <c r="K158" s="31">
        <v>873.4</v>
      </c>
      <c r="L158" s="31">
        <v>846.05</v>
      </c>
      <c r="M158" s="31">
        <v>8.7919499999999999</v>
      </c>
      <c r="N158" s="1"/>
      <c r="O158" s="1"/>
    </row>
    <row r="159" spans="1:15" ht="12.75" customHeight="1">
      <c r="A159" s="51">
        <v>150</v>
      </c>
      <c r="B159" s="53" t="s">
        <v>197</v>
      </c>
      <c r="C159" s="31">
        <v>8475.7999999999993</v>
      </c>
      <c r="D159" s="36">
        <v>8410.65</v>
      </c>
      <c r="E159" s="36">
        <v>8311.3499999999985</v>
      </c>
      <c r="F159" s="36">
        <v>8146.9</v>
      </c>
      <c r="G159" s="36">
        <v>8047.5999999999985</v>
      </c>
      <c r="H159" s="36">
        <v>8575.0999999999985</v>
      </c>
      <c r="I159" s="36">
        <v>8674.3999999999978</v>
      </c>
      <c r="J159" s="36">
        <v>8838.8499999999985</v>
      </c>
      <c r="K159" s="31">
        <v>8509.9500000000007</v>
      </c>
      <c r="L159" s="31">
        <v>8246.2000000000007</v>
      </c>
      <c r="M159" s="31">
        <v>4.3581399999999997</v>
      </c>
      <c r="N159" s="1"/>
      <c r="O159" s="1"/>
    </row>
    <row r="160" spans="1:15" ht="12.75" customHeight="1">
      <c r="A160" s="51">
        <v>151</v>
      </c>
      <c r="B160" s="53" t="s">
        <v>198</v>
      </c>
      <c r="C160" s="31">
        <v>260.3</v>
      </c>
      <c r="D160" s="36">
        <v>259.38333333333333</v>
      </c>
      <c r="E160" s="36">
        <v>255.01666666666665</v>
      </c>
      <c r="F160" s="36">
        <v>249.73333333333332</v>
      </c>
      <c r="G160" s="36">
        <v>245.36666666666665</v>
      </c>
      <c r="H160" s="36">
        <v>264.66666666666663</v>
      </c>
      <c r="I160" s="36">
        <v>269.0333333333333</v>
      </c>
      <c r="J160" s="36">
        <v>274.31666666666666</v>
      </c>
      <c r="K160" s="31">
        <v>263.75</v>
      </c>
      <c r="L160" s="31">
        <v>254.1</v>
      </c>
      <c r="M160" s="31">
        <v>101.88898</v>
      </c>
      <c r="N160" s="1"/>
      <c r="O160" s="1"/>
    </row>
    <row r="161" spans="1:15" ht="12.75" customHeight="1">
      <c r="A161" s="51">
        <v>152</v>
      </c>
      <c r="B161" s="53" t="s">
        <v>199</v>
      </c>
      <c r="C161" s="31">
        <v>421.75</v>
      </c>
      <c r="D161" s="36">
        <v>411.58333333333331</v>
      </c>
      <c r="E161" s="36">
        <v>400.21666666666664</v>
      </c>
      <c r="F161" s="36">
        <v>378.68333333333334</v>
      </c>
      <c r="G161" s="36">
        <v>367.31666666666666</v>
      </c>
      <c r="H161" s="36">
        <v>433.11666666666662</v>
      </c>
      <c r="I161" s="36">
        <v>444.48333333333329</v>
      </c>
      <c r="J161" s="36">
        <v>466.01666666666659</v>
      </c>
      <c r="K161" s="31">
        <v>422.95</v>
      </c>
      <c r="L161" s="31">
        <v>390.05</v>
      </c>
      <c r="M161" s="31">
        <v>262.32960000000003</v>
      </c>
      <c r="N161" s="1"/>
      <c r="O161" s="1"/>
    </row>
    <row r="162" spans="1:15" ht="12.75" customHeight="1">
      <c r="A162" s="51">
        <v>153</v>
      </c>
      <c r="B162" s="53" t="s">
        <v>295</v>
      </c>
      <c r="C162" s="31">
        <v>17265.8</v>
      </c>
      <c r="D162" s="36">
        <v>17182.433333333331</v>
      </c>
      <c r="E162" s="36">
        <v>17084.46666666666</v>
      </c>
      <c r="F162" s="36">
        <v>16903.133333333328</v>
      </c>
      <c r="G162" s="36">
        <v>16805.166666666657</v>
      </c>
      <c r="H162" s="36">
        <v>17363.766666666663</v>
      </c>
      <c r="I162" s="36">
        <v>17461.73333333333</v>
      </c>
      <c r="J162" s="36">
        <v>17643.066666666666</v>
      </c>
      <c r="K162" s="31">
        <v>17280.400000000001</v>
      </c>
      <c r="L162" s="31">
        <v>17001.099999999999</v>
      </c>
      <c r="M162" s="31">
        <v>3.3770000000000001E-2</v>
      </c>
      <c r="N162" s="1"/>
      <c r="O162" s="1"/>
    </row>
    <row r="163" spans="1:15" ht="12.75" customHeight="1">
      <c r="A163" s="51">
        <v>154</v>
      </c>
      <c r="B163" s="53" t="s">
        <v>200</v>
      </c>
      <c r="C163" s="31">
        <v>2592.0500000000002</v>
      </c>
      <c r="D163" s="36">
        <v>2594.0666666666671</v>
      </c>
      <c r="E163" s="36">
        <v>2527.983333333334</v>
      </c>
      <c r="F163" s="36">
        <v>2463.916666666667</v>
      </c>
      <c r="G163" s="36">
        <v>2397.8333333333339</v>
      </c>
      <c r="H163" s="36">
        <v>2658.1333333333341</v>
      </c>
      <c r="I163" s="36">
        <v>2724.2166666666672</v>
      </c>
      <c r="J163" s="36">
        <v>2788.2833333333342</v>
      </c>
      <c r="K163" s="31">
        <v>2660.15</v>
      </c>
      <c r="L163" s="31">
        <v>2530</v>
      </c>
      <c r="M163" s="31">
        <v>21.412690000000001</v>
      </c>
      <c r="N163" s="1"/>
      <c r="O163" s="1"/>
    </row>
    <row r="164" spans="1:15" ht="12.75" customHeight="1">
      <c r="A164" s="51">
        <v>155</v>
      </c>
      <c r="B164" s="53" t="s">
        <v>201</v>
      </c>
      <c r="C164" s="31">
        <v>3282.7</v>
      </c>
      <c r="D164" s="36">
        <v>3286.1666666666665</v>
      </c>
      <c r="E164" s="36">
        <v>3255.3833333333332</v>
      </c>
      <c r="F164" s="36">
        <v>3228.0666666666666</v>
      </c>
      <c r="G164" s="36">
        <v>3197.2833333333333</v>
      </c>
      <c r="H164" s="36">
        <v>3313.4833333333331</v>
      </c>
      <c r="I164" s="36">
        <v>3344.2666666666669</v>
      </c>
      <c r="J164" s="36">
        <v>3371.583333333333</v>
      </c>
      <c r="K164" s="31">
        <v>3316.95</v>
      </c>
      <c r="L164" s="31">
        <v>3258.85</v>
      </c>
      <c r="M164" s="31">
        <v>1.9271</v>
      </c>
      <c r="N164" s="1"/>
      <c r="O164" s="1"/>
    </row>
    <row r="165" spans="1:15" ht="12.75" customHeight="1">
      <c r="A165" s="51">
        <v>156</v>
      </c>
      <c r="B165" s="53" t="s">
        <v>202</v>
      </c>
      <c r="C165" s="31">
        <v>102.2</v>
      </c>
      <c r="D165" s="36">
        <v>100.88333333333334</v>
      </c>
      <c r="E165" s="36">
        <v>99.116666666666674</v>
      </c>
      <c r="F165" s="36">
        <v>96.033333333333331</v>
      </c>
      <c r="G165" s="36">
        <v>94.266666666666666</v>
      </c>
      <c r="H165" s="36">
        <v>103.96666666666668</v>
      </c>
      <c r="I165" s="36">
        <v>105.73333333333336</v>
      </c>
      <c r="J165" s="36">
        <v>108.81666666666669</v>
      </c>
      <c r="K165" s="31">
        <v>102.65</v>
      </c>
      <c r="L165" s="31">
        <v>97.8</v>
      </c>
      <c r="M165" s="31">
        <v>650.88373999999999</v>
      </c>
      <c r="N165" s="1"/>
      <c r="O165" s="1"/>
    </row>
    <row r="166" spans="1:15" ht="12.75" customHeight="1">
      <c r="A166" s="51">
        <v>157</v>
      </c>
      <c r="B166" s="53" t="s">
        <v>291</v>
      </c>
      <c r="C166" s="31">
        <v>922.95</v>
      </c>
      <c r="D166" s="36">
        <v>903.98333333333323</v>
      </c>
      <c r="E166" s="36">
        <v>877.96666666666647</v>
      </c>
      <c r="F166" s="36">
        <v>832.98333333333323</v>
      </c>
      <c r="G166" s="36">
        <v>806.96666666666647</v>
      </c>
      <c r="H166" s="36">
        <v>948.96666666666647</v>
      </c>
      <c r="I166" s="36">
        <v>974.98333333333312</v>
      </c>
      <c r="J166" s="36">
        <v>1019.9666666666665</v>
      </c>
      <c r="K166" s="31">
        <v>930</v>
      </c>
      <c r="L166" s="31">
        <v>859</v>
      </c>
      <c r="M166" s="31">
        <v>11.0991</v>
      </c>
      <c r="N166" s="1"/>
      <c r="O166" s="1"/>
    </row>
    <row r="167" spans="1:15" ht="12.75" customHeight="1">
      <c r="A167" s="51">
        <v>158</v>
      </c>
      <c r="B167" s="53" t="s">
        <v>203</v>
      </c>
      <c r="C167" s="31">
        <v>4361.7</v>
      </c>
      <c r="D167" s="36">
        <v>4295.7</v>
      </c>
      <c r="E167" s="36">
        <v>4191.3999999999996</v>
      </c>
      <c r="F167" s="36">
        <v>4021.0999999999995</v>
      </c>
      <c r="G167" s="36">
        <v>3916.7999999999993</v>
      </c>
      <c r="H167" s="36">
        <v>4466</v>
      </c>
      <c r="I167" s="36">
        <v>4570.3000000000011</v>
      </c>
      <c r="J167" s="36">
        <v>4740.6000000000004</v>
      </c>
      <c r="K167" s="31">
        <v>4400</v>
      </c>
      <c r="L167" s="31">
        <v>4125.3999999999996</v>
      </c>
      <c r="M167" s="31">
        <v>18.798739999999999</v>
      </c>
      <c r="N167" s="1"/>
      <c r="O167" s="1"/>
    </row>
    <row r="168" spans="1:15" ht="12.75" customHeight="1">
      <c r="A168" s="51">
        <v>159</v>
      </c>
      <c r="B168" s="53" t="s">
        <v>293</v>
      </c>
      <c r="C168" s="31">
        <v>477.85</v>
      </c>
      <c r="D168" s="36">
        <v>481.7166666666667</v>
      </c>
      <c r="E168" s="36">
        <v>469.38333333333338</v>
      </c>
      <c r="F168" s="36">
        <v>460.91666666666669</v>
      </c>
      <c r="G168" s="36">
        <v>448.58333333333337</v>
      </c>
      <c r="H168" s="36">
        <v>490.18333333333339</v>
      </c>
      <c r="I168" s="36">
        <v>502.51666666666665</v>
      </c>
      <c r="J168" s="36">
        <v>510.98333333333341</v>
      </c>
      <c r="K168" s="31">
        <v>494.05</v>
      </c>
      <c r="L168" s="31">
        <v>473.25</v>
      </c>
      <c r="M168" s="31">
        <v>38.364109999999997</v>
      </c>
      <c r="N168" s="1"/>
      <c r="O168" s="1"/>
    </row>
    <row r="169" spans="1:15" ht="12.75" customHeight="1">
      <c r="A169" s="51">
        <v>160</v>
      </c>
      <c r="B169" s="53" t="s">
        <v>204</v>
      </c>
      <c r="C169" s="31">
        <v>246.2</v>
      </c>
      <c r="D169" s="36">
        <v>242.73333333333335</v>
      </c>
      <c r="E169" s="36">
        <v>238.4666666666667</v>
      </c>
      <c r="F169" s="36">
        <v>230.73333333333335</v>
      </c>
      <c r="G169" s="36">
        <v>226.4666666666667</v>
      </c>
      <c r="H169" s="36">
        <v>250.4666666666667</v>
      </c>
      <c r="I169" s="36">
        <v>254.73333333333335</v>
      </c>
      <c r="J169" s="36">
        <v>262.4666666666667</v>
      </c>
      <c r="K169" s="31">
        <v>247</v>
      </c>
      <c r="L169" s="31">
        <v>235</v>
      </c>
      <c r="M169" s="31">
        <v>283.09825000000001</v>
      </c>
      <c r="N169" s="1"/>
      <c r="O169" s="1"/>
    </row>
    <row r="170" spans="1:15" ht="12.75" customHeight="1">
      <c r="A170" s="51">
        <v>161</v>
      </c>
      <c r="B170" s="53" t="s">
        <v>294</v>
      </c>
      <c r="C170" s="31">
        <v>1196.5</v>
      </c>
      <c r="D170" s="36">
        <v>1174.6499999999999</v>
      </c>
      <c r="E170" s="36">
        <v>1087.0499999999997</v>
      </c>
      <c r="F170" s="36">
        <v>977.59999999999991</v>
      </c>
      <c r="G170" s="36">
        <v>889.99999999999977</v>
      </c>
      <c r="H170" s="36">
        <v>1284.0999999999997</v>
      </c>
      <c r="I170" s="36">
        <v>1371.6999999999996</v>
      </c>
      <c r="J170" s="36">
        <v>1481.1499999999996</v>
      </c>
      <c r="K170" s="31">
        <v>1262.25</v>
      </c>
      <c r="L170" s="31">
        <v>1065.2</v>
      </c>
      <c r="M170" s="31">
        <v>23.502680000000002</v>
      </c>
      <c r="N170" s="1"/>
      <c r="O170" s="1"/>
    </row>
    <row r="171" spans="1:15" ht="12.75" customHeight="1">
      <c r="A171" s="51">
        <v>162</v>
      </c>
      <c r="B171" s="53" t="s">
        <v>208</v>
      </c>
      <c r="C171" s="31">
        <v>962.95</v>
      </c>
      <c r="D171" s="36">
        <v>953.11666666666667</v>
      </c>
      <c r="E171" s="36">
        <v>940.48333333333335</v>
      </c>
      <c r="F171" s="36">
        <v>918.01666666666665</v>
      </c>
      <c r="G171" s="36">
        <v>905.38333333333333</v>
      </c>
      <c r="H171" s="36">
        <v>975.58333333333337</v>
      </c>
      <c r="I171" s="36">
        <v>988.21666666666681</v>
      </c>
      <c r="J171" s="36">
        <v>1010.6833333333334</v>
      </c>
      <c r="K171" s="31">
        <v>965.75</v>
      </c>
      <c r="L171" s="31">
        <v>930.65</v>
      </c>
      <c r="M171" s="31">
        <v>1.9239900000000001</v>
      </c>
      <c r="N171" s="1"/>
      <c r="O171" s="1"/>
    </row>
    <row r="172" spans="1:15" ht="12.75" customHeight="1">
      <c r="A172" s="51">
        <v>163</v>
      </c>
      <c r="B172" s="53" t="s">
        <v>210</v>
      </c>
      <c r="C172" s="31">
        <v>467.5</v>
      </c>
      <c r="D172" s="36">
        <v>458.75</v>
      </c>
      <c r="E172" s="36">
        <v>444.25</v>
      </c>
      <c r="F172" s="36">
        <v>421</v>
      </c>
      <c r="G172" s="36">
        <v>406.5</v>
      </c>
      <c r="H172" s="36">
        <v>482</v>
      </c>
      <c r="I172" s="36">
        <v>496.5</v>
      </c>
      <c r="J172" s="36">
        <v>519.75</v>
      </c>
      <c r="K172" s="31">
        <v>473.25</v>
      </c>
      <c r="L172" s="31">
        <v>435.5</v>
      </c>
      <c r="M172" s="31">
        <v>351.98592000000002</v>
      </c>
      <c r="N172" s="1"/>
      <c r="O172" s="1"/>
    </row>
    <row r="173" spans="1:15" ht="12.75" customHeight="1">
      <c r="A173" s="51">
        <v>164</v>
      </c>
      <c r="B173" s="53" t="s">
        <v>211</v>
      </c>
      <c r="C173" s="31">
        <v>2687.75</v>
      </c>
      <c r="D173" s="36">
        <v>2678.2000000000003</v>
      </c>
      <c r="E173" s="36">
        <v>2657.4000000000005</v>
      </c>
      <c r="F173" s="36">
        <v>2627.05</v>
      </c>
      <c r="G173" s="36">
        <v>2606.2500000000005</v>
      </c>
      <c r="H173" s="36">
        <v>2708.5500000000006</v>
      </c>
      <c r="I173" s="36">
        <v>2729.3500000000008</v>
      </c>
      <c r="J173" s="36">
        <v>2759.7000000000007</v>
      </c>
      <c r="K173" s="31">
        <v>2699</v>
      </c>
      <c r="L173" s="31">
        <v>2647.85</v>
      </c>
      <c r="M173" s="31">
        <v>109.59564</v>
      </c>
      <c r="N173" s="1"/>
      <c r="O173" s="1"/>
    </row>
    <row r="174" spans="1:15" ht="12.75" customHeight="1">
      <c r="A174" s="51">
        <v>165</v>
      </c>
      <c r="B174" s="53" t="s">
        <v>212</v>
      </c>
      <c r="C174" s="31">
        <v>115.05</v>
      </c>
      <c r="D174" s="36">
        <v>113.18333333333334</v>
      </c>
      <c r="E174" s="36">
        <v>110.86666666666667</v>
      </c>
      <c r="F174" s="36">
        <v>106.68333333333334</v>
      </c>
      <c r="G174" s="36">
        <v>104.36666666666667</v>
      </c>
      <c r="H174" s="36">
        <v>117.36666666666667</v>
      </c>
      <c r="I174" s="36">
        <v>119.68333333333334</v>
      </c>
      <c r="J174" s="36">
        <v>123.86666666666667</v>
      </c>
      <c r="K174" s="31">
        <v>115.5</v>
      </c>
      <c r="L174" s="31">
        <v>109</v>
      </c>
      <c r="M174" s="31">
        <v>372.67385000000002</v>
      </c>
      <c r="N174" s="1"/>
      <c r="O174" s="1"/>
    </row>
    <row r="175" spans="1:15" ht="12.75" customHeight="1">
      <c r="A175" s="51">
        <v>166</v>
      </c>
      <c r="B175" t="s">
        <v>213</v>
      </c>
      <c r="C175" s="31">
        <v>746.95</v>
      </c>
      <c r="D175" s="36">
        <v>740.94999999999993</v>
      </c>
      <c r="E175" s="36">
        <v>731.99999999999989</v>
      </c>
      <c r="F175" s="36">
        <v>717.05</v>
      </c>
      <c r="G175" s="36">
        <v>708.09999999999991</v>
      </c>
      <c r="H175" s="36">
        <v>755.89999999999986</v>
      </c>
      <c r="I175" s="36">
        <v>764.84999999999991</v>
      </c>
      <c r="J175" s="36">
        <v>779.79999999999984</v>
      </c>
      <c r="K175" s="31">
        <v>749.9</v>
      </c>
      <c r="L175" s="31">
        <v>726</v>
      </c>
      <c r="M175" s="31">
        <v>12.03579</v>
      </c>
      <c r="N175" s="1"/>
      <c r="O175" s="1"/>
    </row>
    <row r="176" spans="1:15" ht="12.75" customHeight="1">
      <c r="A176" s="51">
        <v>167</v>
      </c>
      <c r="B176" s="53" t="s">
        <v>214</v>
      </c>
      <c r="C176" s="31">
        <v>1410.55</v>
      </c>
      <c r="D176" s="36">
        <v>1397.6666666666667</v>
      </c>
      <c r="E176" s="36">
        <v>1381.4333333333334</v>
      </c>
      <c r="F176" s="36">
        <v>1352.3166666666666</v>
      </c>
      <c r="G176" s="36">
        <v>1336.0833333333333</v>
      </c>
      <c r="H176" s="36">
        <v>1426.7833333333335</v>
      </c>
      <c r="I176" s="36">
        <v>1443.0166666666667</v>
      </c>
      <c r="J176" s="36">
        <v>1472.1333333333337</v>
      </c>
      <c r="K176" s="31">
        <v>1413.9</v>
      </c>
      <c r="L176" s="31">
        <v>1368.55</v>
      </c>
      <c r="M176" s="31">
        <v>12.558759999999999</v>
      </c>
      <c r="N176" s="1"/>
      <c r="O176" s="1"/>
    </row>
    <row r="177" spans="1:15" ht="12.75" customHeight="1">
      <c r="A177" s="51">
        <v>168</v>
      </c>
      <c r="B177" s="53" t="s">
        <v>215</v>
      </c>
      <c r="C177" s="31">
        <v>618.29999999999995</v>
      </c>
      <c r="D177" s="36">
        <v>614.58333333333337</v>
      </c>
      <c r="E177" s="36">
        <v>606.81666666666672</v>
      </c>
      <c r="F177" s="36">
        <v>595.33333333333337</v>
      </c>
      <c r="G177" s="36">
        <v>587.56666666666672</v>
      </c>
      <c r="H177" s="36">
        <v>626.06666666666672</v>
      </c>
      <c r="I177" s="36">
        <v>633.83333333333337</v>
      </c>
      <c r="J177" s="36">
        <v>645.31666666666672</v>
      </c>
      <c r="K177" s="31">
        <v>622.35</v>
      </c>
      <c r="L177" s="31">
        <v>603.1</v>
      </c>
      <c r="M177" s="31">
        <v>192.21834999999999</v>
      </c>
      <c r="N177" s="1"/>
      <c r="O177" s="1"/>
    </row>
    <row r="178" spans="1:15" ht="12.75" customHeight="1">
      <c r="A178" s="51">
        <v>169</v>
      </c>
      <c r="B178" s="53" t="s">
        <v>216</v>
      </c>
      <c r="C178" s="31">
        <v>27635.15</v>
      </c>
      <c r="D178" s="36">
        <v>27571.133333333331</v>
      </c>
      <c r="E178" s="36">
        <v>27282.466666666664</v>
      </c>
      <c r="F178" s="36">
        <v>26929.783333333333</v>
      </c>
      <c r="G178" s="36">
        <v>26641.116666666665</v>
      </c>
      <c r="H178" s="36">
        <v>27923.816666666662</v>
      </c>
      <c r="I178" s="36">
        <v>28212.483333333334</v>
      </c>
      <c r="J178" s="36">
        <v>28565.166666666661</v>
      </c>
      <c r="K178" s="31">
        <v>27859.8</v>
      </c>
      <c r="L178" s="31">
        <v>27218.45</v>
      </c>
      <c r="M178" s="31">
        <v>0.46945999999999999</v>
      </c>
      <c r="N178" s="1"/>
      <c r="O178" s="1"/>
    </row>
    <row r="179" spans="1:15" ht="12.75" customHeight="1">
      <c r="A179" s="51">
        <v>170</v>
      </c>
      <c r="B179" s="53" t="s">
        <v>219</v>
      </c>
      <c r="C179" s="31">
        <v>2302.4499999999998</v>
      </c>
      <c r="D179" s="36">
        <v>2275.6666666666665</v>
      </c>
      <c r="E179" s="36">
        <v>2236.333333333333</v>
      </c>
      <c r="F179" s="36">
        <v>2170.2166666666667</v>
      </c>
      <c r="G179" s="36">
        <v>2130.8833333333332</v>
      </c>
      <c r="H179" s="36">
        <v>2341.7833333333328</v>
      </c>
      <c r="I179" s="36">
        <v>2381.1166666666659</v>
      </c>
      <c r="J179" s="36">
        <v>2447.2333333333327</v>
      </c>
      <c r="K179" s="31">
        <v>2315</v>
      </c>
      <c r="L179" s="31">
        <v>2209.5500000000002</v>
      </c>
      <c r="M179" s="31">
        <v>17.00346</v>
      </c>
      <c r="N179" s="1"/>
      <c r="O179" s="1"/>
    </row>
    <row r="180" spans="1:15" ht="12.75" customHeight="1">
      <c r="A180" s="51">
        <v>171</v>
      </c>
      <c r="B180" s="53" t="s">
        <v>217</v>
      </c>
      <c r="C180" s="31">
        <v>4199</v>
      </c>
      <c r="D180" s="36">
        <v>4155.666666666667</v>
      </c>
      <c r="E180" s="36">
        <v>4099.3333333333339</v>
      </c>
      <c r="F180" s="36">
        <v>3999.666666666667</v>
      </c>
      <c r="G180" s="36">
        <v>3943.3333333333339</v>
      </c>
      <c r="H180" s="36">
        <v>4255.3333333333339</v>
      </c>
      <c r="I180" s="36">
        <v>4311.6666666666679</v>
      </c>
      <c r="J180" s="36">
        <v>4411.3333333333339</v>
      </c>
      <c r="K180" s="31">
        <v>4212</v>
      </c>
      <c r="L180" s="31">
        <v>4056</v>
      </c>
      <c r="M180" s="31">
        <v>2.1920600000000001</v>
      </c>
      <c r="N180" s="1"/>
      <c r="O180" s="1"/>
    </row>
    <row r="181" spans="1:15" ht="12.75" customHeight="1">
      <c r="A181" s="51">
        <v>172</v>
      </c>
      <c r="B181" s="53" t="s">
        <v>296</v>
      </c>
      <c r="C181" s="31">
        <v>585.70000000000005</v>
      </c>
      <c r="D181" s="36">
        <v>587.73333333333335</v>
      </c>
      <c r="E181" s="36">
        <v>576.4666666666667</v>
      </c>
      <c r="F181" s="36">
        <v>567.23333333333335</v>
      </c>
      <c r="G181" s="36">
        <v>555.9666666666667</v>
      </c>
      <c r="H181" s="36">
        <v>596.9666666666667</v>
      </c>
      <c r="I181" s="36">
        <v>608.23333333333335</v>
      </c>
      <c r="J181" s="36">
        <v>617.4666666666667</v>
      </c>
      <c r="K181" s="31">
        <v>599</v>
      </c>
      <c r="L181" s="31">
        <v>578.5</v>
      </c>
      <c r="M181" s="31">
        <v>21.932130000000001</v>
      </c>
      <c r="N181" s="1"/>
      <c r="O181" s="1"/>
    </row>
    <row r="182" spans="1:15" ht="12.75" customHeight="1">
      <c r="A182" s="51">
        <v>173</v>
      </c>
      <c r="B182" s="53" t="s">
        <v>218</v>
      </c>
      <c r="C182" s="31">
        <v>2284.9499999999998</v>
      </c>
      <c r="D182" s="36">
        <v>2279.9500000000003</v>
      </c>
      <c r="E182" s="36">
        <v>2260.5000000000005</v>
      </c>
      <c r="F182" s="36">
        <v>2236.0500000000002</v>
      </c>
      <c r="G182" s="36">
        <v>2216.6000000000004</v>
      </c>
      <c r="H182" s="36">
        <v>2304.4000000000005</v>
      </c>
      <c r="I182" s="36">
        <v>2323.8500000000004</v>
      </c>
      <c r="J182" s="36">
        <v>2348.3000000000006</v>
      </c>
      <c r="K182" s="31">
        <v>2299.4</v>
      </c>
      <c r="L182" s="31">
        <v>2255.5</v>
      </c>
      <c r="M182" s="31">
        <v>4.8550199999999997</v>
      </c>
      <c r="N182" s="1"/>
      <c r="O182" s="1"/>
    </row>
    <row r="183" spans="1:15" ht="12.75" customHeight="1">
      <c r="A183" s="51">
        <v>174</v>
      </c>
      <c r="B183" s="53" t="s">
        <v>220</v>
      </c>
      <c r="C183" s="31">
        <v>1382.1</v>
      </c>
      <c r="D183" s="36">
        <v>1377.4833333333333</v>
      </c>
      <c r="E183" s="36">
        <v>1364.9666666666667</v>
      </c>
      <c r="F183" s="36">
        <v>1347.8333333333333</v>
      </c>
      <c r="G183" s="36">
        <v>1335.3166666666666</v>
      </c>
      <c r="H183" s="36">
        <v>1394.6166666666668</v>
      </c>
      <c r="I183" s="36">
        <v>1407.1333333333337</v>
      </c>
      <c r="J183" s="36">
        <v>1424.2666666666669</v>
      </c>
      <c r="K183" s="31">
        <v>1390</v>
      </c>
      <c r="L183" s="31">
        <v>1360.35</v>
      </c>
      <c r="M183" s="31">
        <v>17.198450000000001</v>
      </c>
      <c r="N183" s="1"/>
      <c r="O183" s="1"/>
    </row>
    <row r="184" spans="1:15" ht="12.75" customHeight="1">
      <c r="A184" s="51">
        <v>175</v>
      </c>
      <c r="B184" s="53" t="s">
        <v>221</v>
      </c>
      <c r="C184" s="31">
        <v>643.95000000000005</v>
      </c>
      <c r="D184" s="36">
        <v>634.48333333333335</v>
      </c>
      <c r="E184" s="36">
        <v>623.4666666666667</v>
      </c>
      <c r="F184" s="36">
        <v>602.98333333333335</v>
      </c>
      <c r="G184" s="36">
        <v>591.9666666666667</v>
      </c>
      <c r="H184" s="36">
        <v>654.9666666666667</v>
      </c>
      <c r="I184" s="36">
        <v>665.98333333333335</v>
      </c>
      <c r="J184" s="36">
        <v>686.4666666666667</v>
      </c>
      <c r="K184" s="31">
        <v>645.5</v>
      </c>
      <c r="L184" s="31">
        <v>614</v>
      </c>
      <c r="M184" s="31">
        <v>8.2138399999999994</v>
      </c>
      <c r="N184" s="1"/>
      <c r="O184" s="1"/>
    </row>
    <row r="185" spans="1:15" ht="12.75" customHeight="1">
      <c r="A185" s="51">
        <v>176</v>
      </c>
      <c r="B185" s="53" t="s">
        <v>222</v>
      </c>
      <c r="C185" s="31">
        <v>695.65</v>
      </c>
      <c r="D185" s="36">
        <v>691.28333333333342</v>
      </c>
      <c r="E185" s="36">
        <v>684.56666666666683</v>
      </c>
      <c r="F185" s="36">
        <v>673.48333333333346</v>
      </c>
      <c r="G185" s="36">
        <v>666.76666666666688</v>
      </c>
      <c r="H185" s="36">
        <v>702.36666666666679</v>
      </c>
      <c r="I185" s="36">
        <v>709.08333333333326</v>
      </c>
      <c r="J185" s="36">
        <v>720.16666666666674</v>
      </c>
      <c r="K185" s="31">
        <v>698</v>
      </c>
      <c r="L185" s="31">
        <v>680.2</v>
      </c>
      <c r="M185" s="31">
        <v>8.1287699999999994</v>
      </c>
      <c r="N185" s="1"/>
      <c r="O185" s="1"/>
    </row>
    <row r="186" spans="1:15" ht="12.75" customHeight="1">
      <c r="A186" s="51">
        <v>177</v>
      </c>
      <c r="B186" s="53" t="s">
        <v>223</v>
      </c>
      <c r="C186" s="31">
        <v>1017.85</v>
      </c>
      <c r="D186" s="36">
        <v>1013.1333333333332</v>
      </c>
      <c r="E186" s="36">
        <v>1003.2666666666664</v>
      </c>
      <c r="F186" s="36">
        <v>988.68333333333317</v>
      </c>
      <c r="G186" s="36">
        <v>978.81666666666638</v>
      </c>
      <c r="H186" s="36">
        <v>1027.7166666666665</v>
      </c>
      <c r="I186" s="36">
        <v>1037.5833333333333</v>
      </c>
      <c r="J186" s="36">
        <v>1052.1666666666665</v>
      </c>
      <c r="K186" s="31">
        <v>1023</v>
      </c>
      <c r="L186" s="31">
        <v>998.55</v>
      </c>
      <c r="M186" s="31">
        <v>8.0834499999999991</v>
      </c>
      <c r="N186" s="1"/>
      <c r="O186" s="1"/>
    </row>
    <row r="187" spans="1:15" ht="12.75" customHeight="1">
      <c r="A187" s="51">
        <v>178</v>
      </c>
      <c r="B187" s="53" t="s">
        <v>224</v>
      </c>
      <c r="C187" s="31">
        <v>1728.65</v>
      </c>
      <c r="D187" s="36">
        <v>1716.8666666666668</v>
      </c>
      <c r="E187" s="36">
        <v>1702.5833333333335</v>
      </c>
      <c r="F187" s="36">
        <v>1676.5166666666667</v>
      </c>
      <c r="G187" s="36">
        <v>1662.2333333333333</v>
      </c>
      <c r="H187" s="36">
        <v>1742.9333333333336</v>
      </c>
      <c r="I187" s="36">
        <v>1757.2166666666669</v>
      </c>
      <c r="J187" s="36">
        <v>1783.2833333333338</v>
      </c>
      <c r="K187" s="31">
        <v>1731.15</v>
      </c>
      <c r="L187" s="31">
        <v>1690.8</v>
      </c>
      <c r="M187" s="31">
        <v>4.2084299999999999</v>
      </c>
      <c r="N187" s="1"/>
      <c r="O187" s="1"/>
    </row>
    <row r="188" spans="1:15" ht="12.75" customHeight="1">
      <c r="A188" s="51">
        <v>179</v>
      </c>
      <c r="B188" s="53" t="s">
        <v>225</v>
      </c>
      <c r="C188" s="31">
        <v>1159</v>
      </c>
      <c r="D188" s="36">
        <v>1151.3333333333333</v>
      </c>
      <c r="E188" s="36">
        <v>1141.6666666666665</v>
      </c>
      <c r="F188" s="36">
        <v>1124.3333333333333</v>
      </c>
      <c r="G188" s="36">
        <v>1114.6666666666665</v>
      </c>
      <c r="H188" s="36">
        <v>1168.6666666666665</v>
      </c>
      <c r="I188" s="36">
        <v>1178.333333333333</v>
      </c>
      <c r="J188" s="36">
        <v>1195.6666666666665</v>
      </c>
      <c r="K188" s="31">
        <v>1161</v>
      </c>
      <c r="L188" s="31">
        <v>1134</v>
      </c>
      <c r="M188" s="31">
        <v>10.40096</v>
      </c>
      <c r="N188" s="1"/>
      <c r="O188" s="1"/>
    </row>
    <row r="189" spans="1:15" ht="12.75" customHeight="1">
      <c r="A189" s="51">
        <v>180</v>
      </c>
      <c r="B189" s="53" t="s">
        <v>297</v>
      </c>
      <c r="C189" s="31">
        <v>7768.45</v>
      </c>
      <c r="D189" s="36">
        <v>7887.5166666666673</v>
      </c>
      <c r="E189" s="36">
        <v>7625.0333333333347</v>
      </c>
      <c r="F189" s="36">
        <v>7481.6166666666677</v>
      </c>
      <c r="G189" s="36">
        <v>7219.133333333335</v>
      </c>
      <c r="H189" s="36">
        <v>8030.9333333333343</v>
      </c>
      <c r="I189" s="36">
        <v>8293.4166666666661</v>
      </c>
      <c r="J189" s="36">
        <v>8436.8333333333339</v>
      </c>
      <c r="K189" s="31">
        <v>8150</v>
      </c>
      <c r="L189" s="31">
        <v>7744.1</v>
      </c>
      <c r="M189" s="31">
        <v>4.0034299999999998</v>
      </c>
      <c r="N189" s="1"/>
      <c r="O189" s="1"/>
    </row>
    <row r="190" spans="1:15" ht="12.75" customHeight="1">
      <c r="A190" s="51">
        <v>181</v>
      </c>
      <c r="B190" s="53" t="s">
        <v>226</v>
      </c>
      <c r="C190" s="31">
        <v>810.9</v>
      </c>
      <c r="D190" s="36">
        <v>803.80000000000007</v>
      </c>
      <c r="E190" s="36">
        <v>795.60000000000014</v>
      </c>
      <c r="F190" s="36">
        <v>780.30000000000007</v>
      </c>
      <c r="G190" s="36">
        <v>772.10000000000014</v>
      </c>
      <c r="H190" s="36">
        <v>819.10000000000014</v>
      </c>
      <c r="I190" s="36">
        <v>827.30000000000018</v>
      </c>
      <c r="J190" s="36">
        <v>842.60000000000014</v>
      </c>
      <c r="K190" s="31">
        <v>812</v>
      </c>
      <c r="L190" s="31">
        <v>788.5</v>
      </c>
      <c r="M190" s="31">
        <v>72.175420000000003</v>
      </c>
      <c r="N190" s="1"/>
      <c r="O190" s="1"/>
    </row>
    <row r="191" spans="1:15" ht="12.75" customHeight="1">
      <c r="A191" s="51">
        <v>182</v>
      </c>
      <c r="B191" s="53" t="s">
        <v>227</v>
      </c>
      <c r="C191" s="31">
        <v>356.95</v>
      </c>
      <c r="D191" s="36">
        <v>352.86666666666662</v>
      </c>
      <c r="E191" s="36">
        <v>347.83333333333326</v>
      </c>
      <c r="F191" s="36">
        <v>338.71666666666664</v>
      </c>
      <c r="G191" s="36">
        <v>333.68333333333328</v>
      </c>
      <c r="H191" s="36">
        <v>361.98333333333323</v>
      </c>
      <c r="I191" s="36">
        <v>367.01666666666665</v>
      </c>
      <c r="J191" s="36">
        <v>376.13333333333321</v>
      </c>
      <c r="K191" s="31">
        <v>357.9</v>
      </c>
      <c r="L191" s="31">
        <v>343.75</v>
      </c>
      <c r="M191" s="31">
        <v>198.10051000000001</v>
      </c>
      <c r="N191" s="1"/>
      <c r="O191" s="1"/>
    </row>
    <row r="192" spans="1:15" ht="12.75" customHeight="1">
      <c r="A192" s="51">
        <v>183</v>
      </c>
      <c r="B192" s="53" t="s">
        <v>228</v>
      </c>
      <c r="C192" s="31">
        <v>135.15</v>
      </c>
      <c r="D192" s="36">
        <v>133.60000000000002</v>
      </c>
      <c r="E192" s="36">
        <v>131.65000000000003</v>
      </c>
      <c r="F192" s="36">
        <v>128.15</v>
      </c>
      <c r="G192" s="36">
        <v>126.20000000000002</v>
      </c>
      <c r="H192" s="36">
        <v>137.10000000000005</v>
      </c>
      <c r="I192" s="36">
        <v>139.05000000000004</v>
      </c>
      <c r="J192" s="36">
        <v>142.55000000000007</v>
      </c>
      <c r="K192" s="31">
        <v>135.55000000000001</v>
      </c>
      <c r="L192" s="31">
        <v>130.1</v>
      </c>
      <c r="M192" s="31">
        <v>393.40118999999999</v>
      </c>
      <c r="N192" s="1"/>
      <c r="O192" s="1"/>
    </row>
    <row r="193" spans="1:15" ht="12.75" customHeight="1">
      <c r="A193" s="51">
        <v>184</v>
      </c>
      <c r="B193" s="53" t="s">
        <v>229</v>
      </c>
      <c r="C193" s="31">
        <v>3841.8</v>
      </c>
      <c r="D193" s="36">
        <v>3843.6833333333338</v>
      </c>
      <c r="E193" s="36">
        <v>3803.7166666666676</v>
      </c>
      <c r="F193" s="36">
        <v>3765.6333333333337</v>
      </c>
      <c r="G193" s="36">
        <v>3725.6666666666674</v>
      </c>
      <c r="H193" s="36">
        <v>3881.7666666666678</v>
      </c>
      <c r="I193" s="36">
        <v>3921.733333333334</v>
      </c>
      <c r="J193" s="36">
        <v>3959.816666666668</v>
      </c>
      <c r="K193" s="31">
        <v>3883.65</v>
      </c>
      <c r="L193" s="31">
        <v>3805.6</v>
      </c>
      <c r="M193" s="31">
        <v>26.577089999999998</v>
      </c>
      <c r="N193" s="1"/>
      <c r="O193" s="1"/>
    </row>
    <row r="194" spans="1:15" ht="12.75" customHeight="1">
      <c r="A194" s="51">
        <v>185</v>
      </c>
      <c r="B194" s="53" t="s">
        <v>230</v>
      </c>
      <c r="C194" s="31">
        <v>1407.95</v>
      </c>
      <c r="D194" s="36">
        <v>1394.6666666666667</v>
      </c>
      <c r="E194" s="36">
        <v>1378.8333333333335</v>
      </c>
      <c r="F194" s="36">
        <v>1349.7166666666667</v>
      </c>
      <c r="G194" s="36">
        <v>1333.8833333333334</v>
      </c>
      <c r="H194" s="36">
        <v>1423.7833333333335</v>
      </c>
      <c r="I194" s="36">
        <v>1439.616666666667</v>
      </c>
      <c r="J194" s="36">
        <v>1468.7333333333336</v>
      </c>
      <c r="K194" s="31">
        <v>1410.5</v>
      </c>
      <c r="L194" s="31">
        <v>1365.55</v>
      </c>
      <c r="M194" s="31">
        <v>20.08135</v>
      </c>
      <c r="N194" s="1"/>
      <c r="O194" s="1"/>
    </row>
    <row r="195" spans="1:15" ht="12.75" customHeight="1">
      <c r="A195" s="51">
        <v>186</v>
      </c>
      <c r="B195" s="53" t="s">
        <v>301</v>
      </c>
      <c r="C195" s="31">
        <v>4006.2</v>
      </c>
      <c r="D195" s="36">
        <v>3967.3833333333332</v>
      </c>
      <c r="E195" s="36">
        <v>3814.8166666666666</v>
      </c>
      <c r="F195" s="36">
        <v>3623.4333333333334</v>
      </c>
      <c r="G195" s="36">
        <v>3470.8666666666668</v>
      </c>
      <c r="H195" s="36">
        <v>4158.7666666666664</v>
      </c>
      <c r="I195" s="36">
        <v>4311.333333333333</v>
      </c>
      <c r="J195" s="36">
        <v>4502.7166666666662</v>
      </c>
      <c r="K195" s="31">
        <v>4119.95</v>
      </c>
      <c r="L195" s="31">
        <v>3776</v>
      </c>
      <c r="M195" s="31">
        <v>2.7471700000000001</v>
      </c>
      <c r="N195" s="1"/>
      <c r="O195" s="1"/>
    </row>
    <row r="196" spans="1:15" ht="12.75" customHeight="1">
      <c r="A196" s="51">
        <v>187</v>
      </c>
      <c r="B196" s="53" t="s">
        <v>231</v>
      </c>
      <c r="C196" s="31">
        <v>3767.85</v>
      </c>
      <c r="D196" s="36">
        <v>3753.2000000000003</v>
      </c>
      <c r="E196" s="36">
        <v>3726.4000000000005</v>
      </c>
      <c r="F196" s="36">
        <v>3684.9500000000003</v>
      </c>
      <c r="G196" s="36">
        <v>3658.1500000000005</v>
      </c>
      <c r="H196" s="36">
        <v>3794.6500000000005</v>
      </c>
      <c r="I196" s="36">
        <v>3821.4500000000007</v>
      </c>
      <c r="J196" s="36">
        <v>3862.9000000000005</v>
      </c>
      <c r="K196" s="31">
        <v>3780</v>
      </c>
      <c r="L196" s="31">
        <v>3711.75</v>
      </c>
      <c r="M196" s="31">
        <v>6.3698800000000002</v>
      </c>
      <c r="N196" s="1"/>
      <c r="O196" s="1"/>
    </row>
    <row r="197" spans="1:15" ht="12.75" customHeight="1">
      <c r="A197" s="51">
        <v>188</v>
      </c>
      <c r="B197" s="53" t="s">
        <v>232</v>
      </c>
      <c r="C197" s="31">
        <v>2507.0500000000002</v>
      </c>
      <c r="D197" s="36">
        <v>2499.5000000000005</v>
      </c>
      <c r="E197" s="36">
        <v>2483.1000000000008</v>
      </c>
      <c r="F197" s="36">
        <v>2459.1500000000005</v>
      </c>
      <c r="G197" s="36">
        <v>2442.7500000000009</v>
      </c>
      <c r="H197" s="36">
        <v>2523.4500000000007</v>
      </c>
      <c r="I197" s="36">
        <v>2539.8500000000004</v>
      </c>
      <c r="J197" s="36">
        <v>2563.8000000000006</v>
      </c>
      <c r="K197" s="31">
        <v>2515.9</v>
      </c>
      <c r="L197" s="31">
        <v>2475.5500000000002</v>
      </c>
      <c r="M197" s="31">
        <v>1.7059899999999999</v>
      </c>
      <c r="N197" s="1"/>
      <c r="O197" s="1"/>
    </row>
    <row r="198" spans="1:15" ht="12.75" customHeight="1">
      <c r="A198" s="51">
        <v>189</v>
      </c>
      <c r="B198" s="53" t="s">
        <v>299</v>
      </c>
      <c r="C198" s="31">
        <v>1000.05</v>
      </c>
      <c r="D198" s="36">
        <v>993.98333333333323</v>
      </c>
      <c r="E198" s="36">
        <v>977.06666666666649</v>
      </c>
      <c r="F198" s="36">
        <v>954.08333333333326</v>
      </c>
      <c r="G198" s="36">
        <v>937.16666666666652</v>
      </c>
      <c r="H198" s="36">
        <v>1016.9666666666665</v>
      </c>
      <c r="I198" s="36">
        <v>1033.8833333333332</v>
      </c>
      <c r="J198" s="36">
        <v>1056.8666666666663</v>
      </c>
      <c r="K198" s="31">
        <v>1010.9</v>
      </c>
      <c r="L198" s="31">
        <v>971</v>
      </c>
      <c r="M198" s="31">
        <v>4.2851900000000001</v>
      </c>
      <c r="N198" s="1"/>
      <c r="O198" s="1"/>
    </row>
    <row r="199" spans="1:15" ht="12.75" customHeight="1">
      <c r="A199" s="51">
        <v>190</v>
      </c>
      <c r="B199" s="53" t="s">
        <v>233</v>
      </c>
      <c r="C199" s="31">
        <v>3222.75</v>
      </c>
      <c r="D199" s="36">
        <v>3198.0166666666664</v>
      </c>
      <c r="E199" s="36">
        <v>3154.7333333333327</v>
      </c>
      <c r="F199" s="36">
        <v>3086.7166666666662</v>
      </c>
      <c r="G199" s="36">
        <v>3043.4333333333325</v>
      </c>
      <c r="H199" s="36">
        <v>3266.0333333333328</v>
      </c>
      <c r="I199" s="36">
        <v>3309.3166666666666</v>
      </c>
      <c r="J199" s="36">
        <v>3377.333333333333</v>
      </c>
      <c r="K199" s="31">
        <v>3241.3</v>
      </c>
      <c r="L199" s="31">
        <v>3130</v>
      </c>
      <c r="M199" s="31">
        <v>3.39968</v>
      </c>
      <c r="N199" s="1"/>
      <c r="O199" s="1"/>
    </row>
    <row r="200" spans="1:15" ht="12.75" customHeight="1">
      <c r="A200" s="51">
        <v>191</v>
      </c>
      <c r="B200" s="53" t="s">
        <v>300</v>
      </c>
      <c r="C200" s="31">
        <v>45.85</v>
      </c>
      <c r="D200" s="36">
        <v>45.016666666666673</v>
      </c>
      <c r="E200" s="36">
        <v>43.333333333333343</v>
      </c>
      <c r="F200" s="36">
        <v>40.81666666666667</v>
      </c>
      <c r="G200" s="36">
        <v>39.13333333333334</v>
      </c>
      <c r="H200" s="36">
        <v>47.533333333333346</v>
      </c>
      <c r="I200" s="36">
        <v>49.216666666666669</v>
      </c>
      <c r="J200" s="36">
        <v>51.733333333333348</v>
      </c>
      <c r="K200" s="31">
        <v>46.7</v>
      </c>
      <c r="L200" s="31">
        <v>42.5</v>
      </c>
      <c r="M200" s="31">
        <v>573.97808999999995</v>
      </c>
      <c r="N200" s="1"/>
      <c r="O200" s="1"/>
    </row>
    <row r="201" spans="1:15" ht="12.75" customHeight="1">
      <c r="A201" s="51">
        <v>192</v>
      </c>
      <c r="B201" s="53" t="s">
        <v>298</v>
      </c>
      <c r="C201" s="31">
        <v>89.9</v>
      </c>
      <c r="D201" s="36">
        <v>89.266666666666666</v>
      </c>
      <c r="E201" s="36">
        <v>86.933333333333337</v>
      </c>
      <c r="F201" s="36">
        <v>83.966666666666669</v>
      </c>
      <c r="G201" s="36">
        <v>81.63333333333334</v>
      </c>
      <c r="H201" s="36">
        <v>92.233333333333334</v>
      </c>
      <c r="I201" s="36">
        <v>94.566666666666677</v>
      </c>
      <c r="J201" s="36">
        <v>97.533333333333331</v>
      </c>
      <c r="K201" s="31">
        <v>91.6</v>
      </c>
      <c r="L201" s="31">
        <v>86.3</v>
      </c>
      <c r="M201" s="31">
        <v>66.95299</v>
      </c>
      <c r="N201" s="1"/>
      <c r="O201" s="1"/>
    </row>
    <row r="202" spans="1:15" ht="12.75" customHeight="1">
      <c r="A202" s="51">
        <v>193</v>
      </c>
      <c r="B202" s="53" t="s">
        <v>234</v>
      </c>
      <c r="C202" s="31">
        <v>2000.95</v>
      </c>
      <c r="D202" s="36">
        <v>1991.9166666666667</v>
      </c>
      <c r="E202" s="36">
        <v>1968.8333333333335</v>
      </c>
      <c r="F202" s="36">
        <v>1936.7166666666667</v>
      </c>
      <c r="G202" s="36">
        <v>1913.6333333333334</v>
      </c>
      <c r="H202" s="36">
        <v>2024.0333333333335</v>
      </c>
      <c r="I202" s="36">
        <v>2047.116666666667</v>
      </c>
      <c r="J202" s="36">
        <v>2079.2333333333336</v>
      </c>
      <c r="K202" s="31">
        <v>2015</v>
      </c>
      <c r="L202" s="31">
        <v>1959.8</v>
      </c>
      <c r="M202" s="31">
        <v>9.0300499999999992</v>
      </c>
      <c r="N202" s="1"/>
      <c r="O202" s="1"/>
    </row>
    <row r="203" spans="1:15" ht="12.75" customHeight="1">
      <c r="A203" s="51">
        <v>194</v>
      </c>
      <c r="B203" s="53" t="s">
        <v>235</v>
      </c>
      <c r="C203" s="31">
        <v>1876.7</v>
      </c>
      <c r="D203" s="36">
        <v>1861.5166666666667</v>
      </c>
      <c r="E203" s="36">
        <v>1838.2333333333333</v>
      </c>
      <c r="F203" s="36">
        <v>1799.7666666666667</v>
      </c>
      <c r="G203" s="36">
        <v>1776.4833333333333</v>
      </c>
      <c r="H203" s="36">
        <v>1899.9833333333333</v>
      </c>
      <c r="I203" s="36">
        <v>1923.2666666666667</v>
      </c>
      <c r="J203" s="36">
        <v>1961.7333333333333</v>
      </c>
      <c r="K203" s="31">
        <v>1884.8</v>
      </c>
      <c r="L203" s="31">
        <v>1823.05</v>
      </c>
      <c r="M203" s="31">
        <v>3.3330500000000001</v>
      </c>
      <c r="N203" s="1"/>
      <c r="O203" s="1"/>
    </row>
    <row r="204" spans="1:15" ht="12.75" customHeight="1">
      <c r="A204" s="51">
        <v>195</v>
      </c>
      <c r="B204" s="53" t="s">
        <v>236</v>
      </c>
      <c r="C204" s="31">
        <v>9990.5</v>
      </c>
      <c r="D204" s="36">
        <v>9919.2333333333318</v>
      </c>
      <c r="E204" s="36">
        <v>9805.8666666666631</v>
      </c>
      <c r="F204" s="36">
        <v>9621.2333333333318</v>
      </c>
      <c r="G204" s="36">
        <v>9507.8666666666631</v>
      </c>
      <c r="H204" s="36">
        <v>10103.866666666663</v>
      </c>
      <c r="I204" s="36">
        <v>10217.233333333332</v>
      </c>
      <c r="J204" s="36">
        <v>10401.866666666663</v>
      </c>
      <c r="K204" s="31">
        <v>10032.6</v>
      </c>
      <c r="L204" s="31">
        <v>9734.6</v>
      </c>
      <c r="M204" s="31">
        <v>2.7241900000000001</v>
      </c>
      <c r="N204" s="1"/>
      <c r="O204" s="1"/>
    </row>
    <row r="205" spans="1:15" ht="12.75" customHeight="1">
      <c r="A205" s="51">
        <v>196</v>
      </c>
      <c r="B205" s="53" t="s">
        <v>302</v>
      </c>
      <c r="C205" s="31">
        <v>142.85</v>
      </c>
      <c r="D205" s="36">
        <v>140.33333333333334</v>
      </c>
      <c r="E205" s="36">
        <v>137.56666666666669</v>
      </c>
      <c r="F205" s="36">
        <v>132.28333333333336</v>
      </c>
      <c r="G205" s="36">
        <v>129.51666666666671</v>
      </c>
      <c r="H205" s="36">
        <v>145.61666666666667</v>
      </c>
      <c r="I205" s="36">
        <v>148.38333333333333</v>
      </c>
      <c r="J205" s="36">
        <v>153.66666666666666</v>
      </c>
      <c r="K205" s="31">
        <v>143.1</v>
      </c>
      <c r="L205" s="31">
        <v>135.05000000000001</v>
      </c>
      <c r="M205" s="31">
        <v>252.83546999999999</v>
      </c>
      <c r="N205" s="1"/>
      <c r="O205" s="1"/>
    </row>
    <row r="206" spans="1:15" ht="12.75" customHeight="1">
      <c r="A206" s="51">
        <v>197</v>
      </c>
      <c r="B206" s="53" t="s">
        <v>237</v>
      </c>
      <c r="C206" s="31">
        <v>545.75</v>
      </c>
      <c r="D206" s="36">
        <v>542.61666666666667</v>
      </c>
      <c r="E206" s="36">
        <v>538.23333333333335</v>
      </c>
      <c r="F206" s="36">
        <v>530.7166666666667</v>
      </c>
      <c r="G206" s="36">
        <v>526.33333333333337</v>
      </c>
      <c r="H206" s="36">
        <v>550.13333333333333</v>
      </c>
      <c r="I206" s="36">
        <v>554.51666666666677</v>
      </c>
      <c r="J206" s="36">
        <v>562.0333333333333</v>
      </c>
      <c r="K206" s="31">
        <v>547</v>
      </c>
      <c r="L206" s="31">
        <v>535.1</v>
      </c>
      <c r="M206" s="31">
        <v>13.86191</v>
      </c>
      <c r="N206" s="1"/>
      <c r="O206" s="1"/>
    </row>
    <row r="207" spans="1:15" ht="12.75" customHeight="1">
      <c r="A207" s="51">
        <v>198</v>
      </c>
      <c r="B207" s="53" t="s">
        <v>303</v>
      </c>
      <c r="C207" s="31">
        <v>1266.3499999999999</v>
      </c>
      <c r="D207" s="36">
        <v>1264.7166666666665</v>
      </c>
      <c r="E207" s="36">
        <v>1254.633333333333</v>
      </c>
      <c r="F207" s="36">
        <v>1242.9166666666665</v>
      </c>
      <c r="G207" s="36">
        <v>1232.833333333333</v>
      </c>
      <c r="H207" s="36">
        <v>1276.4333333333329</v>
      </c>
      <c r="I207" s="36">
        <v>1286.5166666666664</v>
      </c>
      <c r="J207" s="36">
        <v>1298.2333333333329</v>
      </c>
      <c r="K207" s="31">
        <v>1274.8</v>
      </c>
      <c r="L207" s="31">
        <v>1253</v>
      </c>
      <c r="M207" s="31">
        <v>30.719110000000001</v>
      </c>
      <c r="N207" s="1"/>
      <c r="O207" s="1"/>
    </row>
    <row r="208" spans="1:15" ht="12.75" customHeight="1">
      <c r="A208" s="51">
        <v>199</v>
      </c>
      <c r="B208" s="53" t="s">
        <v>238</v>
      </c>
      <c r="C208" s="31">
        <v>262.55</v>
      </c>
      <c r="D208" s="36">
        <v>259.65000000000003</v>
      </c>
      <c r="E208" s="36">
        <v>256.00000000000006</v>
      </c>
      <c r="F208" s="36">
        <v>249.45000000000002</v>
      </c>
      <c r="G208" s="36">
        <v>245.80000000000004</v>
      </c>
      <c r="H208" s="36">
        <v>266.20000000000005</v>
      </c>
      <c r="I208" s="36">
        <v>269.85000000000002</v>
      </c>
      <c r="J208" s="36">
        <v>276.40000000000009</v>
      </c>
      <c r="K208" s="31">
        <v>263.3</v>
      </c>
      <c r="L208" s="31">
        <v>253.1</v>
      </c>
      <c r="M208" s="31">
        <v>65.631860000000003</v>
      </c>
      <c r="N208" s="1"/>
      <c r="O208" s="1"/>
    </row>
    <row r="209" spans="1:15" ht="12.75" customHeight="1">
      <c r="A209" s="51">
        <v>200</v>
      </c>
      <c r="B209" s="53" t="s">
        <v>239</v>
      </c>
      <c r="C209" s="31">
        <v>1031.75</v>
      </c>
      <c r="D209" s="36">
        <v>1021.6333333333333</v>
      </c>
      <c r="E209" s="36">
        <v>1006.5166666666667</v>
      </c>
      <c r="F209" s="36">
        <v>981.2833333333333</v>
      </c>
      <c r="G209" s="36">
        <v>966.16666666666663</v>
      </c>
      <c r="H209" s="36">
        <v>1046.8666666666668</v>
      </c>
      <c r="I209" s="36">
        <v>1061.9833333333331</v>
      </c>
      <c r="J209" s="36">
        <v>1087.2166666666667</v>
      </c>
      <c r="K209" s="31">
        <v>1036.75</v>
      </c>
      <c r="L209" s="31">
        <v>996.4</v>
      </c>
      <c r="M209" s="31">
        <v>14.18343</v>
      </c>
      <c r="N209" s="1"/>
      <c r="O209" s="1"/>
    </row>
    <row r="210" spans="1:15" ht="12.75" customHeight="1">
      <c r="A210" s="51">
        <v>201</v>
      </c>
      <c r="B210" s="53" t="s">
        <v>304</v>
      </c>
      <c r="C210" s="31">
        <v>1339.75</v>
      </c>
      <c r="D210" s="36">
        <v>1332.1499999999999</v>
      </c>
      <c r="E210" s="36">
        <v>1317.6499999999996</v>
      </c>
      <c r="F210" s="36">
        <v>1295.5499999999997</v>
      </c>
      <c r="G210" s="36">
        <v>1281.0499999999995</v>
      </c>
      <c r="H210" s="36">
        <v>1354.2499999999998</v>
      </c>
      <c r="I210" s="36">
        <v>1368.7500000000002</v>
      </c>
      <c r="J210" s="36">
        <v>1390.85</v>
      </c>
      <c r="K210" s="31">
        <v>1346.65</v>
      </c>
      <c r="L210" s="31">
        <v>1310.05</v>
      </c>
      <c r="M210" s="31">
        <v>0.42272999999999999</v>
      </c>
      <c r="N210" s="1"/>
      <c r="O210" s="1"/>
    </row>
    <row r="211" spans="1:15" ht="12.75" customHeight="1">
      <c r="A211" s="51">
        <v>202</v>
      </c>
      <c r="B211" s="53" t="s">
        <v>240</v>
      </c>
      <c r="C211" s="31">
        <v>478.05</v>
      </c>
      <c r="D211" s="36">
        <v>475.0333333333333</v>
      </c>
      <c r="E211" s="36">
        <v>471.06666666666661</v>
      </c>
      <c r="F211" s="36">
        <v>464.08333333333331</v>
      </c>
      <c r="G211" s="36">
        <v>460.11666666666662</v>
      </c>
      <c r="H211" s="36">
        <v>482.01666666666659</v>
      </c>
      <c r="I211" s="36">
        <v>485.98333333333329</v>
      </c>
      <c r="J211" s="36">
        <v>492.96666666666658</v>
      </c>
      <c r="K211" s="31">
        <v>479</v>
      </c>
      <c r="L211" s="31">
        <v>468.05</v>
      </c>
      <c r="M211" s="31">
        <v>58.543750000000003</v>
      </c>
      <c r="N211" s="1"/>
      <c r="O211" s="1"/>
    </row>
    <row r="212" spans="1:15" ht="12.75" customHeight="1">
      <c r="A212" s="51">
        <v>203</v>
      </c>
      <c r="B212" s="53" t="s">
        <v>305</v>
      </c>
      <c r="C212" s="31">
        <v>24.7</v>
      </c>
      <c r="D212" s="36">
        <v>24.383333333333336</v>
      </c>
      <c r="E212" s="36">
        <v>23.966666666666672</v>
      </c>
      <c r="F212" s="36">
        <v>23.233333333333334</v>
      </c>
      <c r="G212" s="36">
        <v>22.81666666666667</v>
      </c>
      <c r="H212" s="36">
        <v>25.116666666666674</v>
      </c>
      <c r="I212" s="36">
        <v>25.533333333333339</v>
      </c>
      <c r="J212" s="36">
        <v>26.266666666666676</v>
      </c>
      <c r="K212" s="31">
        <v>24.8</v>
      </c>
      <c r="L212" s="31">
        <v>23.65</v>
      </c>
      <c r="M212" s="31">
        <v>2409.0451499999999</v>
      </c>
      <c r="N212" s="1"/>
      <c r="O212" s="1"/>
    </row>
    <row r="213" spans="1:15" ht="12.75" customHeight="1">
      <c r="A213" s="51">
        <v>204</v>
      </c>
      <c r="B213" s="53" t="s">
        <v>241</v>
      </c>
      <c r="C213" s="31">
        <v>166.35</v>
      </c>
      <c r="D213" s="36">
        <v>164.91666666666666</v>
      </c>
      <c r="E213" s="36">
        <v>159.43333333333331</v>
      </c>
      <c r="F213" s="36">
        <v>152.51666666666665</v>
      </c>
      <c r="G213" s="36">
        <v>147.0333333333333</v>
      </c>
      <c r="H213" s="36">
        <v>171.83333333333331</v>
      </c>
      <c r="I213" s="36">
        <v>177.31666666666666</v>
      </c>
      <c r="J213" s="36">
        <v>184.23333333333332</v>
      </c>
      <c r="K213" s="31">
        <v>170.4</v>
      </c>
      <c r="L213" s="31">
        <v>158</v>
      </c>
      <c r="M213" s="31">
        <v>1464.00155</v>
      </c>
      <c r="N213" s="1"/>
      <c r="O213" s="1"/>
    </row>
    <row r="214" spans="1:15" ht="12.75" customHeight="1">
      <c r="A214" s="51">
        <v>205</v>
      </c>
      <c r="B214" s="53" t="s">
        <v>306</v>
      </c>
      <c r="C214" s="31">
        <v>136.19999999999999</v>
      </c>
      <c r="D214" s="36">
        <v>134.30000000000001</v>
      </c>
      <c r="E214" s="36">
        <v>131.70000000000002</v>
      </c>
      <c r="F214" s="36">
        <v>127.20000000000002</v>
      </c>
      <c r="G214" s="36">
        <v>124.60000000000002</v>
      </c>
      <c r="H214" s="36">
        <v>138.80000000000001</v>
      </c>
      <c r="I214" s="36">
        <v>141.40000000000003</v>
      </c>
      <c r="J214" s="36">
        <v>145.9</v>
      </c>
      <c r="K214" s="31">
        <v>136.9</v>
      </c>
      <c r="L214" s="31">
        <v>129.80000000000001</v>
      </c>
      <c r="M214" s="31">
        <v>546.12769000000003</v>
      </c>
      <c r="N214" s="1"/>
      <c r="O214" s="1"/>
    </row>
    <row r="215" spans="1:15" ht="12.75" customHeight="1">
      <c r="A215" s="51">
        <v>206</v>
      </c>
      <c r="B215" s="53" t="s">
        <v>242</v>
      </c>
      <c r="C215" s="31">
        <v>752.4</v>
      </c>
      <c r="D215" s="36">
        <v>744.25</v>
      </c>
      <c r="E215" s="36">
        <v>734.6</v>
      </c>
      <c r="F215" s="36">
        <v>716.80000000000007</v>
      </c>
      <c r="G215" s="36">
        <v>707.15000000000009</v>
      </c>
      <c r="H215" s="36">
        <v>762.05</v>
      </c>
      <c r="I215" s="36">
        <v>771.7</v>
      </c>
      <c r="J215" s="36">
        <v>789.49999999999989</v>
      </c>
      <c r="K215" s="31">
        <v>753.9</v>
      </c>
      <c r="L215" s="31">
        <v>726.45</v>
      </c>
      <c r="M215" s="31">
        <v>23.30199</v>
      </c>
      <c r="N215" s="1"/>
      <c r="O215" s="1"/>
    </row>
    <row r="216" spans="1:15" ht="12.75" customHeight="1">
      <c r="A216" s="54"/>
      <c r="B216" s="53"/>
      <c r="C216" s="31"/>
      <c r="D216" s="36"/>
      <c r="E216" s="36"/>
      <c r="F216" s="36"/>
      <c r="G216" s="36"/>
      <c r="H216" s="36"/>
      <c r="I216" s="36"/>
      <c r="J216" s="36"/>
      <c r="K216" s="31"/>
      <c r="L216" s="31"/>
      <c r="M216" s="31"/>
      <c r="N216" s="1"/>
      <c r="O216" s="1"/>
    </row>
    <row r="217" spans="1:15" ht="12.75" customHeight="1">
      <c r="A217" s="55"/>
      <c r="B217" s="56"/>
      <c r="C217" s="57"/>
      <c r="D217" s="57"/>
      <c r="E217" s="57"/>
      <c r="F217" s="57"/>
      <c r="G217" s="57"/>
      <c r="H217" s="57"/>
      <c r="I217" s="57"/>
      <c r="J217" s="57"/>
      <c r="K217" s="57"/>
      <c r="L217" s="58"/>
      <c r="M217" s="1"/>
      <c r="N217" s="1"/>
      <c r="O217" s="1"/>
    </row>
    <row r="218" spans="1:15" ht="12.75" customHeight="1">
      <c r="A218" s="55"/>
      <c r="B218" s="1"/>
      <c r="C218" s="57"/>
      <c r="D218" s="57"/>
      <c r="E218" s="57"/>
      <c r="F218" s="57"/>
      <c r="G218" s="57"/>
      <c r="H218" s="57"/>
      <c r="I218" s="57"/>
      <c r="J218" s="57"/>
      <c r="K218" s="57"/>
      <c r="L218" s="58"/>
      <c r="M218" s="1"/>
      <c r="N218" s="1"/>
      <c r="O218" s="1"/>
    </row>
    <row r="219" spans="1:15" ht="12.75" customHeight="1">
      <c r="A219" s="55"/>
      <c r="B219" s="1"/>
      <c r="C219" s="57"/>
      <c r="D219" s="57"/>
      <c r="E219" s="57"/>
      <c r="F219" s="57"/>
      <c r="G219" s="57"/>
      <c r="H219" s="57"/>
      <c r="I219" s="57"/>
      <c r="J219" s="57"/>
      <c r="K219" s="57"/>
      <c r="L219" s="58"/>
      <c r="M219" s="1"/>
      <c r="N219" s="1"/>
      <c r="O219" s="1"/>
    </row>
    <row r="220" spans="1:15" ht="12.75" customHeight="1">
      <c r="A220" s="59" t="s">
        <v>307</v>
      </c>
      <c r="B220" s="1"/>
      <c r="C220" s="57"/>
      <c r="D220" s="57"/>
      <c r="E220" s="57"/>
      <c r="F220" s="57"/>
      <c r="G220" s="57"/>
      <c r="H220" s="57"/>
      <c r="I220" s="57"/>
      <c r="J220" s="57"/>
      <c r="K220" s="57"/>
      <c r="L220" s="58"/>
      <c r="M220" s="1"/>
      <c r="N220" s="1"/>
      <c r="O220" s="1"/>
    </row>
    <row r="221" spans="1:15" ht="12.75" customHeight="1">
      <c r="A221" s="1"/>
      <c r="B221" s="1"/>
      <c r="C221" s="57"/>
      <c r="D221" s="57"/>
      <c r="E221" s="57"/>
      <c r="F221" s="57"/>
      <c r="G221" s="57"/>
      <c r="H221" s="57"/>
      <c r="I221" s="57"/>
      <c r="J221" s="57"/>
      <c r="K221" s="57"/>
      <c r="L221" s="58"/>
      <c r="M221" s="1"/>
      <c r="N221" s="1"/>
      <c r="O221" s="1"/>
    </row>
    <row r="222" spans="1:15" ht="12.75" customHeight="1">
      <c r="A222" s="1"/>
      <c r="B222" s="1"/>
      <c r="C222" s="57"/>
      <c r="D222" s="57"/>
      <c r="E222" s="57"/>
      <c r="F222" s="57"/>
      <c r="G222" s="57"/>
      <c r="H222" s="57"/>
      <c r="I222" s="57"/>
      <c r="J222" s="57"/>
      <c r="K222" s="57"/>
      <c r="L222" s="58"/>
      <c r="M222" s="1"/>
      <c r="N222" s="1"/>
      <c r="O222" s="1"/>
    </row>
    <row r="223" spans="1:15" ht="12.75" customHeight="1">
      <c r="A223" s="60" t="s">
        <v>308</v>
      </c>
      <c r="B223" s="1"/>
      <c r="C223" s="57"/>
      <c r="D223" s="57"/>
      <c r="E223" s="57"/>
      <c r="F223" s="57"/>
      <c r="G223" s="57"/>
      <c r="H223" s="57"/>
      <c r="I223" s="57"/>
      <c r="J223" s="57"/>
      <c r="K223" s="57"/>
      <c r="L223" s="58"/>
      <c r="M223" s="1"/>
      <c r="N223" s="1"/>
      <c r="O223" s="1"/>
    </row>
    <row r="224" spans="1:15" ht="12.75" customHeight="1">
      <c r="A224" s="61"/>
      <c r="B224" s="1"/>
      <c r="C224" s="57"/>
      <c r="D224" s="57"/>
      <c r="E224" s="57"/>
      <c r="F224" s="57"/>
      <c r="G224" s="57"/>
      <c r="H224" s="57"/>
      <c r="I224" s="57"/>
      <c r="J224" s="57"/>
      <c r="K224" s="57"/>
      <c r="L224" s="58"/>
      <c r="M224" s="1"/>
      <c r="N224" s="1"/>
      <c r="O224" s="1"/>
    </row>
    <row r="225" spans="1:15" ht="12.75" customHeight="1">
      <c r="A225" s="62" t="s">
        <v>309</v>
      </c>
      <c r="B225" s="1"/>
      <c r="C225" s="57"/>
      <c r="D225" s="57"/>
      <c r="E225" s="57"/>
      <c r="F225" s="57"/>
      <c r="G225" s="57"/>
      <c r="H225" s="57"/>
      <c r="I225" s="57"/>
      <c r="J225" s="57"/>
      <c r="K225" s="57"/>
      <c r="L225" s="58"/>
      <c r="M225" s="1"/>
      <c r="N225" s="1"/>
      <c r="O225" s="1"/>
    </row>
    <row r="226" spans="1:15" ht="12.75" customHeight="1">
      <c r="A226" s="44" t="s">
        <v>243</v>
      </c>
      <c r="B226" s="1"/>
      <c r="C226" s="57"/>
      <c r="D226" s="57"/>
      <c r="E226" s="57"/>
      <c r="F226" s="57"/>
      <c r="G226" s="57"/>
      <c r="H226" s="57"/>
      <c r="I226" s="57"/>
      <c r="J226" s="57"/>
      <c r="K226" s="57"/>
      <c r="L226" s="58"/>
      <c r="M226" s="1"/>
      <c r="N226" s="1"/>
      <c r="O226" s="1"/>
    </row>
    <row r="227" spans="1:15" ht="12.75" customHeight="1">
      <c r="A227" s="44" t="s">
        <v>244</v>
      </c>
      <c r="B227" s="1"/>
      <c r="C227" s="57"/>
      <c r="D227" s="57"/>
      <c r="E227" s="57"/>
      <c r="F227" s="57"/>
      <c r="G227" s="57"/>
      <c r="H227" s="57"/>
      <c r="I227" s="57"/>
      <c r="J227" s="57"/>
      <c r="K227" s="57"/>
      <c r="L227" s="58"/>
      <c r="M227" s="1"/>
      <c r="N227" s="1"/>
      <c r="O227" s="1"/>
    </row>
    <row r="228" spans="1:15" ht="12.75" customHeight="1">
      <c r="A228" s="44" t="s">
        <v>245</v>
      </c>
      <c r="B228" s="1"/>
      <c r="C228" s="63"/>
      <c r="D228" s="63"/>
      <c r="E228" s="63"/>
      <c r="F228" s="63"/>
      <c r="G228" s="63"/>
      <c r="H228" s="63"/>
      <c r="I228" s="63"/>
      <c r="J228" s="63"/>
      <c r="K228" s="63"/>
      <c r="L228" s="58"/>
      <c r="M228" s="1"/>
      <c r="N228" s="1"/>
      <c r="O228" s="1"/>
    </row>
    <row r="229" spans="1:15" ht="12.75" customHeight="1">
      <c r="A229" s="44" t="s">
        <v>246</v>
      </c>
      <c r="B229" s="1"/>
      <c r="C229" s="57"/>
      <c r="D229" s="57"/>
      <c r="E229" s="57"/>
      <c r="F229" s="57"/>
      <c r="G229" s="57"/>
      <c r="H229" s="57"/>
      <c r="I229" s="57"/>
      <c r="J229" s="57"/>
      <c r="K229" s="57"/>
      <c r="L229" s="58"/>
      <c r="M229" s="1"/>
      <c r="N229" s="1"/>
      <c r="O229" s="1"/>
    </row>
    <row r="230" spans="1:15" ht="12.75" customHeight="1">
      <c r="A230" s="44" t="s">
        <v>247</v>
      </c>
      <c r="B230" s="1"/>
      <c r="C230" s="57"/>
      <c r="D230" s="57"/>
      <c r="E230" s="57"/>
      <c r="F230" s="57"/>
      <c r="G230" s="57"/>
      <c r="H230" s="57"/>
      <c r="I230" s="57"/>
      <c r="J230" s="57"/>
      <c r="K230" s="57"/>
      <c r="L230" s="58"/>
      <c r="M230" s="1"/>
      <c r="N230" s="1"/>
      <c r="O230" s="1"/>
    </row>
    <row r="231" spans="1:15" ht="12.75" customHeight="1">
      <c r="A231" s="64"/>
      <c r="B231" s="1"/>
      <c r="C231" s="57"/>
      <c r="D231" s="57"/>
      <c r="E231" s="57"/>
      <c r="F231" s="57"/>
      <c r="G231" s="57"/>
      <c r="H231" s="57"/>
      <c r="I231" s="57"/>
      <c r="J231" s="57"/>
      <c r="K231" s="57"/>
      <c r="L231" s="58"/>
      <c r="M231" s="1"/>
      <c r="N231" s="1"/>
      <c r="O231" s="1"/>
    </row>
    <row r="232" spans="1:15" ht="12.75" customHeight="1">
      <c r="A232" s="1"/>
      <c r="B232" s="1"/>
      <c r="C232" s="57"/>
      <c r="D232" s="57"/>
      <c r="E232" s="57"/>
      <c r="F232" s="57"/>
      <c r="G232" s="57"/>
      <c r="H232" s="57"/>
      <c r="I232" s="57"/>
      <c r="J232" s="57"/>
      <c r="K232" s="57"/>
      <c r="L232" s="58"/>
      <c r="M232" s="1"/>
      <c r="N232" s="1"/>
      <c r="O232" s="1"/>
    </row>
    <row r="233" spans="1:15" ht="12.75" customHeight="1">
      <c r="A233" s="1"/>
      <c r="B233" s="1"/>
      <c r="C233" s="57"/>
      <c r="D233" s="57"/>
      <c r="E233" s="57"/>
      <c r="F233" s="57"/>
      <c r="G233" s="57"/>
      <c r="H233" s="57"/>
      <c r="I233" s="57"/>
      <c r="J233" s="57"/>
      <c r="K233" s="57"/>
      <c r="L233" s="58"/>
      <c r="M233" s="1"/>
      <c r="N233" s="1"/>
      <c r="O233" s="1"/>
    </row>
    <row r="234" spans="1:15" ht="12.75" customHeight="1">
      <c r="A234" s="1"/>
      <c r="B234" s="1"/>
      <c r="C234" s="57"/>
      <c r="D234" s="57"/>
      <c r="E234" s="57"/>
      <c r="F234" s="57"/>
      <c r="G234" s="57"/>
      <c r="H234" s="57"/>
      <c r="I234" s="57"/>
      <c r="J234" s="57"/>
      <c r="K234" s="57"/>
      <c r="L234" s="58"/>
      <c r="M234" s="1"/>
      <c r="N234" s="1"/>
      <c r="O234" s="1"/>
    </row>
    <row r="235" spans="1:15" ht="12.75" customHeight="1">
      <c r="A235" s="1"/>
      <c r="B235" s="1"/>
      <c r="C235" s="57"/>
      <c r="D235" s="57"/>
      <c r="E235" s="57"/>
      <c r="F235" s="57"/>
      <c r="G235" s="57"/>
      <c r="H235" s="57"/>
      <c r="I235" s="57"/>
      <c r="J235" s="57"/>
      <c r="K235" s="57"/>
      <c r="L235" s="58"/>
      <c r="M235" s="1"/>
      <c r="N235" s="1"/>
      <c r="O235" s="1"/>
    </row>
    <row r="236" spans="1:15" ht="12.75" customHeight="1">
      <c r="A236" s="65" t="s">
        <v>248</v>
      </c>
      <c r="B236" s="1"/>
      <c r="C236" s="57"/>
      <c r="D236" s="57"/>
      <c r="E236" s="57"/>
      <c r="F236" s="57"/>
      <c r="G236" s="57"/>
      <c r="H236" s="57"/>
      <c r="I236" s="57"/>
      <c r="J236" s="57"/>
      <c r="K236" s="57"/>
      <c r="L236" s="58"/>
      <c r="M236" s="1"/>
      <c r="N236" s="1"/>
      <c r="O236" s="1"/>
    </row>
    <row r="237" spans="1:15" ht="12.75" customHeight="1">
      <c r="A237" s="66" t="s">
        <v>249</v>
      </c>
      <c r="B237" s="1"/>
      <c r="C237" s="57"/>
      <c r="D237" s="57"/>
      <c r="E237" s="57"/>
      <c r="F237" s="57"/>
      <c r="G237" s="57"/>
      <c r="H237" s="57"/>
      <c r="I237" s="57"/>
      <c r="J237" s="57"/>
      <c r="K237" s="57"/>
      <c r="L237" s="58"/>
      <c r="M237" s="1"/>
      <c r="N237" s="1"/>
      <c r="O237" s="1"/>
    </row>
    <row r="238" spans="1:15" ht="12.75" customHeight="1">
      <c r="A238" s="66" t="s">
        <v>250</v>
      </c>
      <c r="B238" s="1"/>
      <c r="C238" s="57"/>
      <c r="D238" s="57"/>
      <c r="E238" s="57"/>
      <c r="F238" s="57"/>
      <c r="G238" s="57"/>
      <c r="H238" s="57"/>
      <c r="I238" s="57"/>
      <c r="J238" s="57"/>
      <c r="K238" s="57"/>
      <c r="L238" s="58"/>
      <c r="M238" s="1"/>
      <c r="N238" s="1"/>
      <c r="O238" s="1"/>
    </row>
    <row r="239" spans="1:15" ht="12.75" customHeight="1">
      <c r="A239" s="66" t="s">
        <v>251</v>
      </c>
      <c r="B239" s="1"/>
      <c r="C239" s="57"/>
      <c r="D239" s="57"/>
      <c r="E239" s="57"/>
      <c r="F239" s="57"/>
      <c r="G239" s="57"/>
      <c r="H239" s="57"/>
      <c r="I239" s="57"/>
      <c r="J239" s="57"/>
      <c r="K239" s="57"/>
      <c r="L239" s="58"/>
      <c r="M239" s="1"/>
      <c r="N239" s="1"/>
      <c r="O239" s="1"/>
    </row>
    <row r="240" spans="1:15" ht="12.75" customHeight="1">
      <c r="A240" s="66" t="s">
        <v>252</v>
      </c>
      <c r="B240" s="1"/>
      <c r="C240" s="57"/>
      <c r="D240" s="57"/>
      <c r="E240" s="57"/>
      <c r="F240" s="57"/>
      <c r="G240" s="57"/>
      <c r="H240" s="57"/>
      <c r="I240" s="57"/>
      <c r="J240" s="57"/>
      <c r="K240" s="57"/>
      <c r="L240" s="58"/>
      <c r="M240" s="1"/>
      <c r="N240" s="1"/>
      <c r="O240" s="1"/>
    </row>
    <row r="241" spans="1:15" ht="12.75" customHeight="1">
      <c r="A241" s="66" t="s">
        <v>253</v>
      </c>
      <c r="B241" s="1"/>
      <c r="C241" s="57"/>
      <c r="D241" s="57"/>
      <c r="E241" s="57"/>
      <c r="F241" s="57"/>
      <c r="G241" s="57"/>
      <c r="H241" s="57"/>
      <c r="I241" s="57"/>
      <c r="J241" s="57"/>
      <c r="K241" s="57"/>
      <c r="L241" s="58"/>
      <c r="M241" s="1"/>
      <c r="N241" s="1"/>
      <c r="O241" s="1"/>
    </row>
    <row r="242" spans="1:15" ht="12.75" customHeight="1">
      <c r="A242" s="66" t="s">
        <v>254</v>
      </c>
      <c r="B242" s="1"/>
      <c r="C242" s="57"/>
      <c r="D242" s="57"/>
      <c r="E242" s="57"/>
      <c r="F242" s="57"/>
      <c r="G242" s="57"/>
      <c r="H242" s="57"/>
      <c r="I242" s="57"/>
      <c r="J242" s="57"/>
      <c r="K242" s="57"/>
      <c r="L242" s="58"/>
      <c r="M242" s="1"/>
      <c r="N242" s="1"/>
      <c r="O242" s="1"/>
    </row>
    <row r="243" spans="1:15" ht="12.75" customHeight="1">
      <c r="A243" s="66" t="s">
        <v>255</v>
      </c>
      <c r="B243" s="1"/>
      <c r="C243" s="57"/>
      <c r="D243" s="57"/>
      <c r="E243" s="57"/>
      <c r="F243" s="57"/>
      <c r="G243" s="57"/>
      <c r="H243" s="57"/>
      <c r="I243" s="57"/>
      <c r="J243" s="57"/>
      <c r="K243" s="57"/>
      <c r="L243" s="58"/>
      <c r="M243" s="1"/>
      <c r="N243" s="1"/>
      <c r="O243" s="1"/>
    </row>
    <row r="244" spans="1:15" ht="12.75" customHeight="1">
      <c r="A244" s="66" t="s">
        <v>256</v>
      </c>
      <c r="B244" s="1"/>
      <c r="C244" s="57"/>
      <c r="D244" s="57"/>
      <c r="E244" s="57"/>
      <c r="F244" s="57"/>
      <c r="G244" s="57"/>
      <c r="H244" s="57"/>
      <c r="I244" s="57"/>
      <c r="J244" s="57"/>
      <c r="K244" s="57"/>
      <c r="L244" s="58"/>
      <c r="M244" s="1"/>
      <c r="N244" s="1"/>
      <c r="O244" s="1"/>
    </row>
    <row r="245" spans="1:15" ht="12.75" customHeight="1">
      <c r="A245" s="66" t="s">
        <v>257</v>
      </c>
      <c r="B245" s="1"/>
      <c r="C245" s="63"/>
      <c r="D245" s="63"/>
      <c r="E245" s="63"/>
      <c r="F245" s="63"/>
      <c r="G245" s="63"/>
      <c r="H245" s="63"/>
      <c r="I245" s="63"/>
      <c r="J245" s="63"/>
      <c r="K245" s="63"/>
      <c r="L245" s="58"/>
      <c r="M245" s="1"/>
      <c r="N245" s="1"/>
      <c r="O245" s="1"/>
    </row>
    <row r="246" spans="1:15" ht="12.75" customHeight="1">
      <c r="A246" s="1"/>
      <c r="B246" s="1"/>
      <c r="C246" s="57"/>
      <c r="D246" s="57"/>
      <c r="E246" s="57"/>
      <c r="F246" s="57"/>
      <c r="G246" s="57"/>
      <c r="H246" s="57"/>
      <c r="I246" s="57"/>
      <c r="J246" s="57"/>
      <c r="K246" s="57"/>
      <c r="L246" s="58"/>
      <c r="M246" s="1"/>
      <c r="N246" s="1"/>
      <c r="O246" s="1"/>
    </row>
    <row r="247" spans="1:15" ht="12.75" customHeight="1">
      <c r="A247" s="1"/>
      <c r="B247" s="1"/>
      <c r="C247" s="57"/>
      <c r="D247" s="57"/>
      <c r="E247" s="57"/>
      <c r="F247" s="57"/>
      <c r="G247" s="57"/>
      <c r="H247" s="57"/>
      <c r="I247" s="57"/>
      <c r="J247" s="57"/>
      <c r="K247" s="57"/>
      <c r="L247" s="58"/>
      <c r="M247" s="1"/>
      <c r="N247" s="1"/>
      <c r="O247" s="1"/>
    </row>
    <row r="248" spans="1:15" ht="12.75" customHeight="1">
      <c r="A248" s="1"/>
      <c r="B248" s="1"/>
      <c r="C248" s="57"/>
      <c r="D248" s="57"/>
      <c r="E248" s="57"/>
      <c r="F248" s="57"/>
      <c r="G248" s="57"/>
      <c r="H248" s="57"/>
      <c r="I248" s="57"/>
      <c r="J248" s="57"/>
      <c r="K248" s="57"/>
      <c r="L248" s="58"/>
      <c r="M248" s="1"/>
      <c r="N248" s="1"/>
      <c r="O248" s="1"/>
    </row>
    <row r="249" spans="1:15" ht="12.75" customHeight="1">
      <c r="A249" s="1"/>
      <c r="B249" s="1"/>
      <c r="C249" s="57"/>
      <c r="D249" s="57"/>
      <c r="E249" s="57"/>
      <c r="F249" s="57"/>
      <c r="G249" s="57"/>
      <c r="H249" s="57"/>
      <c r="I249" s="57"/>
      <c r="J249" s="57"/>
      <c r="K249" s="57"/>
      <c r="L249" s="58"/>
      <c r="M249" s="1"/>
      <c r="N249" s="1"/>
      <c r="O249" s="1"/>
    </row>
    <row r="250" spans="1:15" ht="12.75" customHeight="1">
      <c r="A250" s="1"/>
      <c r="B250" s="1"/>
      <c r="C250" s="57"/>
      <c r="D250" s="57"/>
      <c r="E250" s="57"/>
      <c r="F250" s="57"/>
      <c r="G250" s="57"/>
      <c r="H250" s="57"/>
      <c r="I250" s="57"/>
      <c r="J250" s="57"/>
      <c r="K250" s="57"/>
      <c r="L250" s="58"/>
      <c r="M250" s="1"/>
      <c r="N250" s="1"/>
      <c r="O250" s="1"/>
    </row>
    <row r="251" spans="1:15" ht="12.75" customHeight="1">
      <c r="A251" s="1"/>
      <c r="B251" s="1"/>
      <c r="C251" s="57"/>
      <c r="D251" s="57"/>
      <c r="E251" s="57"/>
      <c r="F251" s="57"/>
      <c r="G251" s="57"/>
      <c r="H251" s="57"/>
      <c r="I251" s="57"/>
      <c r="J251" s="57"/>
      <c r="K251" s="57"/>
      <c r="L251" s="58"/>
      <c r="M251" s="1"/>
      <c r="N251" s="1"/>
      <c r="O251" s="1"/>
    </row>
    <row r="252" spans="1:15" ht="12.75" customHeight="1">
      <c r="A252" s="1"/>
      <c r="B252" s="1"/>
      <c r="C252" s="57"/>
      <c r="D252" s="57"/>
      <c r="E252" s="57"/>
      <c r="F252" s="57"/>
      <c r="G252" s="57"/>
      <c r="H252" s="57"/>
      <c r="I252" s="57"/>
      <c r="J252" s="57"/>
      <c r="K252" s="57"/>
      <c r="L252" s="58"/>
      <c r="M252" s="1"/>
      <c r="N252" s="1"/>
      <c r="O252" s="1"/>
    </row>
    <row r="253" spans="1:15" ht="12.75" customHeight="1">
      <c r="A253" s="1"/>
      <c r="B253" s="1"/>
      <c r="C253" s="57"/>
      <c r="D253" s="57"/>
      <c r="E253" s="57"/>
      <c r="F253" s="57"/>
      <c r="G253" s="57"/>
      <c r="H253" s="57"/>
      <c r="I253" s="57"/>
      <c r="J253" s="57"/>
      <c r="K253" s="57"/>
      <c r="L253" s="58"/>
      <c r="M253" s="1"/>
      <c r="N253" s="1"/>
      <c r="O253" s="1"/>
    </row>
    <row r="254" spans="1:15" ht="12.75" customHeight="1">
      <c r="A254" s="1"/>
      <c r="B254" s="1"/>
      <c r="C254" s="57"/>
      <c r="D254" s="57"/>
      <c r="E254" s="57"/>
      <c r="F254" s="57"/>
      <c r="G254" s="57"/>
      <c r="H254" s="57"/>
      <c r="I254" s="57"/>
      <c r="J254" s="57"/>
      <c r="K254" s="57"/>
      <c r="L254" s="58"/>
      <c r="M254" s="1"/>
      <c r="N254" s="1"/>
      <c r="O254" s="1"/>
    </row>
    <row r="255" spans="1:15" ht="12.75" customHeight="1">
      <c r="A255" s="1"/>
      <c r="B255" s="1"/>
      <c r="C255" s="57"/>
      <c r="D255" s="57"/>
      <c r="E255" s="57"/>
      <c r="F255" s="57"/>
      <c r="G255" s="57"/>
      <c r="H255" s="57"/>
      <c r="I255" s="57"/>
      <c r="J255" s="57"/>
      <c r="K255" s="57"/>
      <c r="L255" s="58"/>
      <c r="M255" s="1"/>
      <c r="N255" s="1"/>
      <c r="O255" s="1"/>
    </row>
    <row r="256" spans="1:15" ht="12.75" customHeight="1">
      <c r="A256" s="1"/>
      <c r="B256" s="1"/>
      <c r="C256" s="57"/>
      <c r="D256" s="57"/>
      <c r="E256" s="57"/>
      <c r="F256" s="57"/>
      <c r="G256" s="57"/>
      <c r="H256" s="57"/>
      <c r="I256" s="57"/>
      <c r="J256" s="57"/>
      <c r="K256" s="57"/>
      <c r="L256" s="58"/>
      <c r="M256" s="1"/>
      <c r="N256" s="1"/>
      <c r="O256" s="1"/>
    </row>
    <row r="257" spans="1:15" ht="12.75" customHeight="1">
      <c r="A257" s="1"/>
      <c r="B257" s="1"/>
      <c r="C257" s="57"/>
      <c r="D257" s="57"/>
      <c r="E257" s="57"/>
      <c r="F257" s="57"/>
      <c r="G257" s="57"/>
      <c r="H257" s="57"/>
      <c r="I257" s="57"/>
      <c r="J257" s="57"/>
      <c r="K257" s="57"/>
      <c r="L257" s="58"/>
      <c r="M257" s="1"/>
      <c r="N257" s="1"/>
      <c r="O257" s="1"/>
    </row>
    <row r="258" spans="1:15" ht="12.75" customHeight="1">
      <c r="A258" s="1"/>
      <c r="B258" s="1"/>
      <c r="C258" s="57"/>
      <c r="D258" s="57"/>
      <c r="E258" s="57"/>
      <c r="F258" s="57"/>
      <c r="G258" s="57"/>
      <c r="H258" s="57"/>
      <c r="I258" s="57"/>
      <c r="J258" s="57"/>
      <c r="K258" s="57"/>
      <c r="L258" s="58"/>
      <c r="M258" s="1"/>
      <c r="N258" s="1"/>
      <c r="O258" s="1"/>
    </row>
    <row r="259" spans="1:15" ht="12.75" customHeight="1">
      <c r="A259" s="1"/>
      <c r="B259" s="1"/>
      <c r="C259" s="57"/>
      <c r="D259" s="57"/>
      <c r="E259" s="57"/>
      <c r="F259" s="57"/>
      <c r="G259" s="57"/>
      <c r="H259" s="57"/>
      <c r="I259" s="57"/>
      <c r="J259" s="57"/>
      <c r="K259" s="57"/>
      <c r="L259" s="58"/>
      <c r="M259" s="1"/>
      <c r="N259" s="1"/>
      <c r="O259" s="1"/>
    </row>
    <row r="260" spans="1:15" ht="12.75" customHeight="1">
      <c r="A260" s="1"/>
      <c r="B260" s="1"/>
      <c r="C260" s="57"/>
      <c r="D260" s="57"/>
      <c r="E260" s="57"/>
      <c r="F260" s="57"/>
      <c r="G260" s="57"/>
      <c r="H260" s="57"/>
      <c r="I260" s="57"/>
      <c r="J260" s="57"/>
      <c r="K260" s="57"/>
      <c r="L260" s="58"/>
      <c r="M260" s="1"/>
      <c r="N260" s="1"/>
      <c r="O260" s="1"/>
    </row>
    <row r="261" spans="1:15" ht="12.75" customHeight="1">
      <c r="A261" s="1"/>
      <c r="B261" s="1"/>
      <c r="C261" s="57"/>
      <c r="D261" s="57"/>
      <c r="E261" s="57"/>
      <c r="F261" s="57"/>
      <c r="G261" s="57"/>
      <c r="H261" s="57"/>
      <c r="I261" s="57"/>
      <c r="J261" s="57"/>
      <c r="K261" s="57"/>
      <c r="L261" s="58"/>
      <c r="M261" s="1"/>
      <c r="N261" s="1"/>
      <c r="O261" s="1"/>
    </row>
    <row r="262" spans="1:15" ht="12.75" customHeight="1">
      <c r="A262" s="1"/>
      <c r="B262" s="1"/>
      <c r="C262" s="57"/>
      <c r="D262" s="57"/>
      <c r="E262" s="57"/>
      <c r="F262" s="57"/>
      <c r="G262" s="57"/>
      <c r="H262" s="57"/>
      <c r="I262" s="57"/>
      <c r="J262" s="57"/>
      <c r="K262" s="57"/>
      <c r="L262" s="58"/>
      <c r="M262" s="1"/>
      <c r="N262" s="1"/>
      <c r="O262" s="1"/>
    </row>
    <row r="263" spans="1:15" ht="12.75" customHeight="1">
      <c r="A263" s="1"/>
      <c r="B263" s="1"/>
      <c r="C263" s="57"/>
      <c r="D263" s="57"/>
      <c r="E263" s="57"/>
      <c r="F263" s="57"/>
      <c r="G263" s="57"/>
      <c r="H263" s="57"/>
      <c r="I263" s="57"/>
      <c r="J263" s="57"/>
      <c r="K263" s="57"/>
      <c r="L263" s="58"/>
      <c r="M263" s="1"/>
      <c r="N263" s="1"/>
      <c r="O263" s="1"/>
    </row>
    <row r="264" spans="1:15" ht="12.75" customHeight="1">
      <c r="A264" s="1"/>
      <c r="B264" s="1"/>
      <c r="C264" s="57"/>
      <c r="D264" s="57"/>
      <c r="E264" s="57"/>
      <c r="F264" s="57"/>
      <c r="G264" s="57"/>
      <c r="H264" s="57"/>
      <c r="I264" s="57"/>
      <c r="J264" s="57"/>
      <c r="K264" s="57"/>
      <c r="L264" s="58"/>
      <c r="M264" s="1"/>
      <c r="N264" s="1"/>
      <c r="O264" s="1"/>
    </row>
    <row r="265" spans="1:15" ht="12.75" customHeight="1">
      <c r="A265" s="1"/>
      <c r="B265" s="1"/>
      <c r="C265" s="57"/>
      <c r="D265" s="57"/>
      <c r="E265" s="57"/>
      <c r="F265" s="57"/>
      <c r="G265" s="57"/>
      <c r="H265" s="57"/>
      <c r="I265" s="57"/>
      <c r="J265" s="57"/>
      <c r="K265" s="57"/>
      <c r="L265" s="58"/>
      <c r="M265" s="1"/>
      <c r="N265" s="1"/>
      <c r="O265" s="1"/>
    </row>
    <row r="266" spans="1:15" ht="12.75" customHeight="1">
      <c r="A266" s="1"/>
      <c r="B266" s="1"/>
      <c r="C266" s="57"/>
      <c r="D266" s="57"/>
      <c r="E266" s="57"/>
      <c r="F266" s="57"/>
      <c r="G266" s="57"/>
      <c r="H266" s="57"/>
      <c r="I266" s="57"/>
      <c r="J266" s="57"/>
      <c r="K266" s="57"/>
      <c r="L266" s="58"/>
      <c r="M266" s="1"/>
      <c r="N266" s="1"/>
      <c r="O266" s="1"/>
    </row>
    <row r="267" spans="1:15" ht="12.75" customHeight="1">
      <c r="A267" s="1"/>
      <c r="B267" s="1"/>
      <c r="C267" s="57"/>
      <c r="D267" s="57"/>
      <c r="E267" s="57"/>
      <c r="F267" s="57"/>
      <c r="G267" s="57"/>
      <c r="H267" s="57"/>
      <c r="I267" s="57"/>
      <c r="J267" s="57"/>
      <c r="K267" s="57"/>
      <c r="L267" s="58"/>
      <c r="M267" s="1"/>
      <c r="N267" s="1"/>
      <c r="O267" s="1"/>
    </row>
    <row r="268" spans="1:15" ht="12.75" customHeight="1">
      <c r="A268" s="1"/>
      <c r="B268" s="1"/>
      <c r="C268" s="57"/>
      <c r="D268" s="57"/>
      <c r="E268" s="57"/>
      <c r="F268" s="57"/>
      <c r="G268" s="57"/>
      <c r="H268" s="57"/>
      <c r="I268" s="57"/>
      <c r="J268" s="57"/>
      <c r="K268" s="57"/>
      <c r="L268" s="58"/>
      <c r="M268" s="1"/>
      <c r="N268" s="1"/>
      <c r="O268" s="1"/>
    </row>
    <row r="269" spans="1:15" ht="12.75" customHeight="1">
      <c r="A269" s="1"/>
      <c r="B269" s="1"/>
      <c r="C269" s="57"/>
      <c r="D269" s="57"/>
      <c r="E269" s="57"/>
      <c r="F269" s="57"/>
      <c r="G269" s="57"/>
      <c r="H269" s="57"/>
      <c r="I269" s="57"/>
      <c r="J269" s="57"/>
      <c r="K269" s="57"/>
      <c r="L269" s="58"/>
      <c r="M269" s="1"/>
      <c r="N269" s="1"/>
      <c r="O269" s="1"/>
    </row>
    <row r="270" spans="1:15" ht="12.75" customHeight="1">
      <c r="A270" s="1"/>
      <c r="B270" s="1"/>
      <c r="C270" s="57"/>
      <c r="D270" s="57"/>
      <c r="E270" s="57"/>
      <c r="F270" s="57"/>
      <c r="G270" s="57"/>
      <c r="H270" s="57"/>
      <c r="I270" s="57"/>
      <c r="J270" s="57"/>
      <c r="K270" s="57"/>
      <c r="L270" s="58"/>
      <c r="M270" s="1"/>
      <c r="N270" s="1"/>
      <c r="O270" s="1"/>
    </row>
    <row r="271" spans="1:15" ht="12.75" customHeight="1">
      <c r="A271" s="1"/>
      <c r="B271" s="1"/>
      <c r="C271" s="57"/>
      <c r="D271" s="57"/>
      <c r="E271" s="57"/>
      <c r="F271" s="57"/>
      <c r="G271" s="57"/>
      <c r="H271" s="57"/>
      <c r="I271" s="57"/>
      <c r="J271" s="57"/>
      <c r="K271" s="57"/>
      <c r="L271" s="58"/>
      <c r="M271" s="1"/>
      <c r="N271" s="1"/>
      <c r="O271" s="1"/>
    </row>
    <row r="272" spans="1:15" ht="12.75" customHeight="1">
      <c r="A272" s="1"/>
      <c r="B272" s="1"/>
      <c r="C272" s="57"/>
      <c r="D272" s="57"/>
      <c r="E272" s="57"/>
      <c r="F272" s="57"/>
      <c r="G272" s="57"/>
      <c r="H272" s="57"/>
      <c r="I272" s="57"/>
      <c r="J272" s="57"/>
      <c r="K272" s="57"/>
      <c r="L272" s="58"/>
      <c r="M272" s="1"/>
      <c r="N272" s="1"/>
      <c r="O272" s="1"/>
    </row>
    <row r="273" spans="1:15" ht="12.75" customHeight="1">
      <c r="A273" s="1"/>
      <c r="B273" s="1"/>
      <c r="C273" s="57"/>
      <c r="D273" s="57"/>
      <c r="E273" s="57"/>
      <c r="F273" s="57"/>
      <c r="G273" s="57"/>
      <c r="H273" s="57"/>
      <c r="I273" s="57"/>
      <c r="J273" s="57"/>
      <c r="K273" s="57"/>
      <c r="L273" s="58"/>
      <c r="M273" s="1"/>
      <c r="N273" s="1"/>
      <c r="O273" s="1"/>
    </row>
    <row r="274" spans="1:15" ht="12.75" customHeight="1">
      <c r="A274" s="1"/>
      <c r="B274" s="1"/>
      <c r="C274" s="57"/>
      <c r="D274" s="57"/>
      <c r="E274" s="57"/>
      <c r="F274" s="57"/>
      <c r="G274" s="57"/>
      <c r="H274" s="57"/>
      <c r="I274" s="57"/>
      <c r="J274" s="57"/>
      <c r="K274" s="57"/>
      <c r="L274" s="58"/>
      <c r="M274" s="1"/>
      <c r="N274" s="1"/>
      <c r="O274" s="1"/>
    </row>
    <row r="275" spans="1:15" ht="12.75" customHeight="1">
      <c r="A275" s="1"/>
      <c r="B275" s="1"/>
      <c r="C275" s="57"/>
      <c r="D275" s="57"/>
      <c r="E275" s="57"/>
      <c r="F275" s="57"/>
      <c r="G275" s="57"/>
      <c r="H275" s="57"/>
      <c r="I275" s="57"/>
      <c r="J275" s="57"/>
      <c r="K275" s="57"/>
      <c r="L275" s="58"/>
      <c r="M275" s="1"/>
      <c r="N275" s="1"/>
      <c r="O275" s="1"/>
    </row>
    <row r="276" spans="1:15" ht="12.75" customHeight="1">
      <c r="A276" s="1"/>
      <c r="B276" s="1"/>
      <c r="C276" s="57"/>
      <c r="D276" s="57"/>
      <c r="E276" s="57"/>
      <c r="F276" s="57"/>
      <c r="G276" s="57"/>
      <c r="H276" s="57"/>
      <c r="I276" s="57"/>
      <c r="J276" s="57"/>
      <c r="K276" s="57"/>
      <c r="L276" s="58"/>
      <c r="M276" s="1"/>
      <c r="N276" s="1"/>
      <c r="O276" s="1"/>
    </row>
    <row r="277" spans="1:15" ht="12.75" customHeight="1">
      <c r="A277" s="1"/>
      <c r="B277" s="1"/>
      <c r="C277" s="57"/>
      <c r="D277" s="57"/>
      <c r="E277" s="57"/>
      <c r="F277" s="57"/>
      <c r="G277" s="57"/>
      <c r="H277" s="57"/>
      <c r="I277" s="57"/>
      <c r="J277" s="57"/>
      <c r="K277" s="57"/>
      <c r="L277" s="58"/>
      <c r="M277" s="1"/>
      <c r="N277" s="1"/>
      <c r="O277" s="1"/>
    </row>
    <row r="278" spans="1:15" ht="12.75" customHeight="1">
      <c r="A278" s="1"/>
      <c r="B278" s="1"/>
      <c r="C278" s="57"/>
      <c r="D278" s="57"/>
      <c r="E278" s="57"/>
      <c r="F278" s="57"/>
      <c r="G278" s="57"/>
      <c r="H278" s="57"/>
      <c r="I278" s="57"/>
      <c r="J278" s="57"/>
      <c r="K278" s="57"/>
      <c r="L278" s="58"/>
      <c r="M278" s="1"/>
      <c r="N278" s="1"/>
      <c r="O278" s="1"/>
    </row>
    <row r="279" spans="1:15" ht="12.75" customHeight="1">
      <c r="A279" s="1"/>
      <c r="B279" s="1"/>
      <c r="C279" s="57"/>
      <c r="D279" s="57"/>
      <c r="E279" s="57"/>
      <c r="F279" s="57"/>
      <c r="G279" s="57"/>
      <c r="H279" s="57"/>
      <c r="I279" s="57"/>
      <c r="J279" s="57"/>
      <c r="K279" s="57"/>
      <c r="L279" s="58"/>
      <c r="M279" s="1"/>
      <c r="N279" s="1"/>
      <c r="O279" s="1"/>
    </row>
    <row r="280" spans="1:15" ht="12.75" customHeight="1">
      <c r="A280" s="1"/>
      <c r="B280" s="1"/>
      <c r="C280" s="57"/>
      <c r="D280" s="57"/>
      <c r="E280" s="57"/>
      <c r="F280" s="57"/>
      <c r="G280" s="57"/>
      <c r="H280" s="57"/>
      <c r="I280" s="57"/>
      <c r="J280" s="57"/>
      <c r="K280" s="57"/>
      <c r="L280" s="58"/>
      <c r="M280" s="1"/>
      <c r="N280" s="1"/>
      <c r="O280" s="1"/>
    </row>
    <row r="281" spans="1:15" ht="12.75" customHeight="1">
      <c r="A281" s="1"/>
      <c r="B281" s="1"/>
      <c r="C281" s="57"/>
      <c r="D281" s="57"/>
      <c r="E281" s="57"/>
      <c r="F281" s="57"/>
      <c r="G281" s="57"/>
      <c r="H281" s="57"/>
      <c r="I281" s="57"/>
      <c r="J281" s="57"/>
      <c r="K281" s="57"/>
      <c r="L281" s="58"/>
      <c r="M281" s="1"/>
      <c r="N281" s="1"/>
      <c r="O281" s="1"/>
    </row>
    <row r="282" spans="1:15" ht="12.75" customHeight="1">
      <c r="A282" s="1"/>
      <c r="B282" s="1"/>
      <c r="C282" s="57"/>
      <c r="D282" s="57"/>
      <c r="E282" s="57"/>
      <c r="F282" s="57"/>
      <c r="G282" s="57"/>
      <c r="H282" s="57"/>
      <c r="I282" s="57"/>
      <c r="J282" s="57"/>
      <c r="K282" s="57"/>
      <c r="L282" s="58"/>
      <c r="M282" s="1"/>
      <c r="N282" s="1"/>
      <c r="O282" s="1"/>
    </row>
    <row r="283" spans="1:15" ht="12.75" customHeight="1">
      <c r="A283" s="1"/>
      <c r="B283" s="1"/>
      <c r="C283" s="57"/>
      <c r="D283" s="57"/>
      <c r="E283" s="57"/>
      <c r="F283" s="57"/>
      <c r="G283" s="57"/>
      <c r="H283" s="57"/>
      <c r="I283" s="57"/>
      <c r="J283" s="57"/>
      <c r="K283" s="57"/>
      <c r="L283" s="58"/>
      <c r="M283" s="1"/>
      <c r="N283" s="1"/>
      <c r="O283" s="1"/>
    </row>
    <row r="284" spans="1:15" ht="12.75" customHeight="1">
      <c r="A284" s="1"/>
      <c r="B284" s="1"/>
      <c r="C284" s="57"/>
      <c r="D284" s="57"/>
      <c r="E284" s="57"/>
      <c r="F284" s="57"/>
      <c r="G284" s="57"/>
      <c r="H284" s="57"/>
      <c r="I284" s="57"/>
      <c r="J284" s="57"/>
      <c r="K284" s="57"/>
      <c r="L284" s="58"/>
      <c r="M284" s="1"/>
      <c r="N284" s="1"/>
      <c r="O284" s="1"/>
    </row>
    <row r="285" spans="1:15" ht="12.75" customHeight="1">
      <c r="A285" s="1"/>
      <c r="B285" s="1"/>
      <c r="C285" s="57"/>
      <c r="D285" s="57"/>
      <c r="E285" s="57"/>
      <c r="F285" s="57"/>
      <c r="G285" s="57"/>
      <c r="H285" s="57"/>
      <c r="I285" s="57"/>
      <c r="J285" s="57"/>
      <c r="K285" s="57"/>
      <c r="L285" s="58"/>
      <c r="M285" s="1"/>
      <c r="N285" s="1"/>
      <c r="O285" s="1"/>
    </row>
    <row r="286" spans="1:15" ht="12.75" customHeight="1">
      <c r="A286" s="1"/>
      <c r="B286" s="1"/>
      <c r="C286" s="57"/>
      <c r="D286" s="57"/>
      <c r="E286" s="57"/>
      <c r="F286" s="57"/>
      <c r="G286" s="57"/>
      <c r="H286" s="57"/>
      <c r="I286" s="57"/>
      <c r="J286" s="57"/>
      <c r="K286" s="57"/>
      <c r="L286" s="58"/>
      <c r="M286" s="1"/>
      <c r="N286" s="1"/>
      <c r="O286" s="1"/>
    </row>
    <row r="287" spans="1:15" ht="12.75" customHeight="1">
      <c r="A287" s="1"/>
      <c r="B287" s="1"/>
      <c r="C287" s="57"/>
      <c r="D287" s="57"/>
      <c r="E287" s="57"/>
      <c r="F287" s="57"/>
      <c r="G287" s="57"/>
      <c r="H287" s="57"/>
      <c r="I287" s="57"/>
      <c r="J287" s="57"/>
      <c r="K287" s="57"/>
      <c r="L287" s="58"/>
      <c r="M287" s="1"/>
      <c r="N287" s="1"/>
      <c r="O287" s="1"/>
    </row>
    <row r="288" spans="1:15" ht="12.75" customHeight="1">
      <c r="A288" s="1"/>
      <c r="B288" s="1"/>
      <c r="C288" s="57"/>
      <c r="D288" s="57"/>
      <c r="E288" s="57"/>
      <c r="F288" s="57"/>
      <c r="G288" s="57"/>
      <c r="H288" s="57"/>
      <c r="I288" s="57"/>
      <c r="J288" s="57"/>
      <c r="K288" s="57"/>
      <c r="L288" s="58"/>
      <c r="M288" s="1"/>
      <c r="N288" s="1"/>
      <c r="O288" s="1"/>
    </row>
    <row r="289" spans="1:15" ht="12.75" customHeight="1">
      <c r="A289" s="1"/>
      <c r="B289" s="1"/>
      <c r="C289" s="57"/>
      <c r="D289" s="57"/>
      <c r="E289" s="57"/>
      <c r="F289" s="57"/>
      <c r="G289" s="57"/>
      <c r="H289" s="57"/>
      <c r="I289" s="57"/>
      <c r="J289" s="57"/>
      <c r="K289" s="57"/>
      <c r="L289" s="58"/>
      <c r="M289" s="1"/>
      <c r="N289" s="1"/>
      <c r="O289" s="1"/>
    </row>
    <row r="290" spans="1:15" ht="12.75" customHeight="1">
      <c r="A290" s="1"/>
      <c r="B290" s="1"/>
      <c r="C290" s="57"/>
      <c r="D290" s="57"/>
      <c r="E290" s="57"/>
      <c r="F290" s="57"/>
      <c r="G290" s="57"/>
      <c r="H290" s="57"/>
      <c r="I290" s="57"/>
      <c r="J290" s="57"/>
      <c r="K290" s="57"/>
      <c r="L290" s="58"/>
      <c r="M290" s="1"/>
      <c r="N290" s="1"/>
      <c r="O290" s="1"/>
    </row>
    <row r="291" spans="1:15" ht="12.75" customHeight="1">
      <c r="A291" s="1"/>
      <c r="B291" s="1"/>
      <c r="C291" s="57"/>
      <c r="D291" s="57"/>
      <c r="E291" s="57"/>
      <c r="F291" s="57"/>
      <c r="G291" s="57"/>
      <c r="H291" s="57"/>
      <c r="I291" s="57"/>
      <c r="J291" s="57"/>
      <c r="K291" s="57"/>
      <c r="L291" s="58"/>
      <c r="M291" s="1"/>
      <c r="N291" s="1"/>
      <c r="O291" s="1"/>
    </row>
    <row r="292" spans="1:15" ht="12.75" customHeight="1">
      <c r="A292" s="1"/>
      <c r="B292" s="1"/>
      <c r="C292" s="57"/>
      <c r="D292" s="57"/>
      <c r="E292" s="57"/>
      <c r="F292" s="57"/>
      <c r="G292" s="57"/>
      <c r="H292" s="57"/>
      <c r="I292" s="57"/>
      <c r="J292" s="57"/>
      <c r="K292" s="57"/>
      <c r="L292" s="58"/>
      <c r="M292" s="1"/>
      <c r="N292" s="1"/>
      <c r="O292" s="1"/>
    </row>
    <row r="293" spans="1:15" ht="12.75" customHeight="1">
      <c r="A293" s="1"/>
      <c r="B293" s="1"/>
      <c r="C293" s="63"/>
      <c r="D293" s="63"/>
      <c r="E293" s="63"/>
      <c r="F293" s="63"/>
      <c r="G293" s="63"/>
      <c r="H293" s="63"/>
      <c r="I293" s="63"/>
      <c r="J293" s="63"/>
      <c r="K293" s="63"/>
      <c r="L293" s="58"/>
      <c r="M293" s="1"/>
      <c r="N293" s="1"/>
      <c r="O293" s="1"/>
    </row>
    <row r="294" spans="1:15" ht="12.75" customHeight="1">
      <c r="A294" s="1"/>
      <c r="B294" s="1"/>
      <c r="C294" s="57"/>
      <c r="D294" s="57"/>
      <c r="E294" s="57"/>
      <c r="F294" s="57"/>
      <c r="G294" s="57"/>
      <c r="H294" s="57"/>
      <c r="I294" s="57"/>
      <c r="J294" s="57"/>
      <c r="K294" s="57"/>
      <c r="L294" s="58"/>
      <c r="M294" s="1"/>
      <c r="N294" s="1"/>
      <c r="O294" s="1"/>
    </row>
    <row r="295" spans="1:15" ht="12.75" customHeight="1">
      <c r="A295" s="1"/>
      <c r="B295" s="1"/>
      <c r="C295" s="57"/>
      <c r="D295" s="57"/>
      <c r="E295" s="57"/>
      <c r="F295" s="57"/>
      <c r="G295" s="57"/>
      <c r="H295" s="57"/>
      <c r="I295" s="57"/>
      <c r="J295" s="57"/>
      <c r="K295" s="57"/>
      <c r="L295" s="58"/>
      <c r="M295" s="1"/>
      <c r="N295" s="1"/>
      <c r="O295" s="1"/>
    </row>
    <row r="296" spans="1:15" ht="12.75" customHeight="1">
      <c r="A296" s="1"/>
      <c r="B296" s="1"/>
      <c r="C296" s="57"/>
      <c r="D296" s="57"/>
      <c r="E296" s="57"/>
      <c r="F296" s="57"/>
      <c r="G296" s="57"/>
      <c r="H296" s="57"/>
      <c r="I296" s="57"/>
      <c r="J296" s="57"/>
      <c r="K296" s="57"/>
      <c r="L296" s="58"/>
      <c r="M296" s="1"/>
      <c r="N296" s="1"/>
      <c r="O296" s="1"/>
    </row>
    <row r="297" spans="1:15" ht="12.75" customHeight="1">
      <c r="A297" s="1"/>
      <c r="B297" s="1"/>
      <c r="C297" s="57"/>
      <c r="D297" s="57"/>
      <c r="E297" s="57"/>
      <c r="F297" s="57"/>
      <c r="G297" s="57"/>
      <c r="H297" s="57"/>
      <c r="I297" s="57"/>
      <c r="J297" s="57"/>
      <c r="K297" s="57"/>
      <c r="L297" s="58"/>
      <c r="M297" s="1"/>
      <c r="N297" s="1"/>
      <c r="O297" s="1"/>
    </row>
    <row r="298" spans="1:15" ht="12.75" customHeight="1">
      <c r="A298" s="1"/>
      <c r="B298" s="1"/>
      <c r="C298" s="57"/>
      <c r="D298" s="57"/>
      <c r="E298" s="57"/>
      <c r="F298" s="57"/>
      <c r="G298" s="57"/>
      <c r="H298" s="57"/>
      <c r="I298" s="57"/>
      <c r="J298" s="57"/>
      <c r="K298" s="57"/>
      <c r="L298" s="58"/>
      <c r="M298" s="1"/>
      <c r="N298" s="1"/>
      <c r="O298" s="1"/>
    </row>
    <row r="299" spans="1:15" ht="12.75" customHeight="1">
      <c r="A299" s="1"/>
      <c r="B299" s="1"/>
      <c r="C299" s="57"/>
      <c r="D299" s="57"/>
      <c r="E299" s="57"/>
      <c r="F299" s="57"/>
      <c r="G299" s="57"/>
      <c r="H299" s="57"/>
      <c r="I299" s="57"/>
      <c r="J299" s="57"/>
      <c r="K299" s="57"/>
      <c r="L299" s="58"/>
      <c r="M299" s="1"/>
      <c r="N299" s="1"/>
      <c r="O299" s="1"/>
    </row>
    <row r="300" spans="1:15" ht="12.75" customHeight="1">
      <c r="A300" s="1"/>
      <c r="B300" s="1"/>
      <c r="C300" s="57"/>
      <c r="D300" s="57"/>
      <c r="E300" s="57"/>
      <c r="F300" s="57"/>
      <c r="G300" s="57"/>
      <c r="H300" s="57"/>
      <c r="I300" s="57"/>
      <c r="J300" s="57"/>
      <c r="K300" s="57"/>
      <c r="L300" s="58"/>
      <c r="M300" s="1"/>
      <c r="N300" s="1"/>
      <c r="O300" s="1"/>
    </row>
    <row r="301" spans="1:15" ht="12.75" customHeight="1">
      <c r="A301" s="1"/>
      <c r="B301" s="1"/>
      <c r="C301" s="57"/>
      <c r="D301" s="57"/>
      <c r="E301" s="57"/>
      <c r="F301" s="57"/>
      <c r="G301" s="57"/>
      <c r="H301" s="57"/>
      <c r="I301" s="57"/>
      <c r="J301" s="57"/>
      <c r="K301" s="57"/>
      <c r="L301" s="58"/>
      <c r="M301" s="1"/>
      <c r="N301" s="1"/>
      <c r="O301" s="1"/>
    </row>
    <row r="302" spans="1:15" ht="12.75" customHeight="1">
      <c r="A302" s="1"/>
      <c r="B302" s="1"/>
      <c r="C302" s="57"/>
      <c r="D302" s="57"/>
      <c r="E302" s="57"/>
      <c r="F302" s="57"/>
      <c r="G302" s="57"/>
      <c r="H302" s="57"/>
      <c r="I302" s="57"/>
      <c r="J302" s="57"/>
      <c r="K302" s="57"/>
      <c r="L302" s="58"/>
      <c r="M302" s="1"/>
      <c r="N302" s="1"/>
      <c r="O302" s="1"/>
    </row>
    <row r="303" spans="1:15" ht="12.75" customHeight="1">
      <c r="A303" s="1"/>
      <c r="B303" s="1"/>
      <c r="C303" s="57"/>
      <c r="D303" s="57"/>
      <c r="E303" s="57"/>
      <c r="F303" s="57"/>
      <c r="G303" s="57"/>
      <c r="H303" s="57"/>
      <c r="I303" s="57"/>
      <c r="J303" s="57"/>
      <c r="K303" s="57"/>
      <c r="L303" s="58"/>
      <c r="M303" s="1"/>
      <c r="N303" s="1"/>
      <c r="O303" s="1"/>
    </row>
    <row r="304" spans="1:15" ht="12.75" customHeight="1">
      <c r="A304" s="1"/>
      <c r="B304" s="1"/>
      <c r="C304" s="57"/>
      <c r="D304" s="57"/>
      <c r="E304" s="57"/>
      <c r="F304" s="57"/>
      <c r="G304" s="57"/>
      <c r="H304" s="57"/>
      <c r="I304" s="57"/>
      <c r="J304" s="57"/>
      <c r="K304" s="57"/>
      <c r="L304" s="58"/>
      <c r="M304" s="1"/>
      <c r="N304" s="1"/>
      <c r="O304" s="1"/>
    </row>
    <row r="305" spans="1:15" ht="12.75" customHeight="1">
      <c r="A305" s="1"/>
      <c r="B305" s="1"/>
      <c r="C305" s="57"/>
      <c r="D305" s="57"/>
      <c r="E305" s="57"/>
      <c r="F305" s="57"/>
      <c r="G305" s="57"/>
      <c r="H305" s="57"/>
      <c r="I305" s="57"/>
      <c r="J305" s="57"/>
      <c r="K305" s="57"/>
      <c r="L305" s="58"/>
      <c r="M305" s="1"/>
      <c r="N305" s="1"/>
      <c r="O305" s="1"/>
    </row>
    <row r="306" spans="1:15" ht="12.75" customHeight="1">
      <c r="A306" s="1"/>
      <c r="B306" s="1"/>
      <c r="C306" s="57"/>
      <c r="D306" s="57"/>
      <c r="E306" s="57"/>
      <c r="F306" s="57"/>
      <c r="G306" s="57"/>
      <c r="H306" s="57"/>
      <c r="I306" s="57"/>
      <c r="J306" s="57"/>
      <c r="K306" s="57"/>
      <c r="L306" s="58"/>
      <c r="M306" s="1"/>
      <c r="N306" s="1"/>
      <c r="O306" s="1"/>
    </row>
    <row r="307" spans="1:15" ht="12.75" customHeight="1">
      <c r="A307" s="1"/>
      <c r="B307" s="1"/>
      <c r="C307" s="57"/>
      <c r="D307" s="57"/>
      <c r="E307" s="57"/>
      <c r="F307" s="57"/>
      <c r="G307" s="57"/>
      <c r="H307" s="57"/>
      <c r="I307" s="57"/>
      <c r="J307" s="57"/>
      <c r="K307" s="57"/>
      <c r="L307" s="58"/>
      <c r="M307" s="1"/>
      <c r="N307" s="1"/>
      <c r="O307" s="1"/>
    </row>
    <row r="308" spans="1:15" ht="12.75" customHeight="1">
      <c r="A308" s="1"/>
      <c r="B308" s="1"/>
      <c r="C308" s="57"/>
      <c r="D308" s="57"/>
      <c r="E308" s="57"/>
      <c r="F308" s="57"/>
      <c r="G308" s="57"/>
      <c r="H308" s="57"/>
      <c r="I308" s="57"/>
      <c r="J308" s="57"/>
      <c r="K308" s="57"/>
      <c r="L308" s="58"/>
      <c r="M308" s="1"/>
      <c r="N308" s="1"/>
      <c r="O308" s="1"/>
    </row>
    <row r="309" spans="1:15" ht="12.75" customHeight="1">
      <c r="A309" s="1"/>
      <c r="B309" s="1"/>
      <c r="C309" s="57"/>
      <c r="D309" s="57"/>
      <c r="E309" s="57"/>
      <c r="F309" s="57"/>
      <c r="G309" s="57"/>
      <c r="H309" s="57"/>
      <c r="I309" s="57"/>
      <c r="J309" s="57"/>
      <c r="K309" s="57"/>
      <c r="L309" s="58"/>
      <c r="M309" s="1"/>
      <c r="N309" s="1"/>
      <c r="O309" s="1"/>
    </row>
    <row r="310" spans="1:15" ht="12.75" customHeight="1">
      <c r="A310" s="1"/>
      <c r="B310" s="1"/>
      <c r="C310" s="57"/>
      <c r="D310" s="57"/>
      <c r="E310" s="57"/>
      <c r="F310" s="57"/>
      <c r="G310" s="57"/>
      <c r="H310" s="57"/>
      <c r="I310" s="57"/>
      <c r="J310" s="57"/>
      <c r="K310" s="57"/>
      <c r="L310" s="58"/>
      <c r="M310" s="1"/>
      <c r="N310" s="1"/>
      <c r="O310" s="1"/>
    </row>
    <row r="311" spans="1:15" ht="12.75" customHeight="1">
      <c r="A311" s="1"/>
      <c r="B311" s="1"/>
      <c r="C311" s="57"/>
      <c r="D311" s="57"/>
      <c r="E311" s="57"/>
      <c r="F311" s="57"/>
      <c r="G311" s="57"/>
      <c r="H311" s="57"/>
      <c r="I311" s="57"/>
      <c r="J311" s="57"/>
      <c r="K311" s="57"/>
      <c r="L311" s="58"/>
      <c r="M311" s="1"/>
      <c r="N311" s="1"/>
      <c r="O311" s="1"/>
    </row>
    <row r="312" spans="1:15" ht="12.75" customHeight="1">
      <c r="A312" s="1"/>
      <c r="B312" s="1"/>
      <c r="C312" s="57"/>
      <c r="D312" s="57"/>
      <c r="E312" s="57"/>
      <c r="F312" s="57"/>
      <c r="G312" s="57"/>
      <c r="H312" s="57"/>
      <c r="I312" s="57"/>
      <c r="J312" s="57"/>
      <c r="K312" s="57"/>
      <c r="L312" s="58"/>
      <c r="M312" s="1"/>
      <c r="N312" s="1"/>
      <c r="O312" s="1"/>
    </row>
    <row r="313" spans="1:15" ht="12.75" customHeight="1">
      <c r="A313" s="1"/>
      <c r="B313" s="1"/>
      <c r="C313" s="57"/>
      <c r="D313" s="57"/>
      <c r="E313" s="57"/>
      <c r="F313" s="57"/>
      <c r="G313" s="57"/>
      <c r="H313" s="57"/>
      <c r="I313" s="57"/>
      <c r="J313" s="57"/>
      <c r="K313" s="57"/>
      <c r="L313" s="58"/>
      <c r="M313" s="1"/>
      <c r="N313" s="1"/>
      <c r="O313" s="1"/>
    </row>
    <row r="314" spans="1:15" ht="12.75" customHeight="1">
      <c r="A314" s="1"/>
      <c r="B314" s="1"/>
      <c r="C314" s="57"/>
      <c r="D314" s="57"/>
      <c r="E314" s="57"/>
      <c r="F314" s="57"/>
      <c r="G314" s="57"/>
      <c r="H314" s="57"/>
      <c r="I314" s="57"/>
      <c r="J314" s="57"/>
      <c r="K314" s="57"/>
      <c r="L314" s="58"/>
      <c r="M314" s="1"/>
      <c r="N314" s="1"/>
      <c r="O314" s="1"/>
    </row>
    <row r="315" spans="1:15" ht="12.75" customHeight="1">
      <c r="A315" s="1"/>
      <c r="B315" s="1"/>
      <c r="C315" s="57"/>
      <c r="D315" s="57"/>
      <c r="E315" s="57"/>
      <c r="F315" s="57"/>
      <c r="G315" s="57"/>
      <c r="H315" s="57"/>
      <c r="I315" s="57"/>
      <c r="J315" s="57"/>
      <c r="K315" s="57"/>
      <c r="L315" s="58"/>
      <c r="M315" s="1"/>
      <c r="N315" s="1"/>
      <c r="O315" s="1"/>
    </row>
    <row r="316" spans="1:15" ht="12.75" customHeight="1">
      <c r="A316" s="1"/>
      <c r="B316" s="1"/>
      <c r="C316" s="57"/>
      <c r="D316" s="57"/>
      <c r="E316" s="57"/>
      <c r="F316" s="57"/>
      <c r="G316" s="57"/>
      <c r="H316" s="57"/>
      <c r="I316" s="57"/>
      <c r="J316" s="57"/>
      <c r="K316" s="57"/>
      <c r="L316" s="58"/>
      <c r="M316" s="1"/>
      <c r="N316" s="1"/>
      <c r="O316" s="1"/>
    </row>
    <row r="317" spans="1:15" ht="12.75" customHeight="1">
      <c r="A317" s="1"/>
      <c r="B317" s="1"/>
      <c r="C317" s="57"/>
      <c r="D317" s="57"/>
      <c r="E317" s="57"/>
      <c r="F317" s="57"/>
      <c r="G317" s="57"/>
      <c r="H317" s="57"/>
      <c r="I317" s="57"/>
      <c r="J317" s="57"/>
      <c r="K317" s="57"/>
      <c r="L317" s="58"/>
      <c r="M317" s="1"/>
      <c r="N317" s="1"/>
      <c r="O317" s="1"/>
    </row>
    <row r="318" spans="1:15" ht="12.75" customHeight="1">
      <c r="A318" s="1"/>
      <c r="B318" s="1"/>
      <c r="C318" s="57"/>
      <c r="D318" s="57"/>
      <c r="E318" s="57"/>
      <c r="F318" s="57"/>
      <c r="G318" s="57"/>
      <c r="H318" s="57"/>
      <c r="I318" s="57"/>
      <c r="J318" s="57"/>
      <c r="K318" s="57"/>
      <c r="L318" s="58"/>
      <c r="M318" s="1"/>
      <c r="N318" s="1"/>
      <c r="O318" s="1"/>
    </row>
    <row r="319" spans="1:15" ht="12.75" customHeight="1">
      <c r="A319" s="1"/>
      <c r="B319" s="1"/>
      <c r="C319" s="57"/>
      <c r="D319" s="57"/>
      <c r="E319" s="57"/>
      <c r="F319" s="57"/>
      <c r="G319" s="57"/>
      <c r="H319" s="57"/>
      <c r="I319" s="57"/>
      <c r="J319" s="57"/>
      <c r="K319" s="57"/>
      <c r="L319" s="58"/>
      <c r="M319" s="1"/>
      <c r="N319" s="1"/>
      <c r="O319" s="1"/>
    </row>
    <row r="320" spans="1:15" ht="12.75" customHeight="1">
      <c r="A320" s="1"/>
      <c r="B320" s="1"/>
      <c r="C320" s="57"/>
      <c r="D320" s="57"/>
      <c r="E320" s="57"/>
      <c r="F320" s="57"/>
      <c r="G320" s="57"/>
      <c r="H320" s="57"/>
      <c r="I320" s="57"/>
      <c r="J320" s="57"/>
      <c r="K320" s="57"/>
      <c r="L320" s="58"/>
      <c r="M320" s="1"/>
      <c r="N320" s="1"/>
      <c r="O320" s="1"/>
    </row>
    <row r="321" spans="1:15" ht="12.75" customHeight="1">
      <c r="A321" s="1"/>
      <c r="B321" s="1"/>
      <c r="C321" s="57"/>
      <c r="D321" s="57"/>
      <c r="E321" s="57"/>
      <c r="F321" s="57"/>
      <c r="G321" s="57"/>
      <c r="H321" s="57"/>
      <c r="I321" s="57"/>
      <c r="J321" s="57"/>
      <c r="K321" s="57"/>
      <c r="L321" s="58"/>
      <c r="M321" s="1"/>
      <c r="N321" s="1"/>
      <c r="O321" s="1"/>
    </row>
    <row r="322" spans="1:15" ht="12.75" customHeight="1">
      <c r="A322" s="1"/>
      <c r="B322" s="1"/>
      <c r="C322" s="57"/>
      <c r="D322" s="57"/>
      <c r="E322" s="57"/>
      <c r="F322" s="57"/>
      <c r="G322" s="57"/>
      <c r="H322" s="57"/>
      <c r="I322" s="57"/>
      <c r="J322" s="57"/>
      <c r="K322" s="57"/>
      <c r="L322" s="58"/>
      <c r="M322" s="1"/>
      <c r="N322" s="1"/>
      <c r="O322" s="1"/>
    </row>
    <row r="323" spans="1:15" ht="12.75" customHeight="1">
      <c r="A323" s="1"/>
      <c r="B323" s="1"/>
      <c r="C323" s="57"/>
      <c r="D323" s="57"/>
      <c r="E323" s="57"/>
      <c r="F323" s="57"/>
      <c r="G323" s="57"/>
      <c r="H323" s="57"/>
      <c r="I323" s="57"/>
      <c r="J323" s="57"/>
      <c r="K323" s="57"/>
      <c r="L323" s="58"/>
      <c r="M323" s="1"/>
      <c r="N323" s="1"/>
      <c r="O323" s="1"/>
    </row>
    <row r="324" spans="1:15" ht="12.75" customHeight="1">
      <c r="A324" s="1"/>
      <c r="B324" s="1"/>
      <c r="C324" s="57"/>
      <c r="D324" s="57"/>
      <c r="E324" s="57"/>
      <c r="F324" s="57"/>
      <c r="G324" s="57"/>
      <c r="H324" s="57"/>
      <c r="I324" s="57"/>
      <c r="J324" s="57"/>
      <c r="K324" s="57"/>
      <c r="L324" s="58"/>
      <c r="M324" s="1"/>
      <c r="N324" s="1"/>
      <c r="O324" s="1"/>
    </row>
    <row r="325" spans="1:15" ht="12.75" customHeight="1">
      <c r="A325" s="1"/>
      <c r="B325" s="1"/>
      <c r="C325" s="57"/>
      <c r="D325" s="57"/>
      <c r="E325" s="57"/>
      <c r="F325" s="57"/>
      <c r="G325" s="57"/>
      <c r="H325" s="57"/>
      <c r="I325" s="57"/>
      <c r="J325" s="57"/>
      <c r="K325" s="57"/>
      <c r="L325" s="58"/>
      <c r="M325" s="1"/>
      <c r="N325" s="1"/>
      <c r="O325" s="1"/>
    </row>
    <row r="326" spans="1:15" ht="12.75" customHeight="1">
      <c r="A326" s="1"/>
      <c r="B326" s="1"/>
      <c r="C326" s="57"/>
      <c r="D326" s="57"/>
      <c r="E326" s="57"/>
      <c r="F326" s="57"/>
      <c r="G326" s="57"/>
      <c r="H326" s="57"/>
      <c r="I326" s="57"/>
      <c r="J326" s="57"/>
      <c r="K326" s="57"/>
      <c r="L326" s="58"/>
      <c r="M326" s="1"/>
      <c r="N326" s="1"/>
      <c r="O326" s="1"/>
    </row>
    <row r="327" spans="1:15" ht="12.75" customHeight="1">
      <c r="A327" s="1"/>
      <c r="B327" s="1"/>
      <c r="C327" s="57"/>
      <c r="D327" s="57"/>
      <c r="E327" s="57"/>
      <c r="F327" s="57"/>
      <c r="G327" s="57"/>
      <c r="H327" s="57"/>
      <c r="I327" s="57"/>
      <c r="J327" s="57"/>
      <c r="K327" s="57"/>
      <c r="L327" s="58"/>
      <c r="M327" s="1"/>
      <c r="N327" s="1"/>
      <c r="O327" s="1"/>
    </row>
    <row r="328" spans="1:15" ht="12.75" customHeight="1">
      <c r="A328" s="1"/>
      <c r="B328" s="1"/>
      <c r="C328" s="57"/>
      <c r="D328" s="57"/>
      <c r="E328" s="57"/>
      <c r="F328" s="57"/>
      <c r="G328" s="57"/>
      <c r="H328" s="57"/>
      <c r="I328" s="57"/>
      <c r="J328" s="57"/>
      <c r="K328" s="57"/>
      <c r="L328" s="58"/>
      <c r="M328" s="1"/>
      <c r="N328" s="1"/>
      <c r="O328" s="1"/>
    </row>
    <row r="329" spans="1:15" ht="12.75" customHeight="1">
      <c r="A329" s="1"/>
      <c r="B329" s="1"/>
      <c r="C329" s="57"/>
      <c r="D329" s="57"/>
      <c r="E329" s="57"/>
      <c r="F329" s="57"/>
      <c r="G329" s="57"/>
      <c r="H329" s="57"/>
      <c r="I329" s="57"/>
      <c r="J329" s="57"/>
      <c r="K329" s="57"/>
      <c r="L329" s="58"/>
      <c r="M329" s="1"/>
      <c r="N329" s="1"/>
      <c r="O329" s="1"/>
    </row>
    <row r="330" spans="1:15" ht="12.75" customHeight="1">
      <c r="A330" s="1"/>
      <c r="B330" s="1"/>
      <c r="C330" s="57"/>
      <c r="D330" s="57"/>
      <c r="E330" s="57"/>
      <c r="F330" s="57"/>
      <c r="G330" s="57"/>
      <c r="H330" s="57"/>
      <c r="I330" s="57"/>
      <c r="J330" s="57"/>
      <c r="K330" s="57"/>
      <c r="L330" s="58"/>
      <c r="M330" s="1"/>
      <c r="N330" s="1"/>
      <c r="O330" s="1"/>
    </row>
    <row r="331" spans="1:15" ht="12.75" customHeight="1">
      <c r="A331" s="1"/>
      <c r="B331" s="1"/>
      <c r="C331" s="57"/>
      <c r="D331" s="57"/>
      <c r="E331" s="57"/>
      <c r="F331" s="57"/>
      <c r="G331" s="57"/>
      <c r="H331" s="57"/>
      <c r="I331" s="57"/>
      <c r="J331" s="57"/>
      <c r="K331" s="57"/>
      <c r="L331" s="58"/>
      <c r="M331" s="1"/>
      <c r="N331" s="1"/>
      <c r="O331" s="1"/>
    </row>
    <row r="332" spans="1:15" ht="12.75" customHeight="1">
      <c r="A332" s="1"/>
      <c r="B332" s="1"/>
      <c r="C332" s="57"/>
      <c r="D332" s="57"/>
      <c r="E332" s="57"/>
      <c r="F332" s="57"/>
      <c r="G332" s="57"/>
      <c r="H332" s="57"/>
      <c r="I332" s="57"/>
      <c r="J332" s="57"/>
      <c r="K332" s="57"/>
      <c r="L332" s="58"/>
      <c r="M332" s="1"/>
      <c r="N332" s="1"/>
      <c r="O332" s="1"/>
    </row>
    <row r="333" spans="1:15" ht="12.75" customHeight="1">
      <c r="A333" s="1"/>
      <c r="B333" s="1"/>
      <c r="C333" s="57"/>
      <c r="D333" s="57"/>
      <c r="E333" s="57"/>
      <c r="F333" s="57"/>
      <c r="G333" s="57"/>
      <c r="H333" s="57"/>
      <c r="I333" s="57"/>
      <c r="J333" s="57"/>
      <c r="K333" s="57"/>
      <c r="L333" s="58"/>
      <c r="M333" s="1"/>
      <c r="N333" s="1"/>
      <c r="O333" s="1"/>
    </row>
    <row r="334" spans="1:15" ht="12.75" customHeight="1">
      <c r="A334" s="1"/>
      <c r="B334" s="1"/>
      <c r="C334" s="63"/>
      <c r="D334" s="63"/>
      <c r="E334" s="57"/>
      <c r="F334" s="57"/>
      <c r="G334" s="57"/>
      <c r="H334" s="63"/>
      <c r="I334" s="63"/>
      <c r="J334" s="63"/>
      <c r="K334" s="63"/>
      <c r="L334" s="58"/>
      <c r="M334" s="1"/>
      <c r="N334" s="1"/>
      <c r="O334" s="1"/>
    </row>
    <row r="335" spans="1:15" ht="12.75" customHeight="1">
      <c r="A335" s="1"/>
      <c r="B335" s="1"/>
      <c r="C335" s="57"/>
      <c r="D335" s="57"/>
      <c r="E335" s="57"/>
      <c r="F335" s="57"/>
      <c r="G335" s="57"/>
      <c r="H335" s="57"/>
      <c r="I335" s="57"/>
      <c r="J335" s="57"/>
      <c r="K335" s="57"/>
      <c r="L335" s="58"/>
      <c r="M335" s="1"/>
      <c r="N335" s="1"/>
      <c r="O335" s="1"/>
    </row>
    <row r="336" spans="1:15" ht="12.75" customHeight="1">
      <c r="A336" s="1"/>
      <c r="B336" s="1"/>
      <c r="C336" s="57"/>
      <c r="D336" s="57"/>
      <c r="E336" s="57"/>
      <c r="F336" s="57"/>
      <c r="G336" s="57"/>
      <c r="H336" s="57"/>
      <c r="I336" s="57"/>
      <c r="J336" s="57"/>
      <c r="K336" s="57"/>
      <c r="L336" s="58"/>
      <c r="M336" s="1"/>
      <c r="N336" s="1"/>
      <c r="O336" s="1"/>
    </row>
    <row r="337" spans="1:15" ht="12.75" customHeight="1">
      <c r="A337" s="1"/>
      <c r="B337" s="1"/>
      <c r="C337" s="57"/>
      <c r="D337" s="57"/>
      <c r="E337" s="57"/>
      <c r="F337" s="57"/>
      <c r="G337" s="57"/>
      <c r="H337" s="57"/>
      <c r="I337" s="57"/>
      <c r="J337" s="57"/>
      <c r="K337" s="57"/>
      <c r="L337" s="58"/>
      <c r="M337" s="1"/>
      <c r="N337" s="1"/>
      <c r="O337" s="1"/>
    </row>
    <row r="338" spans="1:15" ht="12.75" customHeight="1">
      <c r="A338" s="1"/>
      <c r="B338" s="1"/>
      <c r="C338" s="57"/>
      <c r="D338" s="57"/>
      <c r="E338" s="57"/>
      <c r="F338" s="57"/>
      <c r="G338" s="57"/>
      <c r="H338" s="57"/>
      <c r="I338" s="57"/>
      <c r="J338" s="57"/>
      <c r="K338" s="57"/>
      <c r="L338" s="58"/>
      <c r="M338" s="1"/>
      <c r="N338" s="1"/>
      <c r="O338" s="1"/>
    </row>
    <row r="339" spans="1:15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46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6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6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6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6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6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6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6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6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6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6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6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6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6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6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6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6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6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6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6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6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6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6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6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6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6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6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6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6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6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6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6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6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6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6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6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6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6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6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6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6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6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6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6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6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6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6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6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6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6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6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6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6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6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6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6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6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6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6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6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6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6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6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6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6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6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6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6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6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6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6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6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6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6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6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6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6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6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6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6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6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6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6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6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6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6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6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6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6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6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6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6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6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6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6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6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6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6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6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6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6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6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6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6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6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6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6"/>
      <c r="M445" s="1"/>
      <c r="N445" s="1"/>
      <c r="O445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 xr:uid="{00000000-0004-0000-0200-000000000000}"/>
  </hyperlinks>
  <pageMargins left="0.7" right="0.7" top="0.75" bottom="0.75" header="0" footer="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530"/>
  <sheetViews>
    <sheetView zoomScale="85" zoomScaleNormal="85" workbookViewId="0">
      <pane ySplit="10" topLeftCell="A11" activePane="bottomLeft" state="frozen"/>
      <selection pane="bottomLeft" activeCell="B11" sqref="B11"/>
    </sheetView>
  </sheetViews>
  <sheetFormatPr defaultColWidth="14.425781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363"/>
      <c r="B1" s="364"/>
      <c r="C1" s="67"/>
      <c r="D1" s="67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3" t="s">
        <v>310</v>
      </c>
      <c r="M5" s="1"/>
      <c r="N5" s="1"/>
      <c r="O5" s="1"/>
    </row>
    <row r="6" spans="1:15" ht="12.75" customHeight="1">
      <c r="A6" s="68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45316</v>
      </c>
      <c r="L6" s="1"/>
      <c r="M6" s="1"/>
      <c r="N6" s="1"/>
      <c r="O6" s="1"/>
    </row>
    <row r="7" spans="1:15" ht="12.75" customHeight="1">
      <c r="B7" s="1"/>
      <c r="C7" s="1" t="s">
        <v>311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5"/>
      <c r="B8" s="5"/>
      <c r="C8" s="5"/>
      <c r="D8" s="5"/>
      <c r="E8" s="5"/>
      <c r="F8" s="5"/>
      <c r="G8" s="69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357" t="s">
        <v>16</v>
      </c>
      <c r="B9" s="359" t="s">
        <v>18</v>
      </c>
      <c r="C9" s="362" t="s">
        <v>20</v>
      </c>
      <c r="D9" s="362" t="s">
        <v>21</v>
      </c>
      <c r="E9" s="354" t="s">
        <v>22</v>
      </c>
      <c r="F9" s="355"/>
      <c r="G9" s="356"/>
      <c r="H9" s="354" t="s">
        <v>23</v>
      </c>
      <c r="I9" s="355"/>
      <c r="J9" s="356"/>
      <c r="K9" s="26"/>
      <c r="L9" s="27"/>
      <c r="M9" s="48"/>
      <c r="N9" s="1"/>
      <c r="O9" s="1"/>
    </row>
    <row r="10" spans="1:15" ht="42.75" customHeight="1">
      <c r="A10" s="358"/>
      <c r="B10" s="361"/>
      <c r="C10" s="361"/>
      <c r="D10" s="361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9" t="s">
        <v>32</v>
      </c>
      <c r="M10" s="50" t="s">
        <v>258</v>
      </c>
      <c r="N10" s="1"/>
      <c r="O10" s="1"/>
    </row>
    <row r="11" spans="1:15" ht="12" customHeight="1">
      <c r="A11" s="33">
        <v>1</v>
      </c>
      <c r="B11" s="53" t="s">
        <v>312</v>
      </c>
      <c r="C11" s="31">
        <v>617</v>
      </c>
      <c r="D11" s="36">
        <v>611.83333333333337</v>
      </c>
      <c r="E11" s="36">
        <v>596.66666666666674</v>
      </c>
      <c r="F11" s="36">
        <v>576.33333333333337</v>
      </c>
      <c r="G11" s="36">
        <v>561.16666666666674</v>
      </c>
      <c r="H11" s="36">
        <v>632.16666666666674</v>
      </c>
      <c r="I11" s="36">
        <v>647.33333333333348</v>
      </c>
      <c r="J11" s="36">
        <v>667.66666666666674</v>
      </c>
      <c r="K11" s="31">
        <v>627</v>
      </c>
      <c r="L11" s="31">
        <v>591.5</v>
      </c>
      <c r="M11" s="31">
        <v>3.3284199999999999</v>
      </c>
      <c r="N11" s="1"/>
      <c r="O11" s="1"/>
    </row>
    <row r="12" spans="1:15" ht="12" customHeight="1">
      <c r="A12" s="33">
        <v>2</v>
      </c>
      <c r="B12" s="53" t="s">
        <v>313</v>
      </c>
      <c r="C12" s="31">
        <v>34470.949999999997</v>
      </c>
      <c r="D12" s="36">
        <v>34242.033333333333</v>
      </c>
      <c r="E12" s="36">
        <v>33834.166666666664</v>
      </c>
      <c r="F12" s="36">
        <v>33197.383333333331</v>
      </c>
      <c r="G12" s="36">
        <v>32789.516666666663</v>
      </c>
      <c r="H12" s="36">
        <v>34878.816666666666</v>
      </c>
      <c r="I12" s="36">
        <v>35286.683333333334</v>
      </c>
      <c r="J12" s="36">
        <v>35923.466666666667</v>
      </c>
      <c r="K12" s="31">
        <v>34649.9</v>
      </c>
      <c r="L12" s="31">
        <v>33605.25</v>
      </c>
      <c r="M12" s="31">
        <v>4.7690000000000003E-2</v>
      </c>
      <c r="N12" s="1"/>
      <c r="O12" s="1"/>
    </row>
    <row r="13" spans="1:15" ht="12" customHeight="1">
      <c r="A13" s="33">
        <v>3</v>
      </c>
      <c r="B13" s="53" t="s">
        <v>316</v>
      </c>
      <c r="C13" s="31">
        <v>535.25</v>
      </c>
      <c r="D13" s="36">
        <v>535.4666666666667</v>
      </c>
      <c r="E13" s="36">
        <v>525.93333333333339</v>
      </c>
      <c r="F13" s="36">
        <v>516.61666666666667</v>
      </c>
      <c r="G13" s="36">
        <v>507.08333333333337</v>
      </c>
      <c r="H13" s="36">
        <v>544.78333333333342</v>
      </c>
      <c r="I13" s="36">
        <v>554.31666666666672</v>
      </c>
      <c r="J13" s="36">
        <v>563.63333333333344</v>
      </c>
      <c r="K13" s="31">
        <v>545</v>
      </c>
      <c r="L13" s="31">
        <v>526.15</v>
      </c>
      <c r="M13" s="31">
        <v>2.62927</v>
      </c>
      <c r="N13" s="1"/>
      <c r="O13" s="1"/>
    </row>
    <row r="14" spans="1:15" ht="12" customHeight="1">
      <c r="A14" s="33">
        <v>4</v>
      </c>
      <c r="B14" s="53" t="s">
        <v>40</v>
      </c>
      <c r="C14" s="31">
        <v>646</v>
      </c>
      <c r="D14" s="36">
        <v>643.88333333333333</v>
      </c>
      <c r="E14" s="36">
        <v>636.9666666666667</v>
      </c>
      <c r="F14" s="36">
        <v>627.93333333333339</v>
      </c>
      <c r="G14" s="36">
        <v>621.01666666666677</v>
      </c>
      <c r="H14" s="36">
        <v>652.91666666666663</v>
      </c>
      <c r="I14" s="36">
        <v>659.83333333333337</v>
      </c>
      <c r="J14" s="36">
        <v>668.86666666666656</v>
      </c>
      <c r="K14" s="31">
        <v>650.79999999999995</v>
      </c>
      <c r="L14" s="31">
        <v>634.85</v>
      </c>
      <c r="M14" s="31">
        <v>12.680350000000001</v>
      </c>
      <c r="N14" s="1"/>
      <c r="O14" s="1"/>
    </row>
    <row r="15" spans="1:15" ht="12" customHeight="1">
      <c r="A15" s="33">
        <v>5</v>
      </c>
      <c r="B15" s="53" t="s">
        <v>317</v>
      </c>
      <c r="C15" s="31">
        <v>1493.7</v>
      </c>
      <c r="D15" s="36">
        <v>1489.8999999999999</v>
      </c>
      <c r="E15" s="36">
        <v>1469.7999999999997</v>
      </c>
      <c r="F15" s="36">
        <v>1445.8999999999999</v>
      </c>
      <c r="G15" s="36">
        <v>1425.7999999999997</v>
      </c>
      <c r="H15" s="36">
        <v>1513.7999999999997</v>
      </c>
      <c r="I15" s="36">
        <v>1533.8999999999996</v>
      </c>
      <c r="J15" s="36">
        <v>1557.7999999999997</v>
      </c>
      <c r="K15" s="31">
        <v>1510</v>
      </c>
      <c r="L15" s="31">
        <v>1466</v>
      </c>
      <c r="M15" s="31">
        <v>3.2359200000000001</v>
      </c>
      <c r="N15" s="1"/>
      <c r="O15" s="1"/>
    </row>
    <row r="16" spans="1:15" ht="12" customHeight="1">
      <c r="A16" s="33">
        <v>6</v>
      </c>
      <c r="B16" s="53" t="s">
        <v>42</v>
      </c>
      <c r="C16" s="31">
        <v>4731.25</v>
      </c>
      <c r="D16" s="36">
        <v>4719.9833333333336</v>
      </c>
      <c r="E16" s="36">
        <v>4625.0666666666675</v>
      </c>
      <c r="F16" s="36">
        <v>4518.8833333333341</v>
      </c>
      <c r="G16" s="36">
        <v>4423.9666666666681</v>
      </c>
      <c r="H16" s="36">
        <v>4826.166666666667</v>
      </c>
      <c r="I16" s="36">
        <v>4921.083333333333</v>
      </c>
      <c r="J16" s="36">
        <v>5027.2666666666664</v>
      </c>
      <c r="K16" s="31">
        <v>4814.8999999999996</v>
      </c>
      <c r="L16" s="31">
        <v>4613.8</v>
      </c>
      <c r="M16" s="31">
        <v>2.9373499999999999</v>
      </c>
      <c r="N16" s="1"/>
      <c r="O16" s="1"/>
    </row>
    <row r="17" spans="1:15" ht="12" customHeight="1">
      <c r="A17" s="33">
        <v>7</v>
      </c>
      <c r="B17" s="53" t="s">
        <v>44</v>
      </c>
      <c r="C17" s="31">
        <v>25598.6</v>
      </c>
      <c r="D17" s="36">
        <v>25518.833333333332</v>
      </c>
      <c r="E17" s="36">
        <v>25319.766666666663</v>
      </c>
      <c r="F17" s="36">
        <v>25040.933333333331</v>
      </c>
      <c r="G17" s="36">
        <v>24841.866666666661</v>
      </c>
      <c r="H17" s="36">
        <v>25797.666666666664</v>
      </c>
      <c r="I17" s="36">
        <v>25996.733333333337</v>
      </c>
      <c r="J17" s="36">
        <v>26275.566666666666</v>
      </c>
      <c r="K17" s="31">
        <v>25717.9</v>
      </c>
      <c r="L17" s="31">
        <v>25240</v>
      </c>
      <c r="M17" s="31">
        <v>0.12433</v>
      </c>
      <c r="N17" s="1"/>
      <c r="O17" s="1"/>
    </row>
    <row r="18" spans="1:15" ht="12" customHeight="1">
      <c r="A18" s="33">
        <v>8</v>
      </c>
      <c r="B18" s="53" t="s">
        <v>50</v>
      </c>
      <c r="C18" s="31">
        <v>2240.6</v>
      </c>
      <c r="D18" s="36">
        <v>2226.35</v>
      </c>
      <c r="E18" s="36">
        <v>2204.25</v>
      </c>
      <c r="F18" s="36">
        <v>2167.9</v>
      </c>
      <c r="G18" s="36">
        <v>2145.8000000000002</v>
      </c>
      <c r="H18" s="36">
        <v>2262.6999999999998</v>
      </c>
      <c r="I18" s="36">
        <v>2284.7999999999993</v>
      </c>
      <c r="J18" s="36">
        <v>2321.1499999999996</v>
      </c>
      <c r="K18" s="31">
        <v>2248.4499999999998</v>
      </c>
      <c r="L18" s="31">
        <v>2190</v>
      </c>
      <c r="M18" s="31">
        <v>2.1315400000000002</v>
      </c>
      <c r="N18" s="1"/>
      <c r="O18" s="1"/>
    </row>
    <row r="19" spans="1:15" ht="12" customHeight="1">
      <c r="A19" s="33">
        <v>9</v>
      </c>
      <c r="B19" s="53" t="s">
        <v>51</v>
      </c>
      <c r="C19" s="31">
        <v>2903.45</v>
      </c>
      <c r="D19" s="36">
        <v>2901.2666666666664</v>
      </c>
      <c r="E19" s="36">
        <v>2873.4333333333329</v>
      </c>
      <c r="F19" s="36">
        <v>2843.4166666666665</v>
      </c>
      <c r="G19" s="36">
        <v>2815.583333333333</v>
      </c>
      <c r="H19" s="36">
        <v>2931.2833333333328</v>
      </c>
      <c r="I19" s="36">
        <v>2959.1166666666668</v>
      </c>
      <c r="J19" s="36">
        <v>2989.1333333333328</v>
      </c>
      <c r="K19" s="31">
        <v>2929.1</v>
      </c>
      <c r="L19" s="31">
        <v>2871.25</v>
      </c>
      <c r="M19" s="31">
        <v>58.0794</v>
      </c>
      <c r="N19" s="1"/>
      <c r="O19" s="1"/>
    </row>
    <row r="20" spans="1:15" ht="12" customHeight="1">
      <c r="A20" s="33">
        <v>10</v>
      </c>
      <c r="B20" s="53" t="s">
        <v>266</v>
      </c>
      <c r="C20" s="31">
        <v>1641.35</v>
      </c>
      <c r="D20" s="36">
        <v>1652.7666666666667</v>
      </c>
      <c r="E20" s="36">
        <v>1617.5833333333333</v>
      </c>
      <c r="F20" s="36">
        <v>1593.8166666666666</v>
      </c>
      <c r="G20" s="36">
        <v>1558.6333333333332</v>
      </c>
      <c r="H20" s="36">
        <v>1676.5333333333333</v>
      </c>
      <c r="I20" s="36">
        <v>1711.7166666666667</v>
      </c>
      <c r="J20" s="36">
        <v>1735.4833333333333</v>
      </c>
      <c r="K20" s="31">
        <v>1687.95</v>
      </c>
      <c r="L20" s="31">
        <v>1629</v>
      </c>
      <c r="M20" s="31">
        <v>94.892309999999995</v>
      </c>
      <c r="N20" s="1"/>
      <c r="O20" s="1"/>
    </row>
    <row r="21" spans="1:15" ht="12" customHeight="1">
      <c r="A21" s="33">
        <v>11</v>
      </c>
      <c r="B21" s="53" t="s">
        <v>52</v>
      </c>
      <c r="C21" s="31">
        <v>1120.5999999999999</v>
      </c>
      <c r="D21" s="36">
        <v>1128.5666666666666</v>
      </c>
      <c r="E21" s="36">
        <v>1110.3833333333332</v>
      </c>
      <c r="F21" s="36">
        <v>1100.1666666666665</v>
      </c>
      <c r="G21" s="36">
        <v>1081.9833333333331</v>
      </c>
      <c r="H21" s="36">
        <v>1138.7833333333333</v>
      </c>
      <c r="I21" s="36">
        <v>1156.9666666666667</v>
      </c>
      <c r="J21" s="36">
        <v>1167.1833333333334</v>
      </c>
      <c r="K21" s="31">
        <v>1146.75</v>
      </c>
      <c r="L21" s="31">
        <v>1118.3499999999999</v>
      </c>
      <c r="M21" s="31">
        <v>183.73912999999999</v>
      </c>
      <c r="N21" s="1"/>
      <c r="O21" s="1"/>
    </row>
    <row r="22" spans="1:15" ht="12" customHeight="1">
      <c r="A22" s="33">
        <v>12</v>
      </c>
      <c r="B22" s="53" t="s">
        <v>840</v>
      </c>
      <c r="C22" s="31">
        <v>519.95000000000005</v>
      </c>
      <c r="D22" s="36">
        <v>519.33333333333337</v>
      </c>
      <c r="E22" s="36">
        <v>512.61666666666679</v>
      </c>
      <c r="F22" s="36">
        <v>505.28333333333342</v>
      </c>
      <c r="G22" s="36">
        <v>498.56666666666683</v>
      </c>
      <c r="H22" s="36">
        <v>526.66666666666674</v>
      </c>
      <c r="I22" s="36">
        <v>533.38333333333321</v>
      </c>
      <c r="J22" s="36">
        <v>540.7166666666667</v>
      </c>
      <c r="K22" s="31">
        <v>526.04999999999995</v>
      </c>
      <c r="L22" s="31">
        <v>512</v>
      </c>
      <c r="M22" s="31">
        <v>421.52346</v>
      </c>
      <c r="N22" s="1"/>
      <c r="O22" s="1"/>
    </row>
    <row r="23" spans="1:15" ht="12.75" customHeight="1">
      <c r="A23" s="33">
        <v>13</v>
      </c>
      <c r="B23" s="53" t="s">
        <v>267</v>
      </c>
      <c r="C23" s="31">
        <v>1002.2</v>
      </c>
      <c r="D23" s="36">
        <v>1000.7333333333332</v>
      </c>
      <c r="E23" s="36">
        <v>983.46666666666647</v>
      </c>
      <c r="F23" s="36">
        <v>964.73333333333323</v>
      </c>
      <c r="G23" s="36">
        <v>947.46666666666647</v>
      </c>
      <c r="H23" s="36">
        <v>1019.4666666666665</v>
      </c>
      <c r="I23" s="36">
        <v>1036.7333333333331</v>
      </c>
      <c r="J23" s="36">
        <v>1055.4666666666665</v>
      </c>
      <c r="K23" s="31">
        <v>1018</v>
      </c>
      <c r="L23" s="31">
        <v>982</v>
      </c>
      <c r="M23" s="31">
        <v>11.2202</v>
      </c>
      <c r="N23" s="1"/>
      <c r="O23" s="1"/>
    </row>
    <row r="24" spans="1:15" ht="12.75" customHeight="1">
      <c r="A24" s="33">
        <v>14</v>
      </c>
      <c r="B24" s="53" t="s">
        <v>268</v>
      </c>
      <c r="C24" s="31">
        <v>349.7</v>
      </c>
      <c r="D24" s="36">
        <v>350.21666666666664</v>
      </c>
      <c r="E24" s="36">
        <v>346.0333333333333</v>
      </c>
      <c r="F24" s="36">
        <v>342.36666666666667</v>
      </c>
      <c r="G24" s="36">
        <v>338.18333333333334</v>
      </c>
      <c r="H24" s="36">
        <v>353.88333333333327</v>
      </c>
      <c r="I24" s="36">
        <v>358.06666666666655</v>
      </c>
      <c r="J24" s="36">
        <v>361.73333333333323</v>
      </c>
      <c r="K24" s="31">
        <v>354.4</v>
      </c>
      <c r="L24" s="31">
        <v>346.55</v>
      </c>
      <c r="M24" s="31">
        <v>12.15375</v>
      </c>
      <c r="N24" s="1"/>
      <c r="O24" s="1"/>
    </row>
    <row r="25" spans="1:15" ht="12.75" customHeight="1">
      <c r="A25" s="33">
        <v>15</v>
      </c>
      <c r="B25" s="53" t="s">
        <v>46</v>
      </c>
      <c r="C25" s="31">
        <v>165.8</v>
      </c>
      <c r="D25" s="36">
        <v>164.23333333333335</v>
      </c>
      <c r="E25" s="36">
        <v>162.2166666666667</v>
      </c>
      <c r="F25" s="36">
        <v>158.63333333333335</v>
      </c>
      <c r="G25" s="36">
        <v>156.6166666666667</v>
      </c>
      <c r="H25" s="36">
        <v>167.81666666666669</v>
      </c>
      <c r="I25" s="36">
        <v>169.83333333333334</v>
      </c>
      <c r="J25" s="36">
        <v>173.41666666666669</v>
      </c>
      <c r="K25" s="31">
        <v>166.25</v>
      </c>
      <c r="L25" s="31">
        <v>160.65</v>
      </c>
      <c r="M25" s="31">
        <v>56.017040000000001</v>
      </c>
      <c r="N25" s="1"/>
      <c r="O25" s="1"/>
    </row>
    <row r="26" spans="1:15" ht="12.75" customHeight="1">
      <c r="A26" s="33">
        <v>16</v>
      </c>
      <c r="B26" s="53" t="s">
        <v>48</v>
      </c>
      <c r="C26" s="31">
        <v>235.3</v>
      </c>
      <c r="D26" s="36">
        <v>231.79999999999998</v>
      </c>
      <c r="E26" s="36">
        <v>226.24999999999997</v>
      </c>
      <c r="F26" s="36">
        <v>217.2</v>
      </c>
      <c r="G26" s="36">
        <v>211.64999999999998</v>
      </c>
      <c r="H26" s="36">
        <v>240.84999999999997</v>
      </c>
      <c r="I26" s="36">
        <v>246.39999999999998</v>
      </c>
      <c r="J26" s="36">
        <v>255.44999999999996</v>
      </c>
      <c r="K26" s="31">
        <v>237.35</v>
      </c>
      <c r="L26" s="31">
        <v>222.75</v>
      </c>
      <c r="M26" s="31">
        <v>134.47713999999999</v>
      </c>
      <c r="N26" s="1"/>
      <c r="O26" s="1"/>
    </row>
    <row r="27" spans="1:15" ht="12.75" customHeight="1">
      <c r="A27" s="33">
        <v>17</v>
      </c>
      <c r="B27" s="53" t="s">
        <v>318</v>
      </c>
      <c r="C27" s="31">
        <v>385.7</v>
      </c>
      <c r="D27" s="36">
        <v>385.26666666666671</v>
      </c>
      <c r="E27" s="36">
        <v>383.28333333333342</v>
      </c>
      <c r="F27" s="36">
        <v>380.86666666666673</v>
      </c>
      <c r="G27" s="36">
        <v>378.88333333333344</v>
      </c>
      <c r="H27" s="36">
        <v>387.68333333333339</v>
      </c>
      <c r="I27" s="36">
        <v>389.66666666666663</v>
      </c>
      <c r="J27" s="36">
        <v>392.08333333333337</v>
      </c>
      <c r="K27" s="31">
        <v>387.25</v>
      </c>
      <c r="L27" s="31">
        <v>382.85</v>
      </c>
      <c r="M27" s="31">
        <v>3.3740299999999999</v>
      </c>
      <c r="N27" s="1"/>
      <c r="O27" s="1"/>
    </row>
    <row r="28" spans="1:15" ht="12.75" customHeight="1">
      <c r="A28" s="33">
        <v>18</v>
      </c>
      <c r="B28" s="53" t="s">
        <v>319</v>
      </c>
      <c r="C28" s="31">
        <v>850.55</v>
      </c>
      <c r="D28" s="36">
        <v>851.94999999999993</v>
      </c>
      <c r="E28" s="36">
        <v>844.09999999999991</v>
      </c>
      <c r="F28" s="36">
        <v>837.65</v>
      </c>
      <c r="G28" s="36">
        <v>829.8</v>
      </c>
      <c r="H28" s="36">
        <v>858.39999999999986</v>
      </c>
      <c r="I28" s="36">
        <v>866.25</v>
      </c>
      <c r="J28" s="36">
        <v>872.69999999999982</v>
      </c>
      <c r="K28" s="31">
        <v>859.8</v>
      </c>
      <c r="L28" s="31">
        <v>845.5</v>
      </c>
      <c r="M28" s="31">
        <v>0.58508000000000004</v>
      </c>
      <c r="N28" s="1"/>
      <c r="O28" s="1"/>
    </row>
    <row r="29" spans="1:15" ht="12.75" customHeight="1">
      <c r="A29" s="33">
        <v>19</v>
      </c>
      <c r="B29" s="53" t="s">
        <v>320</v>
      </c>
      <c r="C29" s="31">
        <v>1224.8</v>
      </c>
      <c r="D29" s="36">
        <v>1209.55</v>
      </c>
      <c r="E29" s="36">
        <v>1186.3</v>
      </c>
      <c r="F29" s="36">
        <v>1147.8</v>
      </c>
      <c r="G29" s="36">
        <v>1124.55</v>
      </c>
      <c r="H29" s="36">
        <v>1248.05</v>
      </c>
      <c r="I29" s="36">
        <v>1271.3</v>
      </c>
      <c r="J29" s="36">
        <v>1309.8</v>
      </c>
      <c r="K29" s="31">
        <v>1232.8</v>
      </c>
      <c r="L29" s="31">
        <v>1171.05</v>
      </c>
      <c r="M29" s="31">
        <v>1.9259500000000001</v>
      </c>
      <c r="N29" s="1"/>
      <c r="O29" s="1"/>
    </row>
    <row r="30" spans="1:15" ht="12.75" customHeight="1">
      <c r="A30" s="33">
        <v>20</v>
      </c>
      <c r="B30" s="53" t="s">
        <v>314</v>
      </c>
      <c r="C30" s="31">
        <v>3811.5</v>
      </c>
      <c r="D30" s="36">
        <v>3773.7666666666664</v>
      </c>
      <c r="E30" s="36">
        <v>3637.7833333333328</v>
      </c>
      <c r="F30" s="36">
        <v>3464.0666666666666</v>
      </c>
      <c r="G30" s="36">
        <v>3328.083333333333</v>
      </c>
      <c r="H30" s="36">
        <v>3947.4833333333327</v>
      </c>
      <c r="I30" s="36">
        <v>4083.4666666666662</v>
      </c>
      <c r="J30" s="36">
        <v>4257.1833333333325</v>
      </c>
      <c r="K30" s="31">
        <v>3909.75</v>
      </c>
      <c r="L30" s="31">
        <v>3600.05</v>
      </c>
      <c r="M30" s="31">
        <v>0.86109000000000002</v>
      </c>
      <c r="N30" s="1"/>
      <c r="O30" s="1"/>
    </row>
    <row r="31" spans="1:15" ht="12.75" customHeight="1">
      <c r="A31" s="33">
        <v>21</v>
      </c>
      <c r="B31" s="53" t="s">
        <v>321</v>
      </c>
      <c r="C31" s="31">
        <v>2195.5</v>
      </c>
      <c r="D31" s="36">
        <v>2205.4500000000003</v>
      </c>
      <c r="E31" s="36">
        <v>2176.0500000000006</v>
      </c>
      <c r="F31" s="36">
        <v>2156.6000000000004</v>
      </c>
      <c r="G31" s="36">
        <v>2127.2000000000007</v>
      </c>
      <c r="H31" s="36">
        <v>2224.9000000000005</v>
      </c>
      <c r="I31" s="36">
        <v>2254.3000000000002</v>
      </c>
      <c r="J31" s="36">
        <v>2273.7500000000005</v>
      </c>
      <c r="K31" s="31">
        <v>2234.85</v>
      </c>
      <c r="L31" s="31">
        <v>2186</v>
      </c>
      <c r="M31" s="31">
        <v>0.46861000000000003</v>
      </c>
      <c r="N31" s="1"/>
      <c r="O31" s="1"/>
    </row>
    <row r="32" spans="1:15" ht="12.75" customHeight="1">
      <c r="A32" s="33">
        <v>22</v>
      </c>
      <c r="B32" s="53" t="s">
        <v>322</v>
      </c>
      <c r="C32" s="31">
        <v>981.4</v>
      </c>
      <c r="D32" s="36">
        <v>970.31666666666661</v>
      </c>
      <c r="E32" s="36">
        <v>947.03333333333319</v>
      </c>
      <c r="F32" s="36">
        <v>912.66666666666663</v>
      </c>
      <c r="G32" s="36">
        <v>889.38333333333321</v>
      </c>
      <c r="H32" s="36">
        <v>1004.6833333333332</v>
      </c>
      <c r="I32" s="36">
        <v>1027.9666666666665</v>
      </c>
      <c r="J32" s="36">
        <v>1062.333333333333</v>
      </c>
      <c r="K32" s="31">
        <v>993.6</v>
      </c>
      <c r="L32" s="31">
        <v>935.95</v>
      </c>
      <c r="M32" s="31">
        <v>6.3326099999999999</v>
      </c>
      <c r="N32" s="1"/>
      <c r="O32" s="1"/>
    </row>
    <row r="33" spans="1:15" ht="12.75" customHeight="1">
      <c r="A33" s="33">
        <v>23</v>
      </c>
      <c r="B33" s="53" t="s">
        <v>53</v>
      </c>
      <c r="C33" s="31">
        <v>4999.6000000000004</v>
      </c>
      <c r="D33" s="36">
        <v>4946.0666666666666</v>
      </c>
      <c r="E33" s="36">
        <v>4870.0333333333328</v>
      </c>
      <c r="F33" s="36">
        <v>4740.4666666666662</v>
      </c>
      <c r="G33" s="36">
        <v>4664.4333333333325</v>
      </c>
      <c r="H33" s="36">
        <v>5075.6333333333332</v>
      </c>
      <c r="I33" s="36">
        <v>5151.6666666666679</v>
      </c>
      <c r="J33" s="36">
        <v>5281.2333333333336</v>
      </c>
      <c r="K33" s="31">
        <v>5022.1000000000004</v>
      </c>
      <c r="L33" s="31">
        <v>4816.5</v>
      </c>
      <c r="M33" s="31">
        <v>2.3001100000000001</v>
      </c>
      <c r="N33" s="1"/>
      <c r="O33" s="1"/>
    </row>
    <row r="34" spans="1:15" ht="12.75" customHeight="1">
      <c r="A34" s="33">
        <v>24</v>
      </c>
      <c r="B34" s="53" t="s">
        <v>323</v>
      </c>
      <c r="C34" s="31">
        <v>2270.25</v>
      </c>
      <c r="D34" s="36">
        <v>2288.8833333333337</v>
      </c>
      <c r="E34" s="36">
        <v>2243.9166666666674</v>
      </c>
      <c r="F34" s="36">
        <v>2217.5833333333339</v>
      </c>
      <c r="G34" s="36">
        <v>2172.6166666666677</v>
      </c>
      <c r="H34" s="36">
        <v>2315.2166666666672</v>
      </c>
      <c r="I34" s="36">
        <v>2360.1833333333334</v>
      </c>
      <c r="J34" s="36">
        <v>2386.5166666666669</v>
      </c>
      <c r="K34" s="31">
        <v>2333.85</v>
      </c>
      <c r="L34" s="31">
        <v>2262.5500000000002</v>
      </c>
      <c r="M34" s="31">
        <v>0.51334000000000002</v>
      </c>
      <c r="N34" s="1"/>
      <c r="O34" s="1"/>
    </row>
    <row r="35" spans="1:15" ht="12.75" customHeight="1">
      <c r="A35" s="33">
        <v>25</v>
      </c>
      <c r="B35" s="53" t="s">
        <v>873</v>
      </c>
      <c r="C35" s="31">
        <v>799.7</v>
      </c>
      <c r="D35" s="36">
        <v>794.15</v>
      </c>
      <c r="E35" s="36">
        <v>783.4</v>
      </c>
      <c r="F35" s="36">
        <v>767.1</v>
      </c>
      <c r="G35" s="36">
        <v>756.35</v>
      </c>
      <c r="H35" s="36">
        <v>810.44999999999993</v>
      </c>
      <c r="I35" s="36">
        <v>821.19999999999993</v>
      </c>
      <c r="J35" s="36">
        <v>837.49999999999989</v>
      </c>
      <c r="K35" s="31">
        <v>804.9</v>
      </c>
      <c r="L35" s="31">
        <v>777.85</v>
      </c>
      <c r="M35" s="31">
        <v>3.9623599999999999</v>
      </c>
      <c r="N35" s="1"/>
      <c r="O35" s="1"/>
    </row>
    <row r="36" spans="1:15" ht="12.75" customHeight="1">
      <c r="A36" s="33">
        <v>26</v>
      </c>
      <c r="B36" s="53" t="s">
        <v>324</v>
      </c>
      <c r="C36" s="31">
        <v>3817.9</v>
      </c>
      <c r="D36" s="36">
        <v>3752.6666666666665</v>
      </c>
      <c r="E36" s="36">
        <v>3665.333333333333</v>
      </c>
      <c r="F36" s="36">
        <v>3512.7666666666664</v>
      </c>
      <c r="G36" s="36">
        <v>3425.4333333333329</v>
      </c>
      <c r="H36" s="36">
        <v>3905.2333333333331</v>
      </c>
      <c r="I36" s="36">
        <v>3992.5666666666662</v>
      </c>
      <c r="J36" s="36">
        <v>4145.1333333333332</v>
      </c>
      <c r="K36" s="31">
        <v>3840</v>
      </c>
      <c r="L36" s="31">
        <v>3600.1</v>
      </c>
      <c r="M36" s="31">
        <v>0.91122999999999998</v>
      </c>
      <c r="N36" s="1"/>
      <c r="O36" s="1"/>
    </row>
    <row r="37" spans="1:15" ht="12.75" customHeight="1">
      <c r="A37" s="33">
        <v>27</v>
      </c>
      <c r="B37" s="53" t="s">
        <v>54</v>
      </c>
      <c r="C37" s="31">
        <v>527.45000000000005</v>
      </c>
      <c r="D37" s="36">
        <v>524.31666666666672</v>
      </c>
      <c r="E37" s="36">
        <v>517.63333333333344</v>
      </c>
      <c r="F37" s="36">
        <v>507.81666666666672</v>
      </c>
      <c r="G37" s="36">
        <v>501.13333333333344</v>
      </c>
      <c r="H37" s="36">
        <v>534.13333333333344</v>
      </c>
      <c r="I37" s="36">
        <v>540.81666666666661</v>
      </c>
      <c r="J37" s="36">
        <v>550.63333333333344</v>
      </c>
      <c r="K37" s="31">
        <v>531</v>
      </c>
      <c r="L37" s="31">
        <v>514.5</v>
      </c>
      <c r="M37" s="31">
        <v>38.936970000000002</v>
      </c>
      <c r="N37" s="1"/>
      <c r="O37" s="1"/>
    </row>
    <row r="38" spans="1:15" ht="12.75" customHeight="1">
      <c r="A38" s="33">
        <v>28</v>
      </c>
      <c r="B38" s="53" t="s">
        <v>325</v>
      </c>
      <c r="C38" s="31">
        <v>2936.65</v>
      </c>
      <c r="D38" s="36">
        <v>2952.2333333333336</v>
      </c>
      <c r="E38" s="36">
        <v>2860.4666666666672</v>
      </c>
      <c r="F38" s="36">
        <v>2784.2833333333338</v>
      </c>
      <c r="G38" s="36">
        <v>2692.5166666666673</v>
      </c>
      <c r="H38" s="36">
        <v>3028.416666666667</v>
      </c>
      <c r="I38" s="36">
        <v>3120.1833333333334</v>
      </c>
      <c r="J38" s="36">
        <v>3196.3666666666668</v>
      </c>
      <c r="K38" s="31">
        <v>3044</v>
      </c>
      <c r="L38" s="31">
        <v>2876.05</v>
      </c>
      <c r="M38" s="31">
        <v>8.4309600000000007</v>
      </c>
      <c r="N38" s="1"/>
      <c r="O38" s="1"/>
    </row>
    <row r="39" spans="1:15" ht="12.75" customHeight="1">
      <c r="A39" s="33">
        <v>29</v>
      </c>
      <c r="B39" s="53" t="s">
        <v>326</v>
      </c>
      <c r="C39" s="31">
        <v>962</v>
      </c>
      <c r="D39" s="36">
        <v>953.7166666666667</v>
      </c>
      <c r="E39" s="36">
        <v>942.43333333333339</v>
      </c>
      <c r="F39" s="36">
        <v>922.86666666666667</v>
      </c>
      <c r="G39" s="36">
        <v>911.58333333333337</v>
      </c>
      <c r="H39" s="36">
        <v>973.28333333333342</v>
      </c>
      <c r="I39" s="36">
        <v>984.56666666666672</v>
      </c>
      <c r="J39" s="36">
        <v>1004.1333333333334</v>
      </c>
      <c r="K39" s="31">
        <v>965</v>
      </c>
      <c r="L39" s="31">
        <v>934.15</v>
      </c>
      <c r="M39" s="31">
        <v>0.64107000000000003</v>
      </c>
      <c r="N39" s="1"/>
      <c r="O39" s="1"/>
    </row>
    <row r="40" spans="1:15" ht="12.75" customHeight="1">
      <c r="A40" s="33">
        <v>30</v>
      </c>
      <c r="B40" s="53" t="s">
        <v>842</v>
      </c>
      <c r="C40" s="31">
        <v>5628.9</v>
      </c>
      <c r="D40" s="36">
        <v>5536.3499999999995</v>
      </c>
      <c r="E40" s="36">
        <v>5422.6999999999989</v>
      </c>
      <c r="F40" s="36">
        <v>5216.4999999999991</v>
      </c>
      <c r="G40" s="36">
        <v>5102.8499999999985</v>
      </c>
      <c r="H40" s="36">
        <v>5742.5499999999993</v>
      </c>
      <c r="I40" s="36">
        <v>5856.1999999999989</v>
      </c>
      <c r="J40" s="36">
        <v>6062.4</v>
      </c>
      <c r="K40" s="31">
        <v>5650</v>
      </c>
      <c r="L40" s="31">
        <v>5330.15</v>
      </c>
      <c r="M40" s="31">
        <v>1.4571799999999999</v>
      </c>
      <c r="N40" s="1"/>
      <c r="O40" s="1"/>
    </row>
    <row r="41" spans="1:15" ht="12.75" customHeight="1">
      <c r="A41" s="33">
        <v>31</v>
      </c>
      <c r="B41" s="53" t="s">
        <v>315</v>
      </c>
      <c r="C41" s="31">
        <v>1502</v>
      </c>
      <c r="D41" s="36">
        <v>1501.2</v>
      </c>
      <c r="E41" s="36">
        <v>1479.9</v>
      </c>
      <c r="F41" s="36">
        <v>1457.8</v>
      </c>
      <c r="G41" s="36">
        <v>1436.5</v>
      </c>
      <c r="H41" s="36">
        <v>1523.3000000000002</v>
      </c>
      <c r="I41" s="36">
        <v>1544.6</v>
      </c>
      <c r="J41" s="36">
        <v>1566.7000000000003</v>
      </c>
      <c r="K41" s="31">
        <v>1522.5</v>
      </c>
      <c r="L41" s="31">
        <v>1479.1</v>
      </c>
      <c r="M41" s="31">
        <v>4.5963399999999996</v>
      </c>
      <c r="N41" s="1"/>
      <c r="O41" s="1"/>
    </row>
    <row r="42" spans="1:15" ht="12.75" customHeight="1">
      <c r="A42" s="33">
        <v>32</v>
      </c>
      <c r="B42" s="53" t="s">
        <v>55</v>
      </c>
      <c r="C42" s="31">
        <v>6213.35</v>
      </c>
      <c r="D42" s="36">
        <v>6175.5666666666666</v>
      </c>
      <c r="E42" s="36">
        <v>6121.1333333333332</v>
      </c>
      <c r="F42" s="36">
        <v>6028.916666666667</v>
      </c>
      <c r="G42" s="36">
        <v>5974.4833333333336</v>
      </c>
      <c r="H42" s="36">
        <v>6267.7833333333328</v>
      </c>
      <c r="I42" s="36">
        <v>6322.2166666666653</v>
      </c>
      <c r="J42" s="36">
        <v>6414.4333333333325</v>
      </c>
      <c r="K42" s="31">
        <v>6230</v>
      </c>
      <c r="L42" s="31">
        <v>6083.35</v>
      </c>
      <c r="M42" s="31">
        <v>4.3515100000000002</v>
      </c>
      <c r="N42" s="1"/>
      <c r="O42" s="1"/>
    </row>
    <row r="43" spans="1:15" ht="12.75" customHeight="1">
      <c r="A43" s="33">
        <v>33</v>
      </c>
      <c r="B43" s="53" t="s">
        <v>57</v>
      </c>
      <c r="C43" s="31">
        <v>525.75</v>
      </c>
      <c r="D43" s="36">
        <v>520.51666666666665</v>
      </c>
      <c r="E43" s="36">
        <v>514.18333333333328</v>
      </c>
      <c r="F43" s="36">
        <v>502.61666666666662</v>
      </c>
      <c r="G43" s="36">
        <v>496.28333333333325</v>
      </c>
      <c r="H43" s="36">
        <v>532.08333333333326</v>
      </c>
      <c r="I43" s="36">
        <v>538.41666666666674</v>
      </c>
      <c r="J43" s="36">
        <v>549.98333333333335</v>
      </c>
      <c r="K43" s="31">
        <v>526.85</v>
      </c>
      <c r="L43" s="31">
        <v>508.95</v>
      </c>
      <c r="M43" s="31">
        <v>16.945540000000001</v>
      </c>
      <c r="N43" s="1"/>
      <c r="O43" s="1"/>
    </row>
    <row r="44" spans="1:15" ht="12.75" customHeight="1">
      <c r="A44" s="33">
        <v>34</v>
      </c>
      <c r="B44" s="53" t="s">
        <v>327</v>
      </c>
      <c r="C44" s="31">
        <v>366.95</v>
      </c>
      <c r="D44" s="36">
        <v>362.06666666666666</v>
      </c>
      <c r="E44" s="36">
        <v>356.13333333333333</v>
      </c>
      <c r="F44" s="36">
        <v>345.31666666666666</v>
      </c>
      <c r="G44" s="36">
        <v>339.38333333333333</v>
      </c>
      <c r="H44" s="36">
        <v>372.88333333333333</v>
      </c>
      <c r="I44" s="36">
        <v>378.81666666666661</v>
      </c>
      <c r="J44" s="36">
        <v>389.63333333333333</v>
      </c>
      <c r="K44" s="31">
        <v>368</v>
      </c>
      <c r="L44" s="31">
        <v>351.25</v>
      </c>
      <c r="M44" s="31">
        <v>4.8716600000000003</v>
      </c>
      <c r="N44" s="1"/>
      <c r="O44" s="1"/>
    </row>
    <row r="45" spans="1:15" ht="12.75" customHeight="1">
      <c r="A45" s="33">
        <v>35</v>
      </c>
      <c r="B45" s="53" t="s">
        <v>841</v>
      </c>
      <c r="C45" s="31">
        <v>616.20000000000005</v>
      </c>
      <c r="D45" s="36">
        <v>612.65</v>
      </c>
      <c r="E45" s="36">
        <v>603.54999999999995</v>
      </c>
      <c r="F45" s="36">
        <v>590.9</v>
      </c>
      <c r="G45" s="36">
        <v>581.79999999999995</v>
      </c>
      <c r="H45" s="36">
        <v>625.29999999999995</v>
      </c>
      <c r="I45" s="36">
        <v>634.40000000000009</v>
      </c>
      <c r="J45" s="36">
        <v>647.04999999999995</v>
      </c>
      <c r="K45" s="31">
        <v>621.75</v>
      </c>
      <c r="L45" s="31">
        <v>600</v>
      </c>
      <c r="M45" s="31">
        <v>1.8275699999999999</v>
      </c>
      <c r="N45" s="1"/>
      <c r="O45" s="1"/>
    </row>
    <row r="46" spans="1:15" ht="12.75" customHeight="1">
      <c r="A46" s="33">
        <v>36</v>
      </c>
      <c r="B46" s="53" t="s">
        <v>328</v>
      </c>
      <c r="C46" s="31">
        <v>580.70000000000005</v>
      </c>
      <c r="D46" s="36">
        <v>575.36666666666667</v>
      </c>
      <c r="E46" s="36">
        <v>561.88333333333333</v>
      </c>
      <c r="F46" s="36">
        <v>543.06666666666661</v>
      </c>
      <c r="G46" s="36">
        <v>529.58333333333326</v>
      </c>
      <c r="H46" s="36">
        <v>594.18333333333339</v>
      </c>
      <c r="I46" s="36">
        <v>607.66666666666674</v>
      </c>
      <c r="J46" s="36">
        <v>626.48333333333346</v>
      </c>
      <c r="K46" s="31">
        <v>588.85</v>
      </c>
      <c r="L46" s="31">
        <v>556.54999999999995</v>
      </c>
      <c r="M46" s="31">
        <v>6.4695900000000002</v>
      </c>
      <c r="N46" s="1"/>
      <c r="O46" s="1"/>
    </row>
    <row r="47" spans="1:15" ht="12.75" customHeight="1">
      <c r="A47" s="33">
        <v>37</v>
      </c>
      <c r="B47" s="53" t="s">
        <v>58</v>
      </c>
      <c r="C47" s="31">
        <v>170.6</v>
      </c>
      <c r="D47" s="36">
        <v>169.91666666666666</v>
      </c>
      <c r="E47" s="36">
        <v>168.38333333333333</v>
      </c>
      <c r="F47" s="36">
        <v>166.16666666666666</v>
      </c>
      <c r="G47" s="36">
        <v>164.63333333333333</v>
      </c>
      <c r="H47" s="36">
        <v>172.13333333333333</v>
      </c>
      <c r="I47" s="36">
        <v>173.66666666666669</v>
      </c>
      <c r="J47" s="36">
        <v>175.88333333333333</v>
      </c>
      <c r="K47" s="31">
        <v>171.45</v>
      </c>
      <c r="L47" s="31">
        <v>167.7</v>
      </c>
      <c r="M47" s="31">
        <v>105.47781000000001</v>
      </c>
      <c r="N47" s="1"/>
      <c r="O47" s="1"/>
    </row>
    <row r="48" spans="1:15" ht="12.75" customHeight="1">
      <c r="A48" s="33">
        <v>38</v>
      </c>
      <c r="B48" s="53" t="s">
        <v>60</v>
      </c>
      <c r="C48" s="31">
        <v>2999.45</v>
      </c>
      <c r="D48" s="36">
        <v>3010.1833333333329</v>
      </c>
      <c r="E48" s="36">
        <v>2965.3666666666659</v>
      </c>
      <c r="F48" s="36">
        <v>2931.2833333333328</v>
      </c>
      <c r="G48" s="36">
        <v>2886.4666666666658</v>
      </c>
      <c r="H48" s="36">
        <v>3044.266666666666</v>
      </c>
      <c r="I48" s="36">
        <v>3089.0833333333326</v>
      </c>
      <c r="J48" s="36">
        <v>3123.1666666666661</v>
      </c>
      <c r="K48" s="31">
        <v>3055</v>
      </c>
      <c r="L48" s="31">
        <v>2976.1</v>
      </c>
      <c r="M48" s="31">
        <v>26.659320000000001</v>
      </c>
      <c r="N48" s="1"/>
      <c r="O48" s="1"/>
    </row>
    <row r="49" spans="1:15" ht="12.75" customHeight="1">
      <c r="A49" s="33">
        <v>39</v>
      </c>
      <c r="B49" s="53" t="s">
        <v>329</v>
      </c>
      <c r="C49" s="31">
        <v>430.3</v>
      </c>
      <c r="D49" s="36">
        <v>428.84999999999997</v>
      </c>
      <c r="E49" s="36">
        <v>423.49999999999994</v>
      </c>
      <c r="F49" s="36">
        <v>416.7</v>
      </c>
      <c r="G49" s="36">
        <v>411.34999999999997</v>
      </c>
      <c r="H49" s="36">
        <v>435.64999999999992</v>
      </c>
      <c r="I49" s="36">
        <v>440.99999999999994</v>
      </c>
      <c r="J49" s="36">
        <v>447.7999999999999</v>
      </c>
      <c r="K49" s="31">
        <v>434.2</v>
      </c>
      <c r="L49" s="31">
        <v>422.05</v>
      </c>
      <c r="M49" s="31">
        <v>4.6135299999999999</v>
      </c>
      <c r="N49" s="1"/>
      <c r="O49" s="1"/>
    </row>
    <row r="50" spans="1:15" ht="12.75" customHeight="1">
      <c r="A50" s="33">
        <v>40</v>
      </c>
      <c r="B50" s="53" t="s">
        <v>61</v>
      </c>
      <c r="C50" s="31">
        <v>1827.85</v>
      </c>
      <c r="D50" s="36">
        <v>1811.4333333333334</v>
      </c>
      <c r="E50" s="36">
        <v>1788.6166666666668</v>
      </c>
      <c r="F50" s="36">
        <v>1749.3833333333334</v>
      </c>
      <c r="G50" s="36">
        <v>1726.5666666666668</v>
      </c>
      <c r="H50" s="36">
        <v>1850.6666666666667</v>
      </c>
      <c r="I50" s="36">
        <v>1873.4833333333333</v>
      </c>
      <c r="J50" s="36">
        <v>1912.7166666666667</v>
      </c>
      <c r="K50" s="31">
        <v>1834.25</v>
      </c>
      <c r="L50" s="31">
        <v>1772.2</v>
      </c>
      <c r="M50" s="31">
        <v>4.8945999999999996</v>
      </c>
      <c r="N50" s="1"/>
      <c r="O50" s="1"/>
    </row>
    <row r="51" spans="1:15" ht="12.75" customHeight="1">
      <c r="A51" s="33">
        <v>41</v>
      </c>
      <c r="B51" s="53" t="s">
        <v>62</v>
      </c>
      <c r="C51" s="31">
        <v>6424.65</v>
      </c>
      <c r="D51" s="36">
        <v>6346.55</v>
      </c>
      <c r="E51" s="36">
        <v>6243.1</v>
      </c>
      <c r="F51" s="36">
        <v>6061.55</v>
      </c>
      <c r="G51" s="36">
        <v>5958.1</v>
      </c>
      <c r="H51" s="36">
        <v>6528.1</v>
      </c>
      <c r="I51" s="36">
        <v>6631.5499999999993</v>
      </c>
      <c r="J51" s="36">
        <v>6813.1</v>
      </c>
      <c r="K51" s="31">
        <v>6450</v>
      </c>
      <c r="L51" s="31">
        <v>6165</v>
      </c>
      <c r="M51" s="31">
        <v>0.52853000000000006</v>
      </c>
      <c r="N51" s="1"/>
      <c r="O51" s="1"/>
    </row>
    <row r="52" spans="1:15" ht="12.75" customHeight="1">
      <c r="A52" s="33">
        <v>42</v>
      </c>
      <c r="B52" s="53" t="s">
        <v>64</v>
      </c>
      <c r="C52" s="31">
        <v>737.25</v>
      </c>
      <c r="D52" s="36">
        <v>728.43333333333339</v>
      </c>
      <c r="E52" s="36">
        <v>717.86666666666679</v>
      </c>
      <c r="F52" s="36">
        <v>698.48333333333335</v>
      </c>
      <c r="G52" s="36">
        <v>687.91666666666674</v>
      </c>
      <c r="H52" s="36">
        <v>747.81666666666683</v>
      </c>
      <c r="I52" s="36">
        <v>758.38333333333344</v>
      </c>
      <c r="J52" s="36">
        <v>777.76666666666688</v>
      </c>
      <c r="K52" s="31">
        <v>739</v>
      </c>
      <c r="L52" s="31">
        <v>709.05</v>
      </c>
      <c r="M52" s="31">
        <v>25.50245</v>
      </c>
      <c r="N52" s="1"/>
      <c r="O52" s="1"/>
    </row>
    <row r="53" spans="1:15" ht="12.75" customHeight="1">
      <c r="A53" s="33">
        <v>43</v>
      </c>
      <c r="B53" s="53" t="s">
        <v>65</v>
      </c>
      <c r="C53" s="31">
        <v>1160.0999999999999</v>
      </c>
      <c r="D53" s="36">
        <v>1146.0666666666668</v>
      </c>
      <c r="E53" s="36">
        <v>1126.6833333333336</v>
      </c>
      <c r="F53" s="36">
        <v>1093.2666666666669</v>
      </c>
      <c r="G53" s="36">
        <v>1073.8833333333337</v>
      </c>
      <c r="H53" s="36">
        <v>1179.4833333333336</v>
      </c>
      <c r="I53" s="36">
        <v>1198.8666666666668</v>
      </c>
      <c r="J53" s="36">
        <v>1232.2833333333335</v>
      </c>
      <c r="K53" s="31">
        <v>1165.45</v>
      </c>
      <c r="L53" s="31">
        <v>1112.6500000000001</v>
      </c>
      <c r="M53" s="31">
        <v>30.352589999999999</v>
      </c>
      <c r="N53" s="1"/>
      <c r="O53" s="1"/>
    </row>
    <row r="54" spans="1:15" ht="12.75" customHeight="1">
      <c r="A54" s="33">
        <v>44</v>
      </c>
      <c r="B54" s="53" t="s">
        <v>330</v>
      </c>
      <c r="C54" s="31">
        <v>510.95</v>
      </c>
      <c r="D54" s="36">
        <v>516.2833333333333</v>
      </c>
      <c r="E54" s="36">
        <v>498.16666666666663</v>
      </c>
      <c r="F54" s="36">
        <v>485.38333333333333</v>
      </c>
      <c r="G54" s="36">
        <v>467.26666666666665</v>
      </c>
      <c r="H54" s="36">
        <v>529.06666666666661</v>
      </c>
      <c r="I54" s="36">
        <v>547.18333333333339</v>
      </c>
      <c r="J54" s="36">
        <v>559.96666666666658</v>
      </c>
      <c r="K54" s="31">
        <v>534.4</v>
      </c>
      <c r="L54" s="31">
        <v>503.5</v>
      </c>
      <c r="M54" s="31">
        <v>8.9790399999999995</v>
      </c>
      <c r="N54" s="1"/>
      <c r="O54" s="1"/>
    </row>
    <row r="55" spans="1:15" ht="12.75" customHeight="1">
      <c r="A55" s="33">
        <v>45</v>
      </c>
      <c r="B55" s="53" t="s">
        <v>269</v>
      </c>
      <c r="C55" s="31">
        <v>3727.75</v>
      </c>
      <c r="D55" s="36">
        <v>3707.2666666666664</v>
      </c>
      <c r="E55" s="36">
        <v>3666.5333333333328</v>
      </c>
      <c r="F55" s="36">
        <v>3605.3166666666666</v>
      </c>
      <c r="G55" s="36">
        <v>3564.583333333333</v>
      </c>
      <c r="H55" s="36">
        <v>3768.4833333333327</v>
      </c>
      <c r="I55" s="36">
        <v>3809.2166666666662</v>
      </c>
      <c r="J55" s="36">
        <v>3870.4333333333325</v>
      </c>
      <c r="K55" s="31">
        <v>3748</v>
      </c>
      <c r="L55" s="31">
        <v>3646.05</v>
      </c>
      <c r="M55" s="31">
        <v>3.1665100000000002</v>
      </c>
      <c r="N55" s="1"/>
      <c r="O55" s="1"/>
    </row>
    <row r="56" spans="1:15" ht="12" customHeight="1">
      <c r="A56" s="33">
        <v>46</v>
      </c>
      <c r="B56" s="53" t="s">
        <v>66</v>
      </c>
      <c r="C56" s="31">
        <v>1059.1500000000001</v>
      </c>
      <c r="D56" s="36">
        <v>1051.0833333333335</v>
      </c>
      <c r="E56" s="36">
        <v>1028.9666666666669</v>
      </c>
      <c r="F56" s="36">
        <v>998.78333333333342</v>
      </c>
      <c r="G56" s="36">
        <v>976.66666666666686</v>
      </c>
      <c r="H56" s="36">
        <v>1081.2666666666669</v>
      </c>
      <c r="I56" s="36">
        <v>1103.3833333333337</v>
      </c>
      <c r="J56" s="36">
        <v>1133.5666666666671</v>
      </c>
      <c r="K56" s="31">
        <v>1073.2</v>
      </c>
      <c r="L56" s="31">
        <v>1020.9</v>
      </c>
      <c r="M56" s="31">
        <v>208.84046000000001</v>
      </c>
      <c r="N56" s="1"/>
      <c r="O56" s="1"/>
    </row>
    <row r="57" spans="1:15" ht="12.75" customHeight="1">
      <c r="A57" s="33">
        <v>47</v>
      </c>
      <c r="B57" s="53" t="s">
        <v>67</v>
      </c>
      <c r="C57" s="31">
        <v>7212.85</v>
      </c>
      <c r="D57" s="36">
        <v>7159.3499999999995</v>
      </c>
      <c r="E57" s="36">
        <v>7081.6999999999989</v>
      </c>
      <c r="F57" s="36">
        <v>6950.5499999999993</v>
      </c>
      <c r="G57" s="36">
        <v>6872.8999999999987</v>
      </c>
      <c r="H57" s="36">
        <v>7290.4999999999991</v>
      </c>
      <c r="I57" s="36">
        <v>7368.1499999999987</v>
      </c>
      <c r="J57" s="36">
        <v>7499.2999999999993</v>
      </c>
      <c r="K57" s="31">
        <v>7237</v>
      </c>
      <c r="L57" s="31">
        <v>7028.2</v>
      </c>
      <c r="M57" s="31">
        <v>4.6713399999999998</v>
      </c>
      <c r="N57" s="1"/>
      <c r="O57" s="1"/>
    </row>
    <row r="58" spans="1:15" ht="12.75" customHeight="1">
      <c r="A58" s="33">
        <v>48</v>
      </c>
      <c r="B58" s="53" t="s">
        <v>70</v>
      </c>
      <c r="C58" s="31">
        <v>7055.3</v>
      </c>
      <c r="D58" s="36">
        <v>7052.0333333333328</v>
      </c>
      <c r="E58" s="36">
        <v>7000.0666666666657</v>
      </c>
      <c r="F58" s="36">
        <v>6944.833333333333</v>
      </c>
      <c r="G58" s="36">
        <v>6892.8666666666659</v>
      </c>
      <c r="H58" s="36">
        <v>7107.2666666666655</v>
      </c>
      <c r="I58" s="36">
        <v>7159.2333333333327</v>
      </c>
      <c r="J58" s="36">
        <v>7214.4666666666653</v>
      </c>
      <c r="K58" s="31">
        <v>7104</v>
      </c>
      <c r="L58" s="31">
        <v>6996.8</v>
      </c>
      <c r="M58" s="31">
        <v>20.636749999999999</v>
      </c>
      <c r="N58" s="1"/>
      <c r="O58" s="1"/>
    </row>
    <row r="59" spans="1:15" ht="12.75" customHeight="1">
      <c r="A59" s="33">
        <v>49</v>
      </c>
      <c r="B59" s="53" t="s">
        <v>69</v>
      </c>
      <c r="C59" s="31">
        <v>1620.85</v>
      </c>
      <c r="D59" s="36">
        <v>1607.3499999999997</v>
      </c>
      <c r="E59" s="36">
        <v>1591.8499999999995</v>
      </c>
      <c r="F59" s="36">
        <v>1562.8499999999997</v>
      </c>
      <c r="G59" s="36">
        <v>1547.3499999999995</v>
      </c>
      <c r="H59" s="36">
        <v>1636.3499999999995</v>
      </c>
      <c r="I59" s="36">
        <v>1651.85</v>
      </c>
      <c r="J59" s="36">
        <v>1680.8499999999995</v>
      </c>
      <c r="K59" s="31">
        <v>1622.85</v>
      </c>
      <c r="L59" s="31">
        <v>1578.35</v>
      </c>
      <c r="M59" s="31">
        <v>13.93463</v>
      </c>
      <c r="N59" s="1"/>
      <c r="O59" s="1"/>
    </row>
    <row r="60" spans="1:15" ht="12.75" customHeight="1">
      <c r="A60" s="33">
        <v>50</v>
      </c>
      <c r="B60" s="53" t="s">
        <v>270</v>
      </c>
      <c r="C60" s="31">
        <v>8190.95</v>
      </c>
      <c r="D60" s="36">
        <v>8140.95</v>
      </c>
      <c r="E60" s="36">
        <v>8051</v>
      </c>
      <c r="F60" s="36">
        <v>7911.05</v>
      </c>
      <c r="G60" s="36">
        <v>7821.1</v>
      </c>
      <c r="H60" s="36">
        <v>8280.9</v>
      </c>
      <c r="I60" s="36">
        <v>8370.8499999999985</v>
      </c>
      <c r="J60" s="36">
        <v>8510.7999999999993</v>
      </c>
      <c r="K60" s="31">
        <v>8230.9</v>
      </c>
      <c r="L60" s="31">
        <v>8001</v>
      </c>
      <c r="M60" s="31">
        <v>0.21964</v>
      </c>
      <c r="N60" s="1"/>
      <c r="O60" s="1"/>
    </row>
    <row r="61" spans="1:15" ht="12.75" customHeight="1">
      <c r="A61" s="33">
        <v>51</v>
      </c>
      <c r="B61" s="53" t="s">
        <v>334</v>
      </c>
      <c r="C61" s="31">
        <v>2387.9499999999998</v>
      </c>
      <c r="D61" s="36">
        <v>2372.6</v>
      </c>
      <c r="E61" s="36">
        <v>2332.8999999999996</v>
      </c>
      <c r="F61" s="36">
        <v>2277.85</v>
      </c>
      <c r="G61" s="36">
        <v>2238.1499999999996</v>
      </c>
      <c r="H61" s="36">
        <v>2427.6499999999996</v>
      </c>
      <c r="I61" s="36">
        <v>2467.3499999999995</v>
      </c>
      <c r="J61" s="36">
        <v>2522.3999999999996</v>
      </c>
      <c r="K61" s="31">
        <v>2412.3000000000002</v>
      </c>
      <c r="L61" s="31">
        <v>2317.5500000000002</v>
      </c>
      <c r="M61" s="31">
        <v>0.62033000000000005</v>
      </c>
      <c r="N61" s="1"/>
      <c r="O61" s="1"/>
    </row>
    <row r="62" spans="1:15" ht="12.75" customHeight="1">
      <c r="A62" s="33">
        <v>52</v>
      </c>
      <c r="B62" s="53" t="s">
        <v>71</v>
      </c>
      <c r="C62" s="31">
        <v>2714.55</v>
      </c>
      <c r="D62" s="36">
        <v>2685.8</v>
      </c>
      <c r="E62" s="36">
        <v>2639.55</v>
      </c>
      <c r="F62" s="36">
        <v>2564.5500000000002</v>
      </c>
      <c r="G62" s="36">
        <v>2518.3000000000002</v>
      </c>
      <c r="H62" s="36">
        <v>2760.8</v>
      </c>
      <c r="I62" s="36">
        <v>2807.05</v>
      </c>
      <c r="J62" s="36">
        <v>2882.05</v>
      </c>
      <c r="K62" s="31">
        <v>2732.05</v>
      </c>
      <c r="L62" s="31">
        <v>2610.8000000000002</v>
      </c>
      <c r="M62" s="31">
        <v>2.6222300000000001</v>
      </c>
      <c r="N62" s="1"/>
      <c r="O62" s="1"/>
    </row>
    <row r="63" spans="1:15" ht="12.75" customHeight="1">
      <c r="A63" s="33">
        <v>53</v>
      </c>
      <c r="B63" s="53" t="s">
        <v>72</v>
      </c>
      <c r="C63" s="31">
        <v>384.4</v>
      </c>
      <c r="D63" s="36">
        <v>382.86666666666662</v>
      </c>
      <c r="E63" s="36">
        <v>379.23333333333323</v>
      </c>
      <c r="F63" s="36">
        <v>374.06666666666661</v>
      </c>
      <c r="G63" s="36">
        <v>370.43333333333322</v>
      </c>
      <c r="H63" s="36">
        <v>388.03333333333325</v>
      </c>
      <c r="I63" s="36">
        <v>391.66666666666657</v>
      </c>
      <c r="J63" s="36">
        <v>396.83333333333326</v>
      </c>
      <c r="K63" s="31">
        <v>386.5</v>
      </c>
      <c r="L63" s="31">
        <v>377.7</v>
      </c>
      <c r="M63" s="31">
        <v>14.97692</v>
      </c>
      <c r="N63" s="1"/>
      <c r="O63" s="1"/>
    </row>
    <row r="64" spans="1:15" ht="12.75" customHeight="1">
      <c r="A64" s="33">
        <v>54</v>
      </c>
      <c r="B64" s="53" t="s">
        <v>73</v>
      </c>
      <c r="C64" s="31">
        <v>224.4</v>
      </c>
      <c r="D64" s="36">
        <v>223.78333333333333</v>
      </c>
      <c r="E64" s="36">
        <v>220.86666666666667</v>
      </c>
      <c r="F64" s="36">
        <v>217.33333333333334</v>
      </c>
      <c r="G64" s="36">
        <v>214.41666666666669</v>
      </c>
      <c r="H64" s="36">
        <v>227.31666666666666</v>
      </c>
      <c r="I64" s="36">
        <v>230.23333333333335</v>
      </c>
      <c r="J64" s="36">
        <v>233.76666666666665</v>
      </c>
      <c r="K64" s="31">
        <v>226.7</v>
      </c>
      <c r="L64" s="31">
        <v>220.25</v>
      </c>
      <c r="M64" s="31">
        <v>114.43782</v>
      </c>
      <c r="N64" s="1"/>
      <c r="O64" s="1"/>
    </row>
    <row r="65" spans="1:15" ht="12.75" customHeight="1">
      <c r="A65" s="33">
        <v>55</v>
      </c>
      <c r="B65" s="53" t="s">
        <v>74</v>
      </c>
      <c r="C65" s="31">
        <v>228.65</v>
      </c>
      <c r="D65" s="36">
        <v>225.76666666666665</v>
      </c>
      <c r="E65" s="36">
        <v>222.5333333333333</v>
      </c>
      <c r="F65" s="36">
        <v>216.41666666666666</v>
      </c>
      <c r="G65" s="36">
        <v>213.18333333333331</v>
      </c>
      <c r="H65" s="36">
        <v>231.8833333333333</v>
      </c>
      <c r="I65" s="36">
        <v>235.11666666666665</v>
      </c>
      <c r="J65" s="36">
        <v>241.23333333333329</v>
      </c>
      <c r="K65" s="31">
        <v>229</v>
      </c>
      <c r="L65" s="31">
        <v>219.65</v>
      </c>
      <c r="M65" s="31">
        <v>362.36660000000001</v>
      </c>
      <c r="N65" s="1"/>
      <c r="O65" s="1"/>
    </row>
    <row r="66" spans="1:15" ht="12.75" customHeight="1">
      <c r="A66" s="33">
        <v>56</v>
      </c>
      <c r="B66" s="53" t="s">
        <v>271</v>
      </c>
      <c r="C66" s="31">
        <v>133.15</v>
      </c>
      <c r="D66" s="36">
        <v>132.18333333333334</v>
      </c>
      <c r="E66" s="36">
        <v>127.51666666666668</v>
      </c>
      <c r="F66" s="36">
        <v>121.88333333333334</v>
      </c>
      <c r="G66" s="36">
        <v>117.21666666666668</v>
      </c>
      <c r="H66" s="36">
        <v>137.81666666666666</v>
      </c>
      <c r="I66" s="36">
        <v>142.48333333333329</v>
      </c>
      <c r="J66" s="36">
        <v>148.11666666666667</v>
      </c>
      <c r="K66" s="31">
        <v>136.85</v>
      </c>
      <c r="L66" s="31">
        <v>126.55</v>
      </c>
      <c r="M66" s="31">
        <v>192.68806000000001</v>
      </c>
      <c r="N66" s="1"/>
      <c r="O66" s="1"/>
    </row>
    <row r="67" spans="1:15" ht="12.75" customHeight="1">
      <c r="A67" s="33">
        <v>57</v>
      </c>
      <c r="B67" s="53" t="s">
        <v>335</v>
      </c>
      <c r="C67" s="31">
        <v>53.75</v>
      </c>
      <c r="D67" s="36">
        <v>52.633333333333333</v>
      </c>
      <c r="E67" s="36">
        <v>51.266666666666666</v>
      </c>
      <c r="F67" s="36">
        <v>48.783333333333331</v>
      </c>
      <c r="G67" s="36">
        <v>47.416666666666664</v>
      </c>
      <c r="H67" s="36">
        <v>55.116666666666667</v>
      </c>
      <c r="I67" s="36">
        <v>56.483333333333327</v>
      </c>
      <c r="J67" s="36">
        <v>58.966666666666669</v>
      </c>
      <c r="K67" s="31">
        <v>54</v>
      </c>
      <c r="L67" s="31">
        <v>50.15</v>
      </c>
      <c r="M67" s="31">
        <v>592.29750000000001</v>
      </c>
      <c r="N67" s="1"/>
      <c r="O67" s="1"/>
    </row>
    <row r="68" spans="1:15" ht="12.75" customHeight="1">
      <c r="A68" s="33">
        <v>58</v>
      </c>
      <c r="B68" s="53" t="s">
        <v>331</v>
      </c>
      <c r="C68" s="31">
        <v>2968</v>
      </c>
      <c r="D68" s="36">
        <v>2964.3666666666668</v>
      </c>
      <c r="E68" s="36">
        <v>2923.7333333333336</v>
      </c>
      <c r="F68" s="36">
        <v>2879.4666666666667</v>
      </c>
      <c r="G68" s="36">
        <v>2838.8333333333335</v>
      </c>
      <c r="H68" s="36">
        <v>3008.6333333333337</v>
      </c>
      <c r="I68" s="36">
        <v>3049.2666666666669</v>
      </c>
      <c r="J68" s="36">
        <v>3093.5333333333338</v>
      </c>
      <c r="K68" s="31">
        <v>3005</v>
      </c>
      <c r="L68" s="31">
        <v>2920.1</v>
      </c>
      <c r="M68" s="31">
        <v>0.24331</v>
      </c>
      <c r="N68" s="1"/>
      <c r="O68" s="1"/>
    </row>
    <row r="69" spans="1:15" ht="12.75" customHeight="1">
      <c r="A69" s="33">
        <v>59</v>
      </c>
      <c r="B69" s="53" t="s">
        <v>75</v>
      </c>
      <c r="C69" s="31">
        <v>1466.45</v>
      </c>
      <c r="D69" s="36">
        <v>1469.4833333333333</v>
      </c>
      <c r="E69" s="36">
        <v>1456.9666666666667</v>
      </c>
      <c r="F69" s="36">
        <v>1447.4833333333333</v>
      </c>
      <c r="G69" s="36">
        <v>1434.9666666666667</v>
      </c>
      <c r="H69" s="36">
        <v>1478.9666666666667</v>
      </c>
      <c r="I69" s="36">
        <v>1491.4833333333336</v>
      </c>
      <c r="J69" s="36">
        <v>1500.9666666666667</v>
      </c>
      <c r="K69" s="31">
        <v>1482</v>
      </c>
      <c r="L69" s="31">
        <v>1460</v>
      </c>
      <c r="M69" s="31">
        <v>2.1235200000000001</v>
      </c>
      <c r="N69" s="1"/>
      <c r="O69" s="1"/>
    </row>
    <row r="70" spans="1:15" ht="12.75" customHeight="1">
      <c r="A70" s="33">
        <v>60</v>
      </c>
      <c r="B70" s="53" t="s">
        <v>336</v>
      </c>
      <c r="C70" s="31">
        <v>5979.1</v>
      </c>
      <c r="D70" s="36">
        <v>5911.8</v>
      </c>
      <c r="E70" s="36">
        <v>5824.6</v>
      </c>
      <c r="F70" s="36">
        <v>5670.1</v>
      </c>
      <c r="G70" s="36">
        <v>5582.9000000000005</v>
      </c>
      <c r="H70" s="36">
        <v>6066.3</v>
      </c>
      <c r="I70" s="36">
        <v>6153.4999999999991</v>
      </c>
      <c r="J70" s="36">
        <v>6308</v>
      </c>
      <c r="K70" s="31">
        <v>5999</v>
      </c>
      <c r="L70" s="31">
        <v>5757.3</v>
      </c>
      <c r="M70" s="31">
        <v>0.24814</v>
      </c>
      <c r="N70" s="1"/>
      <c r="O70" s="1"/>
    </row>
    <row r="71" spans="1:15" ht="12.75" customHeight="1">
      <c r="A71" s="33">
        <v>61</v>
      </c>
      <c r="B71" s="53" t="s">
        <v>332</v>
      </c>
      <c r="C71" s="31">
        <v>3159.75</v>
      </c>
      <c r="D71" s="36">
        <v>3119.5333333333333</v>
      </c>
      <c r="E71" s="36">
        <v>3049.0666666666666</v>
      </c>
      <c r="F71" s="36">
        <v>2938.3833333333332</v>
      </c>
      <c r="G71" s="36">
        <v>2867.9166666666665</v>
      </c>
      <c r="H71" s="36">
        <v>3230.2166666666667</v>
      </c>
      <c r="I71" s="36">
        <v>3300.6833333333329</v>
      </c>
      <c r="J71" s="36">
        <v>3411.3666666666668</v>
      </c>
      <c r="K71" s="31">
        <v>3190</v>
      </c>
      <c r="L71" s="31">
        <v>3008.85</v>
      </c>
      <c r="M71" s="31">
        <v>3.2558799999999999</v>
      </c>
      <c r="N71" s="1"/>
      <c r="O71" s="1"/>
    </row>
    <row r="72" spans="1:15" ht="12.75" customHeight="1">
      <c r="A72" s="33">
        <v>62</v>
      </c>
      <c r="B72" s="53" t="s">
        <v>77</v>
      </c>
      <c r="C72" s="31">
        <v>562.54999999999995</v>
      </c>
      <c r="D72" s="36">
        <v>556.43333333333328</v>
      </c>
      <c r="E72" s="36">
        <v>548.96666666666658</v>
      </c>
      <c r="F72" s="36">
        <v>535.38333333333333</v>
      </c>
      <c r="G72" s="36">
        <v>527.91666666666663</v>
      </c>
      <c r="H72" s="36">
        <v>570.01666666666654</v>
      </c>
      <c r="I72" s="36">
        <v>577.48333333333323</v>
      </c>
      <c r="J72" s="36">
        <v>591.06666666666649</v>
      </c>
      <c r="K72" s="31">
        <v>563.9</v>
      </c>
      <c r="L72" s="31">
        <v>542.85</v>
      </c>
      <c r="M72" s="31">
        <v>10.93896</v>
      </c>
      <c r="N72" s="1"/>
      <c r="O72" s="1"/>
    </row>
    <row r="73" spans="1:15" ht="12.75" customHeight="1">
      <c r="A73" s="33">
        <v>63</v>
      </c>
      <c r="B73" s="53" t="s">
        <v>337</v>
      </c>
      <c r="C73" s="31">
        <v>1701.7</v>
      </c>
      <c r="D73" s="36">
        <v>1693.95</v>
      </c>
      <c r="E73" s="36">
        <v>1633</v>
      </c>
      <c r="F73" s="36">
        <v>1564.3</v>
      </c>
      <c r="G73" s="36">
        <v>1503.35</v>
      </c>
      <c r="H73" s="36">
        <v>1762.65</v>
      </c>
      <c r="I73" s="36">
        <v>1823.6000000000004</v>
      </c>
      <c r="J73" s="36">
        <v>1892.3000000000002</v>
      </c>
      <c r="K73" s="31">
        <v>1754.9</v>
      </c>
      <c r="L73" s="31">
        <v>1625.25</v>
      </c>
      <c r="M73" s="31">
        <v>13.891859999999999</v>
      </c>
      <c r="N73" s="1"/>
      <c r="O73" s="1"/>
    </row>
    <row r="74" spans="1:15" ht="12.75" customHeight="1">
      <c r="A74" s="33">
        <v>64</v>
      </c>
      <c r="B74" s="53" t="s">
        <v>76</v>
      </c>
      <c r="C74" s="31">
        <v>189.25</v>
      </c>
      <c r="D74" s="36">
        <v>187.81666666666669</v>
      </c>
      <c r="E74" s="36">
        <v>185.43333333333339</v>
      </c>
      <c r="F74" s="36">
        <v>181.6166666666667</v>
      </c>
      <c r="G74" s="36">
        <v>179.23333333333341</v>
      </c>
      <c r="H74" s="36">
        <v>191.63333333333338</v>
      </c>
      <c r="I74" s="36">
        <v>194.01666666666665</v>
      </c>
      <c r="J74" s="36">
        <v>197.83333333333337</v>
      </c>
      <c r="K74" s="31">
        <v>190.2</v>
      </c>
      <c r="L74" s="31">
        <v>184</v>
      </c>
      <c r="M74" s="31">
        <v>147.42783</v>
      </c>
      <c r="N74" s="1"/>
      <c r="O74" s="1"/>
    </row>
    <row r="75" spans="1:15" ht="12.75" customHeight="1">
      <c r="A75" s="33">
        <v>65</v>
      </c>
      <c r="B75" s="53" t="s">
        <v>78</v>
      </c>
      <c r="C75" s="31">
        <v>1215.8</v>
      </c>
      <c r="D75" s="36">
        <v>1206.9333333333334</v>
      </c>
      <c r="E75" s="36">
        <v>1188.8666666666668</v>
      </c>
      <c r="F75" s="36">
        <v>1161.9333333333334</v>
      </c>
      <c r="G75" s="36">
        <v>1143.8666666666668</v>
      </c>
      <c r="H75" s="36">
        <v>1233.8666666666668</v>
      </c>
      <c r="I75" s="36">
        <v>1251.9333333333334</v>
      </c>
      <c r="J75" s="36">
        <v>1278.8666666666668</v>
      </c>
      <c r="K75" s="31">
        <v>1225</v>
      </c>
      <c r="L75" s="31">
        <v>1180</v>
      </c>
      <c r="M75" s="31">
        <v>4.9541300000000001</v>
      </c>
      <c r="N75" s="1"/>
      <c r="O75" s="1"/>
    </row>
    <row r="76" spans="1:15" ht="12.75" customHeight="1">
      <c r="A76" s="33">
        <v>66</v>
      </c>
      <c r="B76" s="53" t="s">
        <v>81</v>
      </c>
      <c r="C76" s="31">
        <v>209.9</v>
      </c>
      <c r="D76" s="36">
        <v>207.31666666666669</v>
      </c>
      <c r="E76" s="36">
        <v>203.28333333333339</v>
      </c>
      <c r="F76" s="36">
        <v>196.66666666666669</v>
      </c>
      <c r="G76" s="36">
        <v>192.63333333333338</v>
      </c>
      <c r="H76" s="36">
        <v>213.93333333333339</v>
      </c>
      <c r="I76" s="36">
        <v>217.9666666666667</v>
      </c>
      <c r="J76" s="36">
        <v>224.5833333333334</v>
      </c>
      <c r="K76" s="31">
        <v>211.35</v>
      </c>
      <c r="L76" s="31">
        <v>200.7</v>
      </c>
      <c r="M76" s="31">
        <v>325.60581000000002</v>
      </c>
      <c r="N76" s="1"/>
      <c r="O76" s="1"/>
    </row>
    <row r="77" spans="1:15" ht="12.75" customHeight="1">
      <c r="A77" s="33">
        <v>67</v>
      </c>
      <c r="B77" s="53" t="s">
        <v>85</v>
      </c>
      <c r="C77" s="31">
        <v>477.15</v>
      </c>
      <c r="D77" s="36">
        <v>472.98333333333335</v>
      </c>
      <c r="E77" s="36">
        <v>467.4666666666667</v>
      </c>
      <c r="F77" s="36">
        <v>457.78333333333336</v>
      </c>
      <c r="G77" s="36">
        <v>452.26666666666671</v>
      </c>
      <c r="H77" s="36">
        <v>482.66666666666669</v>
      </c>
      <c r="I77" s="36">
        <v>488.18333333333334</v>
      </c>
      <c r="J77" s="36">
        <v>497.86666666666667</v>
      </c>
      <c r="K77" s="31">
        <v>478.5</v>
      </c>
      <c r="L77" s="31">
        <v>463.3</v>
      </c>
      <c r="M77" s="31">
        <v>75.806560000000005</v>
      </c>
      <c r="N77" s="1"/>
      <c r="O77" s="1"/>
    </row>
    <row r="78" spans="1:15" ht="12.75" customHeight="1">
      <c r="A78" s="33">
        <v>68</v>
      </c>
      <c r="B78" s="53" t="s">
        <v>80</v>
      </c>
      <c r="C78" s="31">
        <v>1189.95</v>
      </c>
      <c r="D78" s="36">
        <v>1174.6833333333332</v>
      </c>
      <c r="E78" s="36">
        <v>1155.3666666666663</v>
      </c>
      <c r="F78" s="36">
        <v>1120.7833333333331</v>
      </c>
      <c r="G78" s="36">
        <v>1101.4666666666662</v>
      </c>
      <c r="H78" s="36">
        <v>1209.2666666666664</v>
      </c>
      <c r="I78" s="36">
        <v>1228.5833333333335</v>
      </c>
      <c r="J78" s="36">
        <v>1263.1666666666665</v>
      </c>
      <c r="K78" s="31">
        <v>1194</v>
      </c>
      <c r="L78" s="31">
        <v>1140.0999999999999</v>
      </c>
      <c r="M78" s="31">
        <v>95.465919999999997</v>
      </c>
      <c r="N78" s="1"/>
      <c r="O78" s="1"/>
    </row>
    <row r="79" spans="1:15" ht="12.75" customHeight="1">
      <c r="A79" s="33">
        <v>69</v>
      </c>
      <c r="B79" s="53" t="s">
        <v>843</v>
      </c>
      <c r="C79" s="31">
        <v>576.4</v>
      </c>
      <c r="D79" s="36">
        <v>573.98333333333335</v>
      </c>
      <c r="E79" s="36">
        <v>566.4666666666667</v>
      </c>
      <c r="F79" s="36">
        <v>556.5333333333333</v>
      </c>
      <c r="G79" s="36">
        <v>549.01666666666665</v>
      </c>
      <c r="H79" s="36">
        <v>583.91666666666674</v>
      </c>
      <c r="I79" s="36">
        <v>591.43333333333339</v>
      </c>
      <c r="J79" s="36">
        <v>601.36666666666679</v>
      </c>
      <c r="K79" s="31">
        <v>581.5</v>
      </c>
      <c r="L79" s="31">
        <v>564.04999999999995</v>
      </c>
      <c r="M79" s="31">
        <v>1.48461</v>
      </c>
      <c r="N79" s="1"/>
      <c r="O79" s="1"/>
    </row>
    <row r="80" spans="1:15" ht="12.75" customHeight="1">
      <c r="A80" s="33">
        <v>70</v>
      </c>
      <c r="B80" s="53" t="s">
        <v>82</v>
      </c>
      <c r="C80" s="31">
        <v>264.5</v>
      </c>
      <c r="D80" s="36">
        <v>263.91666666666669</v>
      </c>
      <c r="E80" s="36">
        <v>261.43333333333339</v>
      </c>
      <c r="F80" s="36">
        <v>258.36666666666673</v>
      </c>
      <c r="G80" s="36">
        <v>255.88333333333344</v>
      </c>
      <c r="H80" s="36">
        <v>266.98333333333335</v>
      </c>
      <c r="I80" s="36">
        <v>269.46666666666658</v>
      </c>
      <c r="J80" s="36">
        <v>272.5333333333333</v>
      </c>
      <c r="K80" s="31">
        <v>266.39999999999998</v>
      </c>
      <c r="L80" s="31">
        <v>260.85000000000002</v>
      </c>
      <c r="M80" s="31">
        <v>46.372079999999997</v>
      </c>
      <c r="N80" s="1"/>
      <c r="O80" s="1"/>
    </row>
    <row r="81" spans="1:15" ht="12.75" customHeight="1">
      <c r="A81" s="33">
        <v>71</v>
      </c>
      <c r="B81" s="53" t="s">
        <v>338</v>
      </c>
      <c r="C81" s="31">
        <v>1401.5</v>
      </c>
      <c r="D81" s="36">
        <v>1401.1166666666668</v>
      </c>
      <c r="E81" s="36">
        <v>1383.2333333333336</v>
      </c>
      <c r="F81" s="36">
        <v>1364.9666666666667</v>
      </c>
      <c r="G81" s="36">
        <v>1347.0833333333335</v>
      </c>
      <c r="H81" s="36">
        <v>1419.3833333333337</v>
      </c>
      <c r="I81" s="36">
        <v>1437.2666666666669</v>
      </c>
      <c r="J81" s="36">
        <v>1455.5333333333338</v>
      </c>
      <c r="K81" s="31">
        <v>1419</v>
      </c>
      <c r="L81" s="31">
        <v>1382.85</v>
      </c>
      <c r="M81" s="31">
        <v>0.81450999999999996</v>
      </c>
      <c r="N81" s="1"/>
      <c r="O81" s="1"/>
    </row>
    <row r="82" spans="1:15" ht="12.75" customHeight="1">
      <c r="A82" s="33">
        <v>72</v>
      </c>
      <c r="B82" s="53" t="s">
        <v>88</v>
      </c>
      <c r="C82" s="31">
        <v>822.7</v>
      </c>
      <c r="D82" s="36">
        <v>814.75</v>
      </c>
      <c r="E82" s="36">
        <v>801.8</v>
      </c>
      <c r="F82" s="36">
        <v>780.9</v>
      </c>
      <c r="G82" s="36">
        <v>767.94999999999993</v>
      </c>
      <c r="H82" s="36">
        <v>835.65</v>
      </c>
      <c r="I82" s="36">
        <v>848.6</v>
      </c>
      <c r="J82" s="36">
        <v>869.5</v>
      </c>
      <c r="K82" s="31">
        <v>827.7</v>
      </c>
      <c r="L82" s="31">
        <v>793.85</v>
      </c>
      <c r="M82" s="31">
        <v>26.915839999999999</v>
      </c>
      <c r="N82" s="1"/>
      <c r="O82" s="1"/>
    </row>
    <row r="83" spans="1:15" ht="12.75" customHeight="1">
      <c r="A83" s="33">
        <v>73</v>
      </c>
      <c r="B83" s="53" t="s">
        <v>844</v>
      </c>
      <c r="C83" s="31">
        <v>393.75</v>
      </c>
      <c r="D83" s="36">
        <v>388.76666666666665</v>
      </c>
      <c r="E83" s="36">
        <v>380.23333333333329</v>
      </c>
      <c r="F83" s="36">
        <v>366.71666666666664</v>
      </c>
      <c r="G83" s="36">
        <v>358.18333333333328</v>
      </c>
      <c r="H83" s="36">
        <v>402.2833333333333</v>
      </c>
      <c r="I83" s="36">
        <v>410.81666666666661</v>
      </c>
      <c r="J83" s="36">
        <v>424.33333333333331</v>
      </c>
      <c r="K83" s="31">
        <v>397.3</v>
      </c>
      <c r="L83" s="31">
        <v>375.25</v>
      </c>
      <c r="M83" s="31">
        <v>41.819029999999998</v>
      </c>
      <c r="N83" s="1"/>
      <c r="O83" s="1"/>
    </row>
    <row r="84" spans="1:15" ht="12.75" customHeight="1">
      <c r="A84" s="33">
        <v>74</v>
      </c>
      <c r="B84" s="53" t="s">
        <v>339</v>
      </c>
      <c r="C84" s="31">
        <v>6875.05</v>
      </c>
      <c r="D84" s="36">
        <v>6886.7833333333328</v>
      </c>
      <c r="E84" s="36">
        <v>6801.5166666666655</v>
      </c>
      <c r="F84" s="36">
        <v>6727.9833333333327</v>
      </c>
      <c r="G84" s="36">
        <v>6642.7166666666653</v>
      </c>
      <c r="H84" s="36">
        <v>6960.3166666666657</v>
      </c>
      <c r="I84" s="36">
        <v>7045.5833333333321</v>
      </c>
      <c r="J84" s="36">
        <v>7119.1166666666659</v>
      </c>
      <c r="K84" s="31">
        <v>6972.05</v>
      </c>
      <c r="L84" s="31">
        <v>6813.25</v>
      </c>
      <c r="M84" s="31">
        <v>0.14868000000000001</v>
      </c>
      <c r="N84" s="1"/>
      <c r="O84" s="1"/>
    </row>
    <row r="85" spans="1:15" ht="12.75" customHeight="1">
      <c r="A85" s="33">
        <v>75</v>
      </c>
      <c r="B85" s="53" t="s">
        <v>340</v>
      </c>
      <c r="C85" s="31">
        <v>1086.5999999999999</v>
      </c>
      <c r="D85" s="36">
        <v>1084.7666666666667</v>
      </c>
      <c r="E85" s="36">
        <v>1049.1333333333332</v>
      </c>
      <c r="F85" s="36">
        <v>1011.6666666666665</v>
      </c>
      <c r="G85" s="36">
        <v>976.03333333333308</v>
      </c>
      <c r="H85" s="36">
        <v>1122.2333333333333</v>
      </c>
      <c r="I85" s="36">
        <v>1157.866666666667</v>
      </c>
      <c r="J85" s="36">
        <v>1195.3333333333335</v>
      </c>
      <c r="K85" s="31">
        <v>1120.4000000000001</v>
      </c>
      <c r="L85" s="31">
        <v>1047.3</v>
      </c>
      <c r="M85" s="31">
        <v>3.7066699999999999</v>
      </c>
      <c r="N85" s="1"/>
      <c r="O85" s="1"/>
    </row>
    <row r="86" spans="1:15" ht="12.75" customHeight="1">
      <c r="A86" s="33">
        <v>76</v>
      </c>
      <c r="B86" s="53" t="s">
        <v>341</v>
      </c>
      <c r="C86" s="31">
        <v>1606.75</v>
      </c>
      <c r="D86" s="36">
        <v>1592.2166666666665</v>
      </c>
      <c r="E86" s="36">
        <v>1559.633333333333</v>
      </c>
      <c r="F86" s="36">
        <v>1512.5166666666664</v>
      </c>
      <c r="G86" s="36">
        <v>1479.9333333333329</v>
      </c>
      <c r="H86" s="36">
        <v>1639.333333333333</v>
      </c>
      <c r="I86" s="36">
        <v>1671.9166666666665</v>
      </c>
      <c r="J86" s="36">
        <v>1719.0333333333331</v>
      </c>
      <c r="K86" s="31">
        <v>1624.8</v>
      </c>
      <c r="L86" s="31">
        <v>1545.1</v>
      </c>
      <c r="M86" s="31">
        <v>3.2589700000000001</v>
      </c>
      <c r="N86" s="1"/>
      <c r="O86" s="1"/>
    </row>
    <row r="87" spans="1:15" ht="12.75" customHeight="1">
      <c r="A87" s="33">
        <v>77</v>
      </c>
      <c r="B87" s="53" t="s">
        <v>342</v>
      </c>
      <c r="C87" s="31">
        <v>608.75</v>
      </c>
      <c r="D87" s="36">
        <v>598.88333333333333</v>
      </c>
      <c r="E87" s="36">
        <v>565.26666666666665</v>
      </c>
      <c r="F87" s="36">
        <v>521.7833333333333</v>
      </c>
      <c r="G87" s="36">
        <v>488.16666666666663</v>
      </c>
      <c r="H87" s="36">
        <v>642.36666666666667</v>
      </c>
      <c r="I87" s="36">
        <v>675.98333333333323</v>
      </c>
      <c r="J87" s="36">
        <v>719.4666666666667</v>
      </c>
      <c r="K87" s="31">
        <v>632.5</v>
      </c>
      <c r="L87" s="31">
        <v>555.4</v>
      </c>
      <c r="M87" s="31">
        <v>127.64648</v>
      </c>
      <c r="N87" s="1"/>
      <c r="O87" s="1"/>
    </row>
    <row r="88" spans="1:15" ht="12.75" customHeight="1">
      <c r="A88" s="33">
        <v>78</v>
      </c>
      <c r="B88" s="53" t="s">
        <v>83</v>
      </c>
      <c r="C88" s="31">
        <v>22444.15</v>
      </c>
      <c r="D88" s="36">
        <v>22551.016666666666</v>
      </c>
      <c r="E88" s="36">
        <v>22208.333333333332</v>
      </c>
      <c r="F88" s="36">
        <v>21972.516666666666</v>
      </c>
      <c r="G88" s="36">
        <v>21629.833333333332</v>
      </c>
      <c r="H88" s="36">
        <v>22786.833333333332</v>
      </c>
      <c r="I88" s="36">
        <v>23129.516666666666</v>
      </c>
      <c r="J88" s="36">
        <v>23365.333333333332</v>
      </c>
      <c r="K88" s="31">
        <v>22893.7</v>
      </c>
      <c r="L88" s="31">
        <v>22315.200000000001</v>
      </c>
      <c r="M88" s="31">
        <v>0.35408000000000001</v>
      </c>
      <c r="N88" s="1"/>
      <c r="O88" s="1"/>
    </row>
    <row r="89" spans="1:15" ht="12.75" customHeight="1">
      <c r="A89" s="33">
        <v>79</v>
      </c>
      <c r="B89" s="53" t="s">
        <v>343</v>
      </c>
      <c r="C89" s="31">
        <v>950.25</v>
      </c>
      <c r="D89" s="36">
        <v>936.65</v>
      </c>
      <c r="E89" s="36">
        <v>917.15</v>
      </c>
      <c r="F89" s="36">
        <v>884.05</v>
      </c>
      <c r="G89" s="36">
        <v>864.55</v>
      </c>
      <c r="H89" s="36">
        <v>969.75</v>
      </c>
      <c r="I89" s="36">
        <v>989.25</v>
      </c>
      <c r="J89" s="36">
        <v>1022.35</v>
      </c>
      <c r="K89" s="31">
        <v>956.15</v>
      </c>
      <c r="L89" s="31">
        <v>903.55</v>
      </c>
      <c r="M89" s="31">
        <v>2.8932000000000002</v>
      </c>
      <c r="N89" s="1"/>
      <c r="O89" s="1"/>
    </row>
    <row r="90" spans="1:15" ht="12.75" customHeight="1">
      <c r="A90" s="33">
        <v>80</v>
      </c>
      <c r="B90" s="53" t="s">
        <v>344</v>
      </c>
      <c r="C90" s="31">
        <v>18.55</v>
      </c>
      <c r="D90" s="36">
        <v>18.283333333333335</v>
      </c>
      <c r="E90" s="36">
        <v>17.766666666666669</v>
      </c>
      <c r="F90" s="36">
        <v>16.983333333333334</v>
      </c>
      <c r="G90" s="36">
        <v>16.466666666666669</v>
      </c>
      <c r="H90" s="36">
        <v>19.06666666666667</v>
      </c>
      <c r="I90" s="36">
        <v>19.583333333333336</v>
      </c>
      <c r="J90" s="36">
        <v>20.366666666666671</v>
      </c>
      <c r="K90" s="31">
        <v>18.8</v>
      </c>
      <c r="L90" s="31">
        <v>17.5</v>
      </c>
      <c r="M90" s="31">
        <v>272.45467000000002</v>
      </c>
      <c r="N90" s="1"/>
      <c r="O90" s="1"/>
    </row>
    <row r="91" spans="1:15" ht="12.75" customHeight="1">
      <c r="A91" s="33">
        <v>81</v>
      </c>
      <c r="B91" s="53" t="s">
        <v>86</v>
      </c>
      <c r="C91" s="31">
        <v>5142.25</v>
      </c>
      <c r="D91" s="36">
        <v>5115.3</v>
      </c>
      <c r="E91" s="36">
        <v>5056.9500000000007</v>
      </c>
      <c r="F91" s="36">
        <v>4971.6500000000005</v>
      </c>
      <c r="G91" s="36">
        <v>4913.3000000000011</v>
      </c>
      <c r="H91" s="36">
        <v>5200.6000000000004</v>
      </c>
      <c r="I91" s="36">
        <v>5258.9500000000007</v>
      </c>
      <c r="J91" s="36">
        <v>5344.25</v>
      </c>
      <c r="K91" s="31">
        <v>5173.6499999999996</v>
      </c>
      <c r="L91" s="31">
        <v>5030</v>
      </c>
      <c r="M91" s="31">
        <v>6.1174099999999996</v>
      </c>
      <c r="N91" s="1"/>
      <c r="O91" s="1"/>
    </row>
    <row r="92" spans="1:15" ht="12.75" customHeight="1">
      <c r="A92" s="33">
        <v>82</v>
      </c>
      <c r="B92" s="53" t="s">
        <v>333</v>
      </c>
      <c r="C92" s="31">
        <v>2112.15</v>
      </c>
      <c r="D92" s="36">
        <v>2080.7999999999997</v>
      </c>
      <c r="E92" s="36">
        <v>2011.9499999999994</v>
      </c>
      <c r="F92" s="36">
        <v>1911.7499999999995</v>
      </c>
      <c r="G92" s="36">
        <v>1842.8999999999992</v>
      </c>
      <c r="H92" s="36">
        <v>2180.9999999999995</v>
      </c>
      <c r="I92" s="36">
        <v>2249.85</v>
      </c>
      <c r="J92" s="36">
        <v>2350.0499999999997</v>
      </c>
      <c r="K92" s="31">
        <v>2149.65</v>
      </c>
      <c r="L92" s="31">
        <v>1980.6</v>
      </c>
      <c r="M92" s="31">
        <v>14.460520000000001</v>
      </c>
      <c r="N92" s="1"/>
      <c r="O92" s="1"/>
    </row>
    <row r="93" spans="1:15" ht="12.75" customHeight="1">
      <c r="A93" s="33">
        <v>83</v>
      </c>
      <c r="B93" s="53" t="s">
        <v>345</v>
      </c>
      <c r="C93" s="31">
        <v>2056.85</v>
      </c>
      <c r="D93" s="36">
        <v>2044.1166666666668</v>
      </c>
      <c r="E93" s="36">
        <v>2023.2333333333336</v>
      </c>
      <c r="F93" s="36">
        <v>1989.6166666666668</v>
      </c>
      <c r="G93" s="36">
        <v>1968.7333333333336</v>
      </c>
      <c r="H93" s="36">
        <v>2077.7333333333336</v>
      </c>
      <c r="I93" s="36">
        <v>2098.6166666666668</v>
      </c>
      <c r="J93" s="36">
        <v>2132.2333333333336</v>
      </c>
      <c r="K93" s="31">
        <v>2065</v>
      </c>
      <c r="L93" s="31">
        <v>2010.5</v>
      </c>
      <c r="M93" s="31">
        <v>0.91886000000000001</v>
      </c>
      <c r="N93" s="1"/>
      <c r="O93" s="1"/>
    </row>
    <row r="94" spans="1:15" ht="12.75" customHeight="1">
      <c r="A94" s="33">
        <v>84</v>
      </c>
      <c r="B94" s="53" t="s">
        <v>351</v>
      </c>
      <c r="C94" s="31">
        <v>269.05</v>
      </c>
      <c r="D94" s="36">
        <v>269.64999999999998</v>
      </c>
      <c r="E94" s="36">
        <v>266.29999999999995</v>
      </c>
      <c r="F94" s="36">
        <v>263.54999999999995</v>
      </c>
      <c r="G94" s="36">
        <v>260.19999999999993</v>
      </c>
      <c r="H94" s="36">
        <v>272.39999999999998</v>
      </c>
      <c r="I94" s="36">
        <v>275.75</v>
      </c>
      <c r="J94" s="36">
        <v>278.5</v>
      </c>
      <c r="K94" s="31">
        <v>273</v>
      </c>
      <c r="L94" s="31">
        <v>266.89999999999998</v>
      </c>
      <c r="M94" s="31">
        <v>2.8734000000000002</v>
      </c>
      <c r="N94" s="1"/>
      <c r="O94" s="1"/>
    </row>
    <row r="95" spans="1:15" ht="12.75" customHeight="1">
      <c r="A95" s="33">
        <v>85</v>
      </c>
      <c r="B95" s="53" t="s">
        <v>90</v>
      </c>
      <c r="C95" s="31">
        <v>745.65</v>
      </c>
      <c r="D95" s="36">
        <v>738.79999999999984</v>
      </c>
      <c r="E95" s="36">
        <v>727.89999999999964</v>
      </c>
      <c r="F95" s="36">
        <v>710.14999999999975</v>
      </c>
      <c r="G95" s="36">
        <v>699.24999999999955</v>
      </c>
      <c r="H95" s="36">
        <v>756.54999999999973</v>
      </c>
      <c r="I95" s="36">
        <v>767.45</v>
      </c>
      <c r="J95" s="36">
        <v>785.19999999999982</v>
      </c>
      <c r="K95" s="31">
        <v>749.7</v>
      </c>
      <c r="L95" s="31">
        <v>721.05</v>
      </c>
      <c r="M95" s="31">
        <v>13.392770000000001</v>
      </c>
      <c r="N95" s="1"/>
      <c r="O95" s="1"/>
    </row>
    <row r="96" spans="1:15" ht="12.75" customHeight="1">
      <c r="A96" s="33">
        <v>86</v>
      </c>
      <c r="B96" s="53" t="s">
        <v>89</v>
      </c>
      <c r="C96" s="31">
        <v>454.3</v>
      </c>
      <c r="D96" s="36">
        <v>452.31666666666666</v>
      </c>
      <c r="E96" s="36">
        <v>444.98333333333335</v>
      </c>
      <c r="F96" s="36">
        <v>435.66666666666669</v>
      </c>
      <c r="G96" s="36">
        <v>428.33333333333337</v>
      </c>
      <c r="H96" s="36">
        <v>461.63333333333333</v>
      </c>
      <c r="I96" s="36">
        <v>468.9666666666667</v>
      </c>
      <c r="J96" s="36">
        <v>478.2833333333333</v>
      </c>
      <c r="K96" s="31">
        <v>459.65</v>
      </c>
      <c r="L96" s="31">
        <v>443</v>
      </c>
      <c r="M96" s="31">
        <v>208.07635999999999</v>
      </c>
      <c r="N96" s="1"/>
      <c r="O96" s="1"/>
    </row>
    <row r="97" spans="1:15" ht="12.75" customHeight="1">
      <c r="A97" s="33">
        <v>87</v>
      </c>
      <c r="B97" s="53" t="s">
        <v>352</v>
      </c>
      <c r="C97" s="31">
        <v>954.9</v>
      </c>
      <c r="D97" s="36">
        <v>955.34999999999991</v>
      </c>
      <c r="E97" s="36">
        <v>939.64999999999986</v>
      </c>
      <c r="F97" s="36">
        <v>924.4</v>
      </c>
      <c r="G97" s="36">
        <v>908.69999999999993</v>
      </c>
      <c r="H97" s="36">
        <v>970.5999999999998</v>
      </c>
      <c r="I97" s="36">
        <v>986.29999999999984</v>
      </c>
      <c r="J97" s="36">
        <v>1001.5499999999997</v>
      </c>
      <c r="K97" s="31">
        <v>971.05</v>
      </c>
      <c r="L97" s="31">
        <v>940.1</v>
      </c>
      <c r="M97" s="31">
        <v>3.41574</v>
      </c>
      <c r="N97" s="1"/>
      <c r="O97" s="1"/>
    </row>
    <row r="98" spans="1:15" ht="12.75" customHeight="1">
      <c r="A98" s="33">
        <v>88</v>
      </c>
      <c r="B98" s="53" t="s">
        <v>353</v>
      </c>
      <c r="C98" s="31">
        <v>1177.2</v>
      </c>
      <c r="D98" s="36">
        <v>1171.3833333333332</v>
      </c>
      <c r="E98" s="36">
        <v>1124.7666666666664</v>
      </c>
      <c r="F98" s="36">
        <v>1072.3333333333333</v>
      </c>
      <c r="G98" s="36">
        <v>1025.7166666666665</v>
      </c>
      <c r="H98" s="36">
        <v>1223.8166666666664</v>
      </c>
      <c r="I98" s="36">
        <v>1270.4333333333332</v>
      </c>
      <c r="J98" s="36">
        <v>1322.8666666666663</v>
      </c>
      <c r="K98" s="31">
        <v>1218</v>
      </c>
      <c r="L98" s="31">
        <v>1118.95</v>
      </c>
      <c r="M98" s="31">
        <v>7.2090199999999998</v>
      </c>
      <c r="N98" s="1"/>
      <c r="O98" s="1"/>
    </row>
    <row r="99" spans="1:15" ht="12.75" customHeight="1">
      <c r="A99" s="33">
        <v>89</v>
      </c>
      <c r="B99" s="53" t="s">
        <v>354</v>
      </c>
      <c r="C99" s="31">
        <v>176.5</v>
      </c>
      <c r="D99" s="36">
        <v>174.43333333333331</v>
      </c>
      <c r="E99" s="36">
        <v>171.86666666666662</v>
      </c>
      <c r="F99" s="36">
        <v>167.23333333333332</v>
      </c>
      <c r="G99" s="36">
        <v>164.66666666666663</v>
      </c>
      <c r="H99" s="36">
        <v>179.06666666666661</v>
      </c>
      <c r="I99" s="36">
        <v>181.63333333333327</v>
      </c>
      <c r="J99" s="36">
        <v>186.26666666666659</v>
      </c>
      <c r="K99" s="31">
        <v>177</v>
      </c>
      <c r="L99" s="31">
        <v>169.8</v>
      </c>
      <c r="M99" s="31">
        <v>19.45438</v>
      </c>
      <c r="N99" s="1"/>
      <c r="O99" s="1"/>
    </row>
    <row r="100" spans="1:15" ht="12.75" customHeight="1">
      <c r="A100" s="33">
        <v>90</v>
      </c>
      <c r="B100" s="53" t="s">
        <v>346</v>
      </c>
      <c r="C100" s="31">
        <v>636.85</v>
      </c>
      <c r="D100" s="36">
        <v>637.06666666666672</v>
      </c>
      <c r="E100" s="36">
        <v>629.93333333333339</v>
      </c>
      <c r="F100" s="36">
        <v>623.01666666666665</v>
      </c>
      <c r="G100" s="36">
        <v>615.88333333333333</v>
      </c>
      <c r="H100" s="36">
        <v>643.98333333333346</v>
      </c>
      <c r="I100" s="36">
        <v>651.1166666666669</v>
      </c>
      <c r="J100" s="36">
        <v>658.03333333333353</v>
      </c>
      <c r="K100" s="31">
        <v>644.20000000000005</v>
      </c>
      <c r="L100" s="31">
        <v>630.15</v>
      </c>
      <c r="M100" s="31">
        <v>1.0785800000000001</v>
      </c>
      <c r="N100" s="1"/>
      <c r="O100" s="1"/>
    </row>
    <row r="101" spans="1:15" ht="12.75" customHeight="1">
      <c r="A101" s="33">
        <v>91</v>
      </c>
      <c r="B101" s="53" t="s">
        <v>355</v>
      </c>
      <c r="C101" s="31">
        <v>2876.15</v>
      </c>
      <c r="D101" s="36">
        <v>2835.5</v>
      </c>
      <c r="E101" s="36">
        <v>2771</v>
      </c>
      <c r="F101" s="36">
        <v>2665.85</v>
      </c>
      <c r="G101" s="36">
        <v>2601.35</v>
      </c>
      <c r="H101" s="36">
        <v>2940.65</v>
      </c>
      <c r="I101" s="36">
        <v>3005.15</v>
      </c>
      <c r="J101" s="36">
        <v>3110.3</v>
      </c>
      <c r="K101" s="31">
        <v>2900</v>
      </c>
      <c r="L101" s="31">
        <v>2730.35</v>
      </c>
      <c r="M101" s="31">
        <v>5.3701999999999996</v>
      </c>
      <c r="N101" s="1"/>
      <c r="O101" s="1"/>
    </row>
    <row r="102" spans="1:15" ht="12.75" customHeight="1">
      <c r="A102" s="33">
        <v>92</v>
      </c>
      <c r="B102" s="53" t="s">
        <v>356</v>
      </c>
      <c r="C102" s="31">
        <v>54.85</v>
      </c>
      <c r="D102" s="36">
        <v>53.833333333333336</v>
      </c>
      <c r="E102" s="36">
        <v>52.56666666666667</v>
      </c>
      <c r="F102" s="36">
        <v>50.283333333333331</v>
      </c>
      <c r="G102" s="36">
        <v>49.016666666666666</v>
      </c>
      <c r="H102" s="36">
        <v>56.116666666666674</v>
      </c>
      <c r="I102" s="36">
        <v>57.38333333333334</v>
      </c>
      <c r="J102" s="36">
        <v>59.666666666666679</v>
      </c>
      <c r="K102" s="31">
        <v>55.1</v>
      </c>
      <c r="L102" s="31">
        <v>51.55</v>
      </c>
      <c r="M102" s="31">
        <v>389.09793000000002</v>
      </c>
      <c r="N102" s="1"/>
      <c r="O102" s="1"/>
    </row>
    <row r="103" spans="1:15" ht="12.75" customHeight="1">
      <c r="A103" s="33">
        <v>93</v>
      </c>
      <c r="B103" s="53" t="s">
        <v>357</v>
      </c>
      <c r="C103" s="31">
        <v>1761.5</v>
      </c>
      <c r="D103" s="36">
        <v>1750.9833333333333</v>
      </c>
      <c r="E103" s="36">
        <v>1727.9666666666667</v>
      </c>
      <c r="F103" s="36">
        <v>1694.4333333333334</v>
      </c>
      <c r="G103" s="36">
        <v>1671.4166666666667</v>
      </c>
      <c r="H103" s="36">
        <v>1784.5166666666667</v>
      </c>
      <c r="I103" s="36">
        <v>1807.5333333333335</v>
      </c>
      <c r="J103" s="36">
        <v>1841.0666666666666</v>
      </c>
      <c r="K103" s="31">
        <v>1774</v>
      </c>
      <c r="L103" s="31">
        <v>1717.45</v>
      </c>
      <c r="M103" s="31">
        <v>5.2758000000000003</v>
      </c>
      <c r="N103" s="1"/>
      <c r="O103" s="1"/>
    </row>
    <row r="104" spans="1:15" ht="12.75" customHeight="1">
      <c r="A104" s="33">
        <v>94</v>
      </c>
      <c r="B104" s="53" t="s">
        <v>358</v>
      </c>
      <c r="C104" s="31">
        <v>791.75</v>
      </c>
      <c r="D104" s="36">
        <v>783.26666666666677</v>
      </c>
      <c r="E104" s="36">
        <v>771.53333333333353</v>
      </c>
      <c r="F104" s="36">
        <v>751.31666666666672</v>
      </c>
      <c r="G104" s="36">
        <v>739.58333333333348</v>
      </c>
      <c r="H104" s="36">
        <v>803.48333333333358</v>
      </c>
      <c r="I104" s="36">
        <v>815.21666666666692</v>
      </c>
      <c r="J104" s="36">
        <v>835.43333333333362</v>
      </c>
      <c r="K104" s="31">
        <v>795</v>
      </c>
      <c r="L104" s="31">
        <v>763.05</v>
      </c>
      <c r="M104" s="31">
        <v>1.39975</v>
      </c>
      <c r="N104" s="1"/>
      <c r="O104" s="1"/>
    </row>
    <row r="105" spans="1:15" ht="12.75" customHeight="1">
      <c r="A105" s="33">
        <v>95</v>
      </c>
      <c r="B105" s="53" t="s">
        <v>359</v>
      </c>
      <c r="C105" s="31">
        <v>1353.65</v>
      </c>
      <c r="D105" s="36">
        <v>1349.0166666666667</v>
      </c>
      <c r="E105" s="36">
        <v>1328.6333333333332</v>
      </c>
      <c r="F105" s="36">
        <v>1303.6166666666666</v>
      </c>
      <c r="G105" s="36">
        <v>1283.2333333333331</v>
      </c>
      <c r="H105" s="36">
        <v>1374.0333333333333</v>
      </c>
      <c r="I105" s="36">
        <v>1394.416666666667</v>
      </c>
      <c r="J105" s="36">
        <v>1419.4333333333334</v>
      </c>
      <c r="K105" s="31">
        <v>1369.4</v>
      </c>
      <c r="L105" s="31">
        <v>1324</v>
      </c>
      <c r="M105" s="31">
        <v>2.6732</v>
      </c>
      <c r="N105" s="1"/>
      <c r="O105" s="1"/>
    </row>
    <row r="106" spans="1:15" ht="12.75" customHeight="1">
      <c r="A106" s="33">
        <v>96</v>
      </c>
      <c r="B106" s="53" t="s">
        <v>360</v>
      </c>
      <c r="C106" s="31">
        <v>8196.4500000000007</v>
      </c>
      <c r="D106" s="36">
        <v>8159.9000000000005</v>
      </c>
      <c r="E106" s="36">
        <v>8097.8000000000011</v>
      </c>
      <c r="F106" s="36">
        <v>7999.1500000000005</v>
      </c>
      <c r="G106" s="36">
        <v>7937.0500000000011</v>
      </c>
      <c r="H106" s="36">
        <v>8258.5500000000011</v>
      </c>
      <c r="I106" s="36">
        <v>8320.6500000000015</v>
      </c>
      <c r="J106" s="36">
        <v>8419.3000000000011</v>
      </c>
      <c r="K106" s="31">
        <v>8222</v>
      </c>
      <c r="L106" s="31">
        <v>8061.25</v>
      </c>
      <c r="M106" s="31">
        <v>0.19911000000000001</v>
      </c>
      <c r="N106" s="1"/>
      <c r="O106" s="1"/>
    </row>
    <row r="107" spans="1:15" ht="12.75" customHeight="1">
      <c r="A107" s="33">
        <v>97</v>
      </c>
      <c r="B107" s="53" t="s">
        <v>347</v>
      </c>
      <c r="C107" s="31">
        <v>131.4</v>
      </c>
      <c r="D107" s="36">
        <v>132.4</v>
      </c>
      <c r="E107" s="36">
        <v>129</v>
      </c>
      <c r="F107" s="36">
        <v>126.6</v>
      </c>
      <c r="G107" s="36">
        <v>123.19999999999999</v>
      </c>
      <c r="H107" s="36">
        <v>134.80000000000001</v>
      </c>
      <c r="I107" s="36">
        <v>138.20000000000005</v>
      </c>
      <c r="J107" s="36">
        <v>140.60000000000002</v>
      </c>
      <c r="K107" s="31">
        <v>135.80000000000001</v>
      </c>
      <c r="L107" s="31">
        <v>130</v>
      </c>
      <c r="M107" s="31">
        <v>95.923299999999998</v>
      </c>
      <c r="N107" s="1"/>
      <c r="O107" s="1"/>
    </row>
    <row r="108" spans="1:15" ht="12.75" customHeight="1">
      <c r="A108" s="33">
        <v>98</v>
      </c>
      <c r="B108" s="53" t="s">
        <v>348</v>
      </c>
      <c r="C108" s="31">
        <v>449.35</v>
      </c>
      <c r="D108" s="36">
        <v>438.40000000000003</v>
      </c>
      <c r="E108" s="36">
        <v>425.25000000000006</v>
      </c>
      <c r="F108" s="36">
        <v>401.15000000000003</v>
      </c>
      <c r="G108" s="36">
        <v>388.00000000000006</v>
      </c>
      <c r="H108" s="36">
        <v>462.50000000000006</v>
      </c>
      <c r="I108" s="36">
        <v>475.65000000000003</v>
      </c>
      <c r="J108" s="36">
        <v>499.75000000000006</v>
      </c>
      <c r="K108" s="31">
        <v>451.55</v>
      </c>
      <c r="L108" s="31">
        <v>414.3</v>
      </c>
      <c r="M108" s="31">
        <v>76.808850000000007</v>
      </c>
      <c r="N108" s="1"/>
      <c r="O108" s="1"/>
    </row>
    <row r="109" spans="1:15" ht="12.75" customHeight="1">
      <c r="A109" s="33">
        <v>99</v>
      </c>
      <c r="B109" s="53" t="s">
        <v>361</v>
      </c>
      <c r="C109" s="31">
        <v>747.3</v>
      </c>
      <c r="D109" s="36">
        <v>744.31666666666661</v>
      </c>
      <c r="E109" s="36">
        <v>725.63333333333321</v>
      </c>
      <c r="F109" s="36">
        <v>703.96666666666658</v>
      </c>
      <c r="G109" s="36">
        <v>685.28333333333319</v>
      </c>
      <c r="H109" s="36">
        <v>765.98333333333323</v>
      </c>
      <c r="I109" s="36">
        <v>784.66666666666663</v>
      </c>
      <c r="J109" s="36">
        <v>806.33333333333326</v>
      </c>
      <c r="K109" s="31">
        <v>763</v>
      </c>
      <c r="L109" s="31">
        <v>722.65</v>
      </c>
      <c r="M109" s="31">
        <v>2.4744199999999998</v>
      </c>
      <c r="N109" s="1"/>
      <c r="O109" s="1"/>
    </row>
    <row r="110" spans="1:15" ht="12.75" customHeight="1">
      <c r="A110" s="33">
        <v>100</v>
      </c>
      <c r="B110" s="53" t="s">
        <v>91</v>
      </c>
      <c r="C110" s="31">
        <v>369.35</v>
      </c>
      <c r="D110" s="36">
        <v>364.2166666666667</v>
      </c>
      <c r="E110" s="36">
        <v>357.68333333333339</v>
      </c>
      <c r="F110" s="36">
        <v>346.01666666666671</v>
      </c>
      <c r="G110" s="36">
        <v>339.48333333333341</v>
      </c>
      <c r="H110" s="36">
        <v>375.88333333333338</v>
      </c>
      <c r="I110" s="36">
        <v>382.41666666666669</v>
      </c>
      <c r="J110" s="36">
        <v>394.08333333333337</v>
      </c>
      <c r="K110" s="31">
        <v>370.75</v>
      </c>
      <c r="L110" s="31">
        <v>352.55</v>
      </c>
      <c r="M110" s="31">
        <v>22.884029999999999</v>
      </c>
      <c r="N110" s="1"/>
      <c r="O110" s="1"/>
    </row>
    <row r="111" spans="1:15" ht="12.75" customHeight="1">
      <c r="A111" s="33">
        <v>101</v>
      </c>
      <c r="B111" s="53" t="s">
        <v>362</v>
      </c>
      <c r="C111" s="31">
        <v>473.1</v>
      </c>
      <c r="D111" s="36">
        <v>469.5333333333333</v>
      </c>
      <c r="E111" s="36">
        <v>463.06666666666661</v>
      </c>
      <c r="F111" s="36">
        <v>453.0333333333333</v>
      </c>
      <c r="G111" s="36">
        <v>446.56666666666661</v>
      </c>
      <c r="H111" s="36">
        <v>479.56666666666661</v>
      </c>
      <c r="I111" s="36">
        <v>486.0333333333333</v>
      </c>
      <c r="J111" s="36">
        <v>496.06666666666661</v>
      </c>
      <c r="K111" s="31">
        <v>476</v>
      </c>
      <c r="L111" s="31">
        <v>459.5</v>
      </c>
      <c r="M111" s="31">
        <v>0.66725999999999996</v>
      </c>
      <c r="N111" s="1"/>
      <c r="O111" s="1"/>
    </row>
    <row r="112" spans="1:15" ht="12.75" customHeight="1">
      <c r="A112" s="33">
        <v>102</v>
      </c>
      <c r="B112" s="53" t="s">
        <v>363</v>
      </c>
      <c r="C112" s="31">
        <v>1085.5999999999999</v>
      </c>
      <c r="D112" s="36">
        <v>1067.8</v>
      </c>
      <c r="E112" s="36">
        <v>1037.8</v>
      </c>
      <c r="F112" s="36">
        <v>990</v>
      </c>
      <c r="G112" s="36">
        <v>960</v>
      </c>
      <c r="H112" s="36">
        <v>1115.5999999999999</v>
      </c>
      <c r="I112" s="36">
        <v>1145.5999999999999</v>
      </c>
      <c r="J112" s="36">
        <v>1193.3999999999999</v>
      </c>
      <c r="K112" s="31">
        <v>1097.8</v>
      </c>
      <c r="L112" s="31">
        <v>1020</v>
      </c>
      <c r="M112" s="31">
        <v>3.7494200000000002</v>
      </c>
      <c r="N112" s="1"/>
      <c r="O112" s="1"/>
    </row>
    <row r="113" spans="1:15" ht="12.75" customHeight="1">
      <c r="A113" s="33">
        <v>103</v>
      </c>
      <c r="B113" s="53" t="s">
        <v>92</v>
      </c>
      <c r="C113" s="31">
        <v>1245.8</v>
      </c>
      <c r="D113" s="36">
        <v>1241.4666666666665</v>
      </c>
      <c r="E113" s="36">
        <v>1205.833333333333</v>
      </c>
      <c r="F113" s="36">
        <v>1165.8666666666666</v>
      </c>
      <c r="G113" s="36">
        <v>1130.2333333333331</v>
      </c>
      <c r="H113" s="36">
        <v>1281.4333333333329</v>
      </c>
      <c r="I113" s="36">
        <v>1317.0666666666666</v>
      </c>
      <c r="J113" s="36">
        <v>1357.0333333333328</v>
      </c>
      <c r="K113" s="31">
        <v>1277.0999999999999</v>
      </c>
      <c r="L113" s="31">
        <v>1201.5</v>
      </c>
      <c r="M113" s="31">
        <v>18.10867</v>
      </c>
      <c r="N113" s="1"/>
      <c r="O113" s="1"/>
    </row>
    <row r="114" spans="1:15" ht="12.75" customHeight="1">
      <c r="A114" s="33">
        <v>104</v>
      </c>
      <c r="B114" s="53" t="s">
        <v>839</v>
      </c>
      <c r="C114" s="31">
        <v>486.55</v>
      </c>
      <c r="D114" s="36">
        <v>482.4666666666667</v>
      </c>
      <c r="E114" s="36">
        <v>476.93333333333339</v>
      </c>
      <c r="F114" s="36">
        <v>467.31666666666672</v>
      </c>
      <c r="G114" s="36">
        <v>461.78333333333342</v>
      </c>
      <c r="H114" s="36">
        <v>492.08333333333337</v>
      </c>
      <c r="I114" s="36">
        <v>497.61666666666667</v>
      </c>
      <c r="J114" s="36">
        <v>507.23333333333335</v>
      </c>
      <c r="K114" s="31">
        <v>488</v>
      </c>
      <c r="L114" s="31">
        <v>472.85</v>
      </c>
      <c r="M114" s="31">
        <v>3.38476</v>
      </c>
      <c r="N114" s="1"/>
      <c r="O114" s="1"/>
    </row>
    <row r="115" spans="1:15" ht="12.75" customHeight="1">
      <c r="A115" s="33">
        <v>105</v>
      </c>
      <c r="B115" s="53" t="s">
        <v>93</v>
      </c>
      <c r="C115" s="31">
        <v>1417.35</v>
      </c>
      <c r="D115" s="36">
        <v>1411.75</v>
      </c>
      <c r="E115" s="36">
        <v>1400.45</v>
      </c>
      <c r="F115" s="36">
        <v>1383.55</v>
      </c>
      <c r="G115" s="36">
        <v>1372.25</v>
      </c>
      <c r="H115" s="36">
        <v>1428.65</v>
      </c>
      <c r="I115" s="36">
        <v>1439.9500000000003</v>
      </c>
      <c r="J115" s="36">
        <v>1456.8500000000001</v>
      </c>
      <c r="K115" s="31">
        <v>1423.05</v>
      </c>
      <c r="L115" s="31">
        <v>1394.85</v>
      </c>
      <c r="M115" s="31">
        <v>18.087129999999998</v>
      </c>
      <c r="N115" s="1"/>
      <c r="O115" s="1"/>
    </row>
    <row r="116" spans="1:15" ht="12.75" customHeight="1">
      <c r="A116" s="33">
        <v>106</v>
      </c>
      <c r="B116" s="53" t="s">
        <v>100</v>
      </c>
      <c r="C116" s="31">
        <v>139.6</v>
      </c>
      <c r="D116" s="36">
        <v>139.03333333333333</v>
      </c>
      <c r="E116" s="36">
        <v>137.31666666666666</v>
      </c>
      <c r="F116" s="36">
        <v>135.03333333333333</v>
      </c>
      <c r="G116" s="36">
        <v>133.31666666666666</v>
      </c>
      <c r="H116" s="36">
        <v>141.31666666666666</v>
      </c>
      <c r="I116" s="36">
        <v>143.0333333333333</v>
      </c>
      <c r="J116" s="36">
        <v>145.31666666666666</v>
      </c>
      <c r="K116" s="31">
        <v>140.75</v>
      </c>
      <c r="L116" s="31">
        <v>136.75</v>
      </c>
      <c r="M116" s="31">
        <v>39.616289999999999</v>
      </c>
      <c r="N116" s="1"/>
      <c r="O116" s="1"/>
    </row>
    <row r="117" spans="1:15" ht="12.75" customHeight="1">
      <c r="A117" s="33">
        <v>107</v>
      </c>
      <c r="B117" s="53" t="s">
        <v>272</v>
      </c>
      <c r="C117" s="31">
        <v>1443.25</v>
      </c>
      <c r="D117" s="36">
        <v>1440.95</v>
      </c>
      <c r="E117" s="36">
        <v>1427.3000000000002</v>
      </c>
      <c r="F117" s="36">
        <v>1411.3500000000001</v>
      </c>
      <c r="G117" s="36">
        <v>1397.7000000000003</v>
      </c>
      <c r="H117" s="36">
        <v>1456.9</v>
      </c>
      <c r="I117" s="36">
        <v>1470.5500000000002</v>
      </c>
      <c r="J117" s="36">
        <v>1486.5</v>
      </c>
      <c r="K117" s="31">
        <v>1454.6</v>
      </c>
      <c r="L117" s="31">
        <v>1425</v>
      </c>
      <c r="M117" s="31">
        <v>0.57191999999999998</v>
      </c>
      <c r="N117" s="1"/>
      <c r="O117" s="1"/>
    </row>
    <row r="118" spans="1:15" ht="12.75" customHeight="1">
      <c r="A118" s="33">
        <v>108</v>
      </c>
      <c r="B118" s="53" t="s">
        <v>94</v>
      </c>
      <c r="C118" s="31">
        <v>382.6</v>
      </c>
      <c r="D118" s="36">
        <v>381.55</v>
      </c>
      <c r="E118" s="36">
        <v>375.3</v>
      </c>
      <c r="F118" s="36">
        <v>368</v>
      </c>
      <c r="G118" s="36">
        <v>361.75</v>
      </c>
      <c r="H118" s="36">
        <v>388.85</v>
      </c>
      <c r="I118" s="36">
        <v>395.1</v>
      </c>
      <c r="J118" s="36">
        <v>402.40000000000003</v>
      </c>
      <c r="K118" s="31">
        <v>387.8</v>
      </c>
      <c r="L118" s="31">
        <v>374.25</v>
      </c>
      <c r="M118" s="31">
        <v>229.38994</v>
      </c>
      <c r="N118" s="1"/>
      <c r="O118" s="1"/>
    </row>
    <row r="119" spans="1:15" ht="12.75" customHeight="1">
      <c r="A119" s="33">
        <v>109</v>
      </c>
      <c r="B119" s="53" t="s">
        <v>364</v>
      </c>
      <c r="C119" s="31">
        <v>851.3</v>
      </c>
      <c r="D119" s="36">
        <v>834.01666666666677</v>
      </c>
      <c r="E119" s="36">
        <v>813.53333333333353</v>
      </c>
      <c r="F119" s="36">
        <v>775.76666666666677</v>
      </c>
      <c r="G119" s="36">
        <v>755.28333333333353</v>
      </c>
      <c r="H119" s="36">
        <v>871.78333333333353</v>
      </c>
      <c r="I119" s="36">
        <v>892.26666666666688</v>
      </c>
      <c r="J119" s="36">
        <v>930.03333333333353</v>
      </c>
      <c r="K119" s="31">
        <v>854.5</v>
      </c>
      <c r="L119" s="31">
        <v>796.25</v>
      </c>
      <c r="M119" s="31">
        <v>35.189869999999999</v>
      </c>
      <c r="N119" s="1"/>
      <c r="O119" s="1"/>
    </row>
    <row r="120" spans="1:15" ht="12.75" customHeight="1">
      <c r="A120" s="33">
        <v>110</v>
      </c>
      <c r="B120" s="53" t="s">
        <v>95</v>
      </c>
      <c r="C120" s="31">
        <v>6369.2</v>
      </c>
      <c r="D120" s="36">
        <v>6317.7</v>
      </c>
      <c r="E120" s="36">
        <v>6212.5</v>
      </c>
      <c r="F120" s="36">
        <v>6055.8</v>
      </c>
      <c r="G120" s="36">
        <v>5950.6</v>
      </c>
      <c r="H120" s="36">
        <v>6474.4</v>
      </c>
      <c r="I120" s="36">
        <v>6579.5999999999985</v>
      </c>
      <c r="J120" s="36">
        <v>6736.2999999999993</v>
      </c>
      <c r="K120" s="31">
        <v>6422.9</v>
      </c>
      <c r="L120" s="31">
        <v>6161</v>
      </c>
      <c r="M120" s="31">
        <v>3.4553199999999999</v>
      </c>
      <c r="N120" s="1"/>
      <c r="O120" s="1"/>
    </row>
    <row r="121" spans="1:15" ht="12.75" customHeight="1">
      <c r="A121" s="33">
        <v>111</v>
      </c>
      <c r="B121" s="53" t="s">
        <v>96</v>
      </c>
      <c r="C121" s="31">
        <v>2518.1999999999998</v>
      </c>
      <c r="D121" s="36">
        <v>2474.0333333333333</v>
      </c>
      <c r="E121" s="36">
        <v>2423.0666666666666</v>
      </c>
      <c r="F121" s="36">
        <v>2327.9333333333334</v>
      </c>
      <c r="G121" s="36">
        <v>2276.9666666666667</v>
      </c>
      <c r="H121" s="36">
        <v>2569.1666666666665</v>
      </c>
      <c r="I121" s="36">
        <v>2620.1333333333328</v>
      </c>
      <c r="J121" s="36">
        <v>2715.2666666666664</v>
      </c>
      <c r="K121" s="31">
        <v>2525</v>
      </c>
      <c r="L121" s="31">
        <v>2378.9</v>
      </c>
      <c r="M121" s="31">
        <v>4.4036799999999996</v>
      </c>
      <c r="N121" s="1"/>
      <c r="O121" s="1"/>
    </row>
    <row r="122" spans="1:15" ht="12.75" customHeight="1">
      <c r="A122" s="33">
        <v>112</v>
      </c>
      <c r="B122" s="53" t="s">
        <v>365</v>
      </c>
      <c r="C122" s="31">
        <v>2732.9</v>
      </c>
      <c r="D122" s="36">
        <v>2724.3166666666671</v>
      </c>
      <c r="E122" s="36">
        <v>2669.1833333333343</v>
      </c>
      <c r="F122" s="36">
        <v>2605.4666666666672</v>
      </c>
      <c r="G122" s="36">
        <v>2550.3333333333344</v>
      </c>
      <c r="H122" s="36">
        <v>2788.0333333333342</v>
      </c>
      <c r="I122" s="36">
        <v>2843.1666666666665</v>
      </c>
      <c r="J122" s="36">
        <v>2906.8833333333341</v>
      </c>
      <c r="K122" s="31">
        <v>2779.45</v>
      </c>
      <c r="L122" s="31">
        <v>2660.6</v>
      </c>
      <c r="M122" s="31">
        <v>8.2206700000000001</v>
      </c>
      <c r="N122" s="1"/>
      <c r="O122" s="1"/>
    </row>
    <row r="123" spans="1:15" ht="12.75" customHeight="1">
      <c r="A123" s="33">
        <v>113</v>
      </c>
      <c r="B123" s="53" t="s">
        <v>97</v>
      </c>
      <c r="C123" s="31">
        <v>841.1</v>
      </c>
      <c r="D123" s="36">
        <v>833.69999999999993</v>
      </c>
      <c r="E123" s="36">
        <v>824.04999999999984</v>
      </c>
      <c r="F123" s="36">
        <v>806.99999999999989</v>
      </c>
      <c r="G123" s="36">
        <v>797.3499999999998</v>
      </c>
      <c r="H123" s="36">
        <v>850.74999999999989</v>
      </c>
      <c r="I123" s="36">
        <v>860.4</v>
      </c>
      <c r="J123" s="36">
        <v>877.44999999999993</v>
      </c>
      <c r="K123" s="31">
        <v>843.35</v>
      </c>
      <c r="L123" s="31">
        <v>816.65</v>
      </c>
      <c r="M123" s="31">
        <v>11.249499999999999</v>
      </c>
      <c r="N123" s="1"/>
      <c r="O123" s="1"/>
    </row>
    <row r="124" spans="1:15" ht="12.75" customHeight="1">
      <c r="A124" s="33">
        <v>114</v>
      </c>
      <c r="B124" s="53" t="s">
        <v>98</v>
      </c>
      <c r="C124" s="31">
        <v>1150.1500000000001</v>
      </c>
      <c r="D124" s="36">
        <v>1144.4333333333334</v>
      </c>
      <c r="E124" s="36">
        <v>1133.9666666666667</v>
      </c>
      <c r="F124" s="36">
        <v>1117.7833333333333</v>
      </c>
      <c r="G124" s="36">
        <v>1107.3166666666666</v>
      </c>
      <c r="H124" s="36">
        <v>1160.6166666666668</v>
      </c>
      <c r="I124" s="36">
        <v>1171.0833333333335</v>
      </c>
      <c r="J124" s="36">
        <v>1187.2666666666669</v>
      </c>
      <c r="K124" s="31">
        <v>1154.9000000000001</v>
      </c>
      <c r="L124" s="31">
        <v>1128.25</v>
      </c>
      <c r="M124" s="31">
        <v>2.5362100000000001</v>
      </c>
      <c r="N124" s="1"/>
      <c r="O124" s="1"/>
    </row>
    <row r="125" spans="1:15" ht="12.75" customHeight="1">
      <c r="A125" s="33">
        <v>115</v>
      </c>
      <c r="B125" s="53" t="s">
        <v>845</v>
      </c>
      <c r="C125" s="31">
        <v>4778.3999999999996</v>
      </c>
      <c r="D125" s="36">
        <v>4751.1500000000005</v>
      </c>
      <c r="E125" s="36">
        <v>4701.8000000000011</v>
      </c>
      <c r="F125" s="36">
        <v>4625.2000000000007</v>
      </c>
      <c r="G125" s="36">
        <v>4575.8500000000013</v>
      </c>
      <c r="H125" s="36">
        <v>4827.7500000000009</v>
      </c>
      <c r="I125" s="36">
        <v>4877.1000000000013</v>
      </c>
      <c r="J125" s="36">
        <v>4953.7000000000007</v>
      </c>
      <c r="K125" s="31">
        <v>4800.5</v>
      </c>
      <c r="L125" s="31">
        <v>4674.55</v>
      </c>
      <c r="M125" s="31">
        <v>0.24881</v>
      </c>
      <c r="N125" s="1"/>
      <c r="O125" s="1"/>
    </row>
    <row r="126" spans="1:15" ht="12.75" customHeight="1">
      <c r="A126" s="33">
        <v>116</v>
      </c>
      <c r="B126" s="53" t="s">
        <v>366</v>
      </c>
      <c r="C126" s="31">
        <v>1553.8</v>
      </c>
      <c r="D126" s="36">
        <v>1572.75</v>
      </c>
      <c r="E126" s="36">
        <v>1521.05</v>
      </c>
      <c r="F126" s="36">
        <v>1488.3</v>
      </c>
      <c r="G126" s="36">
        <v>1436.6</v>
      </c>
      <c r="H126" s="36">
        <v>1605.5</v>
      </c>
      <c r="I126" s="36">
        <v>1657.1999999999998</v>
      </c>
      <c r="J126" s="36">
        <v>1689.95</v>
      </c>
      <c r="K126" s="31">
        <v>1624.45</v>
      </c>
      <c r="L126" s="31">
        <v>1540</v>
      </c>
      <c r="M126" s="31">
        <v>4.1152199999999999</v>
      </c>
      <c r="N126" s="1"/>
      <c r="O126" s="1"/>
    </row>
    <row r="127" spans="1:15" ht="12.75" customHeight="1">
      <c r="A127" s="33">
        <v>117</v>
      </c>
      <c r="B127" s="53" t="s">
        <v>349</v>
      </c>
      <c r="C127" s="31">
        <v>3876.45</v>
      </c>
      <c r="D127" s="36">
        <v>3883.2166666666667</v>
      </c>
      <c r="E127" s="36">
        <v>3809.4333333333334</v>
      </c>
      <c r="F127" s="36">
        <v>3742.4166666666665</v>
      </c>
      <c r="G127" s="36">
        <v>3668.6333333333332</v>
      </c>
      <c r="H127" s="36">
        <v>3950.2333333333336</v>
      </c>
      <c r="I127" s="36">
        <v>4024.0166666666673</v>
      </c>
      <c r="J127" s="36">
        <v>4091.0333333333338</v>
      </c>
      <c r="K127" s="31">
        <v>3957</v>
      </c>
      <c r="L127" s="31">
        <v>3816.2</v>
      </c>
      <c r="M127" s="31">
        <v>0.59228999999999998</v>
      </c>
      <c r="N127" s="1"/>
      <c r="O127" s="1"/>
    </row>
    <row r="128" spans="1:15" ht="12.75" customHeight="1">
      <c r="A128" s="33">
        <v>118</v>
      </c>
      <c r="B128" s="53" t="s">
        <v>99</v>
      </c>
      <c r="C128" s="31">
        <v>307.7</v>
      </c>
      <c r="D128" s="36">
        <v>305.38333333333327</v>
      </c>
      <c r="E128" s="36">
        <v>301.86666666666656</v>
      </c>
      <c r="F128" s="36">
        <v>296.0333333333333</v>
      </c>
      <c r="G128" s="36">
        <v>292.51666666666659</v>
      </c>
      <c r="H128" s="36">
        <v>311.21666666666653</v>
      </c>
      <c r="I128" s="36">
        <v>314.73333333333329</v>
      </c>
      <c r="J128" s="36">
        <v>320.56666666666649</v>
      </c>
      <c r="K128" s="31">
        <v>308.89999999999998</v>
      </c>
      <c r="L128" s="31">
        <v>299.55</v>
      </c>
      <c r="M128" s="31">
        <v>22.534369999999999</v>
      </c>
      <c r="N128" s="1"/>
      <c r="O128" s="1"/>
    </row>
    <row r="129" spans="1:15" ht="12.75" customHeight="1">
      <c r="A129" s="33">
        <v>119</v>
      </c>
      <c r="B129" s="53" t="s">
        <v>350</v>
      </c>
      <c r="C129" s="31">
        <v>372.7</v>
      </c>
      <c r="D129" s="36">
        <v>375.7833333333333</v>
      </c>
      <c r="E129" s="36">
        <v>366.56666666666661</v>
      </c>
      <c r="F129" s="36">
        <v>360.43333333333328</v>
      </c>
      <c r="G129" s="36">
        <v>351.21666666666658</v>
      </c>
      <c r="H129" s="36">
        <v>381.91666666666663</v>
      </c>
      <c r="I129" s="36">
        <v>391.13333333333333</v>
      </c>
      <c r="J129" s="36">
        <v>397.26666666666665</v>
      </c>
      <c r="K129" s="31">
        <v>385</v>
      </c>
      <c r="L129" s="31">
        <v>369.65</v>
      </c>
      <c r="M129" s="31">
        <v>2.3823599999999998</v>
      </c>
      <c r="N129" s="1"/>
      <c r="O129" s="1"/>
    </row>
    <row r="130" spans="1:15" ht="12.75" customHeight="1">
      <c r="A130" s="33">
        <v>120</v>
      </c>
      <c r="B130" s="53" t="s">
        <v>101</v>
      </c>
      <c r="C130" s="31">
        <v>2170.8000000000002</v>
      </c>
      <c r="D130" s="36">
        <v>2129.9500000000003</v>
      </c>
      <c r="E130" s="36">
        <v>2082.9000000000005</v>
      </c>
      <c r="F130" s="36">
        <v>1995.0000000000002</v>
      </c>
      <c r="G130" s="36">
        <v>1947.9500000000005</v>
      </c>
      <c r="H130" s="36">
        <v>2217.8500000000004</v>
      </c>
      <c r="I130" s="36">
        <v>2264.9000000000005</v>
      </c>
      <c r="J130" s="36">
        <v>2352.8000000000006</v>
      </c>
      <c r="K130" s="31">
        <v>2177</v>
      </c>
      <c r="L130" s="31">
        <v>2042.05</v>
      </c>
      <c r="M130" s="31">
        <v>10.66789</v>
      </c>
      <c r="N130" s="1"/>
      <c r="O130" s="1"/>
    </row>
    <row r="131" spans="1:15" ht="12.75" customHeight="1">
      <c r="A131" s="33">
        <v>121</v>
      </c>
      <c r="B131" s="53" t="s">
        <v>367</v>
      </c>
      <c r="C131" s="31">
        <v>2043.85</v>
      </c>
      <c r="D131" s="36">
        <v>2030.3666666666668</v>
      </c>
      <c r="E131" s="36">
        <v>1929.8333333333335</v>
      </c>
      <c r="F131" s="36">
        <v>1815.8166666666666</v>
      </c>
      <c r="G131" s="36">
        <v>1715.2833333333333</v>
      </c>
      <c r="H131" s="36">
        <v>2144.3833333333337</v>
      </c>
      <c r="I131" s="36">
        <v>2244.9166666666665</v>
      </c>
      <c r="J131" s="36">
        <v>2358.9333333333338</v>
      </c>
      <c r="K131" s="31">
        <v>2130.9</v>
      </c>
      <c r="L131" s="31">
        <v>1916.35</v>
      </c>
      <c r="M131" s="31">
        <v>6.5633499999999998</v>
      </c>
      <c r="N131" s="1"/>
      <c r="O131" s="1"/>
    </row>
    <row r="132" spans="1:15" ht="12.75" customHeight="1">
      <c r="A132" s="33">
        <v>122</v>
      </c>
      <c r="B132" s="53" t="s">
        <v>102</v>
      </c>
      <c r="C132" s="31">
        <v>536.6</v>
      </c>
      <c r="D132" s="36">
        <v>532.06666666666672</v>
      </c>
      <c r="E132" s="36">
        <v>526.73333333333346</v>
      </c>
      <c r="F132" s="36">
        <v>516.86666666666679</v>
      </c>
      <c r="G132" s="36">
        <v>511.53333333333353</v>
      </c>
      <c r="H132" s="36">
        <v>541.93333333333339</v>
      </c>
      <c r="I132" s="36">
        <v>547.26666666666665</v>
      </c>
      <c r="J132" s="36">
        <v>557.13333333333333</v>
      </c>
      <c r="K132" s="31">
        <v>537.4</v>
      </c>
      <c r="L132" s="31">
        <v>522.20000000000005</v>
      </c>
      <c r="M132" s="31">
        <v>9.1455099999999998</v>
      </c>
      <c r="N132" s="1"/>
      <c r="O132" s="1"/>
    </row>
    <row r="133" spans="1:15" ht="12.75" customHeight="1">
      <c r="A133" s="33">
        <v>123</v>
      </c>
      <c r="B133" s="53" t="s">
        <v>103</v>
      </c>
      <c r="C133" s="31">
        <v>2154.75</v>
      </c>
      <c r="D133" s="36">
        <v>2133.2666666666669</v>
      </c>
      <c r="E133" s="36">
        <v>2092.5333333333338</v>
      </c>
      <c r="F133" s="36">
        <v>2030.3166666666671</v>
      </c>
      <c r="G133" s="36">
        <v>1989.5833333333339</v>
      </c>
      <c r="H133" s="36">
        <v>2195.4833333333336</v>
      </c>
      <c r="I133" s="36">
        <v>2236.2166666666662</v>
      </c>
      <c r="J133" s="36">
        <v>2298.4333333333334</v>
      </c>
      <c r="K133" s="31">
        <v>2174</v>
      </c>
      <c r="L133" s="31">
        <v>2071.0500000000002</v>
      </c>
      <c r="M133" s="31">
        <v>7.1078700000000001</v>
      </c>
      <c r="N133" s="1"/>
      <c r="O133" s="1"/>
    </row>
    <row r="134" spans="1:15" ht="12.75" customHeight="1">
      <c r="A134" s="33">
        <v>124</v>
      </c>
      <c r="B134" s="53" t="s">
        <v>846</v>
      </c>
      <c r="C134" s="31">
        <v>1866.6</v>
      </c>
      <c r="D134" s="36">
        <v>1850.7</v>
      </c>
      <c r="E134" s="36">
        <v>1827</v>
      </c>
      <c r="F134" s="36">
        <v>1787.3999999999999</v>
      </c>
      <c r="G134" s="36">
        <v>1763.6999999999998</v>
      </c>
      <c r="H134" s="36">
        <v>1890.3000000000002</v>
      </c>
      <c r="I134" s="36">
        <v>1914.0000000000005</v>
      </c>
      <c r="J134" s="36">
        <v>1953.6000000000004</v>
      </c>
      <c r="K134" s="31">
        <v>1874.4</v>
      </c>
      <c r="L134" s="31">
        <v>1811.1</v>
      </c>
      <c r="M134" s="31">
        <v>0.94735000000000003</v>
      </c>
      <c r="N134" s="1"/>
      <c r="O134" s="1"/>
    </row>
    <row r="135" spans="1:15" ht="12.75" customHeight="1">
      <c r="A135" s="33">
        <v>125</v>
      </c>
      <c r="B135" s="53" t="s">
        <v>368</v>
      </c>
      <c r="C135" s="31">
        <v>1019.05</v>
      </c>
      <c r="D135" s="36">
        <v>1001.3833333333333</v>
      </c>
      <c r="E135" s="36">
        <v>982.76666666666665</v>
      </c>
      <c r="F135" s="36">
        <v>946.48333333333335</v>
      </c>
      <c r="G135" s="36">
        <v>927.86666666666667</v>
      </c>
      <c r="H135" s="36">
        <v>1037.6666666666665</v>
      </c>
      <c r="I135" s="36">
        <v>1056.2833333333333</v>
      </c>
      <c r="J135" s="36">
        <v>1092.5666666666666</v>
      </c>
      <c r="K135" s="31">
        <v>1020</v>
      </c>
      <c r="L135" s="31">
        <v>965.1</v>
      </c>
      <c r="M135" s="31">
        <v>1.88005</v>
      </c>
      <c r="N135" s="1"/>
      <c r="O135" s="1"/>
    </row>
    <row r="136" spans="1:15" ht="12.75" customHeight="1">
      <c r="A136" s="33">
        <v>126</v>
      </c>
      <c r="B136" s="53" t="s">
        <v>369</v>
      </c>
      <c r="C136" s="31">
        <v>637.70000000000005</v>
      </c>
      <c r="D136" s="36">
        <v>633.41666666666663</v>
      </c>
      <c r="E136" s="36">
        <v>625.2833333333333</v>
      </c>
      <c r="F136" s="36">
        <v>612.86666666666667</v>
      </c>
      <c r="G136" s="36">
        <v>604.73333333333335</v>
      </c>
      <c r="H136" s="36">
        <v>645.83333333333326</v>
      </c>
      <c r="I136" s="36">
        <v>653.9666666666667</v>
      </c>
      <c r="J136" s="36">
        <v>666.38333333333321</v>
      </c>
      <c r="K136" s="31">
        <v>641.54999999999995</v>
      </c>
      <c r="L136" s="31">
        <v>621</v>
      </c>
      <c r="M136" s="31">
        <v>3.6087899999999999</v>
      </c>
      <c r="N136" s="1"/>
      <c r="O136" s="1"/>
    </row>
    <row r="137" spans="1:15" ht="12.75" customHeight="1">
      <c r="A137" s="33">
        <v>127</v>
      </c>
      <c r="B137" s="53" t="s">
        <v>104</v>
      </c>
      <c r="C137" s="31">
        <v>2284.15</v>
      </c>
      <c r="D137" s="36">
        <v>2267.7333333333331</v>
      </c>
      <c r="E137" s="36">
        <v>2243.4666666666662</v>
      </c>
      <c r="F137" s="36">
        <v>2202.7833333333333</v>
      </c>
      <c r="G137" s="36">
        <v>2178.5166666666664</v>
      </c>
      <c r="H137" s="36">
        <v>2308.4166666666661</v>
      </c>
      <c r="I137" s="36">
        <v>2332.6833333333334</v>
      </c>
      <c r="J137" s="36">
        <v>2373.3666666666659</v>
      </c>
      <c r="K137" s="31">
        <v>2292</v>
      </c>
      <c r="L137" s="31">
        <v>2227.0500000000002</v>
      </c>
      <c r="M137" s="31">
        <v>1.35521</v>
      </c>
      <c r="N137" s="1"/>
      <c r="O137" s="1"/>
    </row>
    <row r="138" spans="1:15" ht="12.75" customHeight="1">
      <c r="A138" s="33">
        <v>128</v>
      </c>
      <c r="B138" s="53" t="s">
        <v>273</v>
      </c>
      <c r="C138" s="31">
        <v>400.2</v>
      </c>
      <c r="D138" s="36">
        <v>394.48333333333335</v>
      </c>
      <c r="E138" s="36">
        <v>388.2166666666667</v>
      </c>
      <c r="F138" s="36">
        <v>376.23333333333335</v>
      </c>
      <c r="G138" s="36">
        <v>369.9666666666667</v>
      </c>
      <c r="H138" s="36">
        <v>406.4666666666667</v>
      </c>
      <c r="I138" s="36">
        <v>412.73333333333335</v>
      </c>
      <c r="J138" s="36">
        <v>424.7166666666667</v>
      </c>
      <c r="K138" s="31">
        <v>400.75</v>
      </c>
      <c r="L138" s="31">
        <v>382.5</v>
      </c>
      <c r="M138" s="31">
        <v>19.144390000000001</v>
      </c>
      <c r="N138" s="1"/>
      <c r="O138" s="1"/>
    </row>
    <row r="139" spans="1:15" ht="12.75" customHeight="1">
      <c r="A139" s="33">
        <v>129</v>
      </c>
      <c r="B139" s="53" t="s">
        <v>105</v>
      </c>
      <c r="C139" s="31">
        <v>137.1</v>
      </c>
      <c r="D139" s="36">
        <v>137.98333333333335</v>
      </c>
      <c r="E139" s="36">
        <v>133.4666666666667</v>
      </c>
      <c r="F139" s="36">
        <v>129.83333333333334</v>
      </c>
      <c r="G139" s="36">
        <v>125.31666666666669</v>
      </c>
      <c r="H139" s="36">
        <v>141.6166666666667</v>
      </c>
      <c r="I139" s="36">
        <v>146.13333333333335</v>
      </c>
      <c r="J139" s="36">
        <v>149.76666666666671</v>
      </c>
      <c r="K139" s="31">
        <v>142.5</v>
      </c>
      <c r="L139" s="31">
        <v>134.35</v>
      </c>
      <c r="M139" s="31">
        <v>57.612079999999999</v>
      </c>
      <c r="N139" s="1"/>
      <c r="O139" s="1"/>
    </row>
    <row r="140" spans="1:15" ht="12.75" customHeight="1">
      <c r="A140" s="33">
        <v>130</v>
      </c>
      <c r="B140" s="53" t="s">
        <v>370</v>
      </c>
      <c r="C140" s="31">
        <v>176.25</v>
      </c>
      <c r="D140" s="36">
        <v>175.88333333333333</v>
      </c>
      <c r="E140" s="36">
        <v>172.56666666666666</v>
      </c>
      <c r="F140" s="36">
        <v>168.88333333333333</v>
      </c>
      <c r="G140" s="36">
        <v>165.56666666666666</v>
      </c>
      <c r="H140" s="36">
        <v>179.56666666666666</v>
      </c>
      <c r="I140" s="36">
        <v>182.88333333333333</v>
      </c>
      <c r="J140" s="36">
        <v>186.56666666666666</v>
      </c>
      <c r="K140" s="31">
        <v>179.2</v>
      </c>
      <c r="L140" s="31">
        <v>172.2</v>
      </c>
      <c r="M140" s="31">
        <v>14.13443</v>
      </c>
      <c r="N140" s="1"/>
      <c r="O140" s="1"/>
    </row>
    <row r="141" spans="1:15" ht="12.75" customHeight="1">
      <c r="A141" s="33">
        <v>131</v>
      </c>
      <c r="B141" s="53" t="s">
        <v>106</v>
      </c>
      <c r="C141" s="31">
        <v>3643.55</v>
      </c>
      <c r="D141" s="36">
        <v>3641.5</v>
      </c>
      <c r="E141" s="36">
        <v>3611.05</v>
      </c>
      <c r="F141" s="36">
        <v>3578.55</v>
      </c>
      <c r="G141" s="36">
        <v>3548.1000000000004</v>
      </c>
      <c r="H141" s="36">
        <v>3674</v>
      </c>
      <c r="I141" s="36">
        <v>3704.45</v>
      </c>
      <c r="J141" s="36">
        <v>3736.95</v>
      </c>
      <c r="K141" s="31">
        <v>3671.95</v>
      </c>
      <c r="L141" s="31">
        <v>3609</v>
      </c>
      <c r="M141" s="31">
        <v>3.7766000000000002</v>
      </c>
      <c r="N141" s="1"/>
      <c r="O141" s="1"/>
    </row>
    <row r="142" spans="1:15" ht="12.75" customHeight="1">
      <c r="A142" s="33">
        <v>132</v>
      </c>
      <c r="B142" s="53" t="s">
        <v>107</v>
      </c>
      <c r="C142" s="31">
        <v>5920.1</v>
      </c>
      <c r="D142" s="36">
        <v>5892.6500000000005</v>
      </c>
      <c r="E142" s="36">
        <v>5810.3000000000011</v>
      </c>
      <c r="F142" s="36">
        <v>5700.5000000000009</v>
      </c>
      <c r="G142" s="36">
        <v>5618.1500000000015</v>
      </c>
      <c r="H142" s="36">
        <v>6002.4500000000007</v>
      </c>
      <c r="I142" s="36">
        <v>6084.8000000000011</v>
      </c>
      <c r="J142" s="36">
        <v>6194.6</v>
      </c>
      <c r="K142" s="31">
        <v>5975</v>
      </c>
      <c r="L142" s="31">
        <v>5782.85</v>
      </c>
      <c r="M142" s="31">
        <v>3.2319800000000001</v>
      </c>
      <c r="N142" s="1"/>
      <c r="O142" s="1"/>
    </row>
    <row r="143" spans="1:15" ht="12.75" customHeight="1">
      <c r="A143" s="33">
        <v>133</v>
      </c>
      <c r="B143" s="53" t="s">
        <v>109</v>
      </c>
      <c r="C143" s="31">
        <v>747.4</v>
      </c>
      <c r="D143" s="36">
        <v>742.9</v>
      </c>
      <c r="E143" s="36">
        <v>736.8</v>
      </c>
      <c r="F143" s="36">
        <v>726.19999999999993</v>
      </c>
      <c r="G143" s="36">
        <v>720.09999999999991</v>
      </c>
      <c r="H143" s="36">
        <v>753.5</v>
      </c>
      <c r="I143" s="36">
        <v>759.60000000000014</v>
      </c>
      <c r="J143" s="36">
        <v>770.2</v>
      </c>
      <c r="K143" s="31">
        <v>749</v>
      </c>
      <c r="L143" s="31">
        <v>732.3</v>
      </c>
      <c r="M143" s="31">
        <v>69.633790000000005</v>
      </c>
      <c r="N143" s="1"/>
      <c r="O143" s="1"/>
    </row>
    <row r="144" spans="1:15" ht="12.75" customHeight="1">
      <c r="A144" s="33">
        <v>134</v>
      </c>
      <c r="B144" s="53" t="s">
        <v>164</v>
      </c>
      <c r="C144" s="31">
        <v>2424.6</v>
      </c>
      <c r="D144" s="36">
        <v>2403.9333333333329</v>
      </c>
      <c r="E144" s="36">
        <v>2374.3166666666657</v>
      </c>
      <c r="F144" s="36">
        <v>2324.0333333333328</v>
      </c>
      <c r="G144" s="36">
        <v>2294.4166666666656</v>
      </c>
      <c r="H144" s="36">
        <v>2454.2166666666658</v>
      </c>
      <c r="I144" s="36">
        <v>2483.8333333333335</v>
      </c>
      <c r="J144" s="36">
        <v>2534.1166666666659</v>
      </c>
      <c r="K144" s="31">
        <v>2433.5500000000002</v>
      </c>
      <c r="L144" s="31">
        <v>2353.65</v>
      </c>
      <c r="M144" s="31">
        <v>2.3952499999999999</v>
      </c>
      <c r="N144" s="1"/>
      <c r="O144" s="1"/>
    </row>
    <row r="145" spans="1:15" ht="12.75" customHeight="1">
      <c r="A145" s="33">
        <v>135</v>
      </c>
      <c r="B145" s="53" t="s">
        <v>110</v>
      </c>
      <c r="C145" s="31">
        <v>5902.1</v>
      </c>
      <c r="D145" s="36">
        <v>5836.7</v>
      </c>
      <c r="E145" s="36">
        <v>5758.4</v>
      </c>
      <c r="F145" s="36">
        <v>5614.7</v>
      </c>
      <c r="G145" s="36">
        <v>5536.4</v>
      </c>
      <c r="H145" s="36">
        <v>5980.4</v>
      </c>
      <c r="I145" s="36">
        <v>6058.7000000000007</v>
      </c>
      <c r="J145" s="36">
        <v>6202.4</v>
      </c>
      <c r="K145" s="31">
        <v>5915</v>
      </c>
      <c r="L145" s="31">
        <v>5693</v>
      </c>
      <c r="M145" s="31">
        <v>10.488519999999999</v>
      </c>
      <c r="N145" s="1"/>
      <c r="O145" s="1"/>
    </row>
    <row r="146" spans="1:15" ht="12.75" customHeight="1">
      <c r="A146" s="33">
        <v>136</v>
      </c>
      <c r="B146" s="53" t="s">
        <v>371</v>
      </c>
      <c r="C146" s="31">
        <v>591.70000000000005</v>
      </c>
      <c r="D146" s="36">
        <v>594.56666666666672</v>
      </c>
      <c r="E146" s="36">
        <v>577.13333333333344</v>
      </c>
      <c r="F146" s="36">
        <v>562.56666666666672</v>
      </c>
      <c r="G146" s="36">
        <v>545.13333333333344</v>
      </c>
      <c r="H146" s="36">
        <v>609.13333333333344</v>
      </c>
      <c r="I146" s="36">
        <v>626.56666666666661</v>
      </c>
      <c r="J146" s="36">
        <v>641.13333333333344</v>
      </c>
      <c r="K146" s="31">
        <v>612</v>
      </c>
      <c r="L146" s="31">
        <v>580</v>
      </c>
      <c r="M146" s="31">
        <v>14.13237</v>
      </c>
      <c r="N146" s="1"/>
      <c r="O146" s="1"/>
    </row>
    <row r="147" spans="1:15" ht="12.75" customHeight="1">
      <c r="A147" s="33">
        <v>137</v>
      </c>
      <c r="B147" s="53" t="s">
        <v>374</v>
      </c>
      <c r="C147" s="31">
        <v>46.7</v>
      </c>
      <c r="D147" s="36">
        <v>46</v>
      </c>
      <c r="E147" s="36">
        <v>45</v>
      </c>
      <c r="F147" s="36">
        <v>43.3</v>
      </c>
      <c r="G147" s="36">
        <v>42.3</v>
      </c>
      <c r="H147" s="36">
        <v>47.7</v>
      </c>
      <c r="I147" s="36">
        <v>48.7</v>
      </c>
      <c r="J147" s="36">
        <v>50.400000000000006</v>
      </c>
      <c r="K147" s="31">
        <v>47</v>
      </c>
      <c r="L147" s="31">
        <v>44.3</v>
      </c>
      <c r="M147" s="31">
        <v>238.5548</v>
      </c>
      <c r="N147" s="1"/>
      <c r="O147" s="1"/>
    </row>
    <row r="148" spans="1:15" ht="12.75" customHeight="1">
      <c r="A148" s="33">
        <v>138</v>
      </c>
      <c r="B148" s="53" t="s">
        <v>561</v>
      </c>
      <c r="C148" s="31">
        <v>2655.65</v>
      </c>
      <c r="D148" s="36">
        <v>2636.9666666666667</v>
      </c>
      <c r="E148" s="36">
        <v>2608.9333333333334</v>
      </c>
      <c r="F148" s="36">
        <v>2562.2166666666667</v>
      </c>
      <c r="G148" s="36">
        <v>2534.1833333333334</v>
      </c>
      <c r="H148" s="36">
        <v>2683.6833333333334</v>
      </c>
      <c r="I148" s="36">
        <v>2711.7166666666672</v>
      </c>
      <c r="J148" s="36">
        <v>2758.4333333333334</v>
      </c>
      <c r="K148" s="31">
        <v>2665</v>
      </c>
      <c r="L148" s="31">
        <v>2590.25</v>
      </c>
      <c r="M148" s="31">
        <v>0.29227999999999998</v>
      </c>
      <c r="N148" s="1"/>
      <c r="O148" s="1"/>
    </row>
    <row r="149" spans="1:15" ht="12.75" customHeight="1">
      <c r="A149" s="33">
        <v>139</v>
      </c>
      <c r="B149" s="53" t="s">
        <v>111</v>
      </c>
      <c r="C149" s="31">
        <v>3635</v>
      </c>
      <c r="D149" s="36">
        <v>3615.4666666666667</v>
      </c>
      <c r="E149" s="36">
        <v>3581.9833333333336</v>
      </c>
      <c r="F149" s="36">
        <v>3528.9666666666667</v>
      </c>
      <c r="G149" s="36">
        <v>3495.4833333333336</v>
      </c>
      <c r="H149" s="36">
        <v>3668.4833333333336</v>
      </c>
      <c r="I149" s="36">
        <v>3701.9666666666662</v>
      </c>
      <c r="J149" s="36">
        <v>3754.9833333333336</v>
      </c>
      <c r="K149" s="31">
        <v>3648.95</v>
      </c>
      <c r="L149" s="31">
        <v>3562.45</v>
      </c>
      <c r="M149" s="31">
        <v>13.188969999999999</v>
      </c>
      <c r="N149" s="1"/>
      <c r="O149" s="1"/>
    </row>
    <row r="150" spans="1:15" ht="12.75" customHeight="1">
      <c r="A150" s="33">
        <v>140</v>
      </c>
      <c r="B150" s="53" t="s">
        <v>372</v>
      </c>
      <c r="C150" s="31">
        <v>308.7</v>
      </c>
      <c r="D150" s="36">
        <v>307.26666666666665</v>
      </c>
      <c r="E150" s="36">
        <v>298.73333333333329</v>
      </c>
      <c r="F150" s="36">
        <v>288.76666666666665</v>
      </c>
      <c r="G150" s="36">
        <v>280.23333333333329</v>
      </c>
      <c r="H150" s="36">
        <v>317.23333333333329</v>
      </c>
      <c r="I150" s="36">
        <v>325.76666666666659</v>
      </c>
      <c r="J150" s="36">
        <v>335.73333333333329</v>
      </c>
      <c r="K150" s="31">
        <v>315.8</v>
      </c>
      <c r="L150" s="31">
        <v>297.3</v>
      </c>
      <c r="M150" s="31">
        <v>16.892779999999998</v>
      </c>
      <c r="N150" s="1"/>
      <c r="O150" s="1"/>
    </row>
    <row r="151" spans="1:15" ht="12.75" customHeight="1">
      <c r="A151" s="33">
        <v>141</v>
      </c>
      <c r="B151" s="53" t="s">
        <v>375</v>
      </c>
      <c r="C151" s="31">
        <v>575.04999999999995</v>
      </c>
      <c r="D151" s="36">
        <v>568.6</v>
      </c>
      <c r="E151" s="36">
        <v>558.35</v>
      </c>
      <c r="F151" s="36">
        <v>541.65</v>
      </c>
      <c r="G151" s="36">
        <v>531.4</v>
      </c>
      <c r="H151" s="36">
        <v>585.30000000000007</v>
      </c>
      <c r="I151" s="36">
        <v>595.55000000000007</v>
      </c>
      <c r="J151" s="36">
        <v>612.25000000000011</v>
      </c>
      <c r="K151" s="31">
        <v>578.85</v>
      </c>
      <c r="L151" s="31">
        <v>551.9</v>
      </c>
      <c r="M151" s="31">
        <v>8.2127400000000002</v>
      </c>
      <c r="N151" s="1"/>
      <c r="O151" s="1"/>
    </row>
    <row r="152" spans="1:15" ht="12.75" customHeight="1">
      <c r="A152" s="33">
        <v>142</v>
      </c>
      <c r="B152" s="53" t="s">
        <v>274</v>
      </c>
      <c r="C152" s="31">
        <v>497.1</v>
      </c>
      <c r="D152" s="36">
        <v>499.9666666666667</v>
      </c>
      <c r="E152" s="36">
        <v>492.23333333333341</v>
      </c>
      <c r="F152" s="36">
        <v>487.36666666666673</v>
      </c>
      <c r="G152" s="36">
        <v>479.63333333333344</v>
      </c>
      <c r="H152" s="36">
        <v>504.83333333333337</v>
      </c>
      <c r="I152" s="36">
        <v>512.56666666666672</v>
      </c>
      <c r="J152" s="36">
        <v>517.43333333333339</v>
      </c>
      <c r="K152" s="31">
        <v>507.7</v>
      </c>
      <c r="L152" s="31">
        <v>495.1</v>
      </c>
      <c r="M152" s="31">
        <v>10.356640000000001</v>
      </c>
      <c r="N152" s="1"/>
      <c r="O152" s="1"/>
    </row>
    <row r="153" spans="1:15" ht="12.75" customHeight="1">
      <c r="A153" s="33">
        <v>143</v>
      </c>
      <c r="B153" s="53" t="s">
        <v>376</v>
      </c>
      <c r="C153" s="31">
        <v>1992.2</v>
      </c>
      <c r="D153" s="36">
        <v>2003.0833333333333</v>
      </c>
      <c r="E153" s="36">
        <v>1949.2166666666667</v>
      </c>
      <c r="F153" s="36">
        <v>1906.2333333333333</v>
      </c>
      <c r="G153" s="36">
        <v>1852.3666666666668</v>
      </c>
      <c r="H153" s="36">
        <v>2046.0666666666666</v>
      </c>
      <c r="I153" s="36">
        <v>2099.9333333333329</v>
      </c>
      <c r="J153" s="36">
        <v>2142.9166666666665</v>
      </c>
      <c r="K153" s="31">
        <v>2056.9499999999998</v>
      </c>
      <c r="L153" s="31">
        <v>1960.1</v>
      </c>
      <c r="M153" s="31">
        <v>1.2698</v>
      </c>
      <c r="N153" s="1"/>
      <c r="O153" s="1"/>
    </row>
    <row r="154" spans="1:15" ht="12.75" customHeight="1">
      <c r="A154" s="33">
        <v>144</v>
      </c>
      <c r="B154" s="53" t="s">
        <v>377</v>
      </c>
      <c r="C154" s="31">
        <v>233.65</v>
      </c>
      <c r="D154" s="36">
        <v>230.65</v>
      </c>
      <c r="E154" s="36">
        <v>221.60000000000002</v>
      </c>
      <c r="F154" s="36">
        <v>209.55</v>
      </c>
      <c r="G154" s="36">
        <v>200.50000000000003</v>
      </c>
      <c r="H154" s="36">
        <v>242.70000000000002</v>
      </c>
      <c r="I154" s="36">
        <v>251.75000000000003</v>
      </c>
      <c r="J154" s="36">
        <v>263.8</v>
      </c>
      <c r="K154" s="31">
        <v>239.7</v>
      </c>
      <c r="L154" s="31">
        <v>218.6</v>
      </c>
      <c r="M154" s="31">
        <v>186.37485000000001</v>
      </c>
      <c r="N154" s="1"/>
      <c r="O154" s="1"/>
    </row>
    <row r="155" spans="1:15" ht="12.75" customHeight="1">
      <c r="A155" s="33">
        <v>145</v>
      </c>
      <c r="B155" s="53" t="s">
        <v>373</v>
      </c>
      <c r="C155" s="31">
        <v>199.85</v>
      </c>
      <c r="D155" s="36">
        <v>198.86666666666665</v>
      </c>
      <c r="E155" s="36">
        <v>197.2833333333333</v>
      </c>
      <c r="F155" s="36">
        <v>194.71666666666667</v>
      </c>
      <c r="G155" s="36">
        <v>193.13333333333333</v>
      </c>
      <c r="H155" s="36">
        <v>201.43333333333328</v>
      </c>
      <c r="I155" s="36">
        <v>203.01666666666659</v>
      </c>
      <c r="J155" s="36">
        <v>205.58333333333326</v>
      </c>
      <c r="K155" s="31">
        <v>200.45</v>
      </c>
      <c r="L155" s="31">
        <v>196.3</v>
      </c>
      <c r="M155" s="31">
        <v>6.6734099999999996</v>
      </c>
      <c r="N155" s="1"/>
      <c r="O155" s="1"/>
    </row>
    <row r="156" spans="1:15" ht="12.75" customHeight="1">
      <c r="A156" s="33">
        <v>146</v>
      </c>
      <c r="B156" s="53" t="s">
        <v>378</v>
      </c>
      <c r="C156" s="31">
        <v>106.2</v>
      </c>
      <c r="D156" s="36">
        <v>106.10000000000001</v>
      </c>
      <c r="E156" s="36">
        <v>103.85000000000002</v>
      </c>
      <c r="F156" s="36">
        <v>101.50000000000001</v>
      </c>
      <c r="G156" s="36">
        <v>99.250000000000028</v>
      </c>
      <c r="H156" s="36">
        <v>108.45000000000002</v>
      </c>
      <c r="I156" s="36">
        <v>110.69999999999999</v>
      </c>
      <c r="J156" s="36">
        <v>113.05000000000001</v>
      </c>
      <c r="K156" s="31">
        <v>108.35</v>
      </c>
      <c r="L156" s="31">
        <v>103.75</v>
      </c>
      <c r="M156" s="31">
        <v>35.687420000000003</v>
      </c>
      <c r="N156" s="1"/>
      <c r="O156" s="1"/>
    </row>
    <row r="157" spans="1:15" ht="12.75" customHeight="1">
      <c r="A157" s="33">
        <v>147</v>
      </c>
      <c r="B157" s="53" t="s">
        <v>847</v>
      </c>
      <c r="C157" s="31">
        <v>896.5</v>
      </c>
      <c r="D157" s="36">
        <v>890.36666666666667</v>
      </c>
      <c r="E157" s="36">
        <v>873.68333333333339</v>
      </c>
      <c r="F157" s="36">
        <v>850.86666666666667</v>
      </c>
      <c r="G157" s="36">
        <v>834.18333333333339</v>
      </c>
      <c r="H157" s="36">
        <v>913.18333333333339</v>
      </c>
      <c r="I157" s="36">
        <v>929.86666666666656</v>
      </c>
      <c r="J157" s="36">
        <v>952.68333333333339</v>
      </c>
      <c r="K157" s="31">
        <v>907.05</v>
      </c>
      <c r="L157" s="31">
        <v>867.55</v>
      </c>
      <c r="M157" s="31">
        <v>1.8776999999999999</v>
      </c>
      <c r="N157" s="1"/>
      <c r="O157" s="1"/>
    </row>
    <row r="158" spans="1:15" ht="12.75" customHeight="1">
      <c r="A158" s="33">
        <v>148</v>
      </c>
      <c r="B158" s="53" t="s">
        <v>112</v>
      </c>
      <c r="C158" s="31">
        <v>2906.35</v>
      </c>
      <c r="D158" s="36">
        <v>2880.4500000000003</v>
      </c>
      <c r="E158" s="36">
        <v>2845.9000000000005</v>
      </c>
      <c r="F158" s="36">
        <v>2785.4500000000003</v>
      </c>
      <c r="G158" s="36">
        <v>2750.9000000000005</v>
      </c>
      <c r="H158" s="36">
        <v>2940.9000000000005</v>
      </c>
      <c r="I158" s="36">
        <v>2975.4500000000007</v>
      </c>
      <c r="J158" s="36">
        <v>3035.9000000000005</v>
      </c>
      <c r="K158" s="31">
        <v>2915</v>
      </c>
      <c r="L158" s="31">
        <v>2820</v>
      </c>
      <c r="M158" s="31">
        <v>3.7267100000000002</v>
      </c>
      <c r="N158" s="1"/>
      <c r="O158" s="1"/>
    </row>
    <row r="159" spans="1:15" ht="12.75" customHeight="1">
      <c r="A159" s="33">
        <v>149</v>
      </c>
      <c r="B159" s="53" t="s">
        <v>113</v>
      </c>
      <c r="C159" s="31">
        <v>315.3</v>
      </c>
      <c r="D159" s="36">
        <v>315.31666666666666</v>
      </c>
      <c r="E159" s="36">
        <v>311.38333333333333</v>
      </c>
      <c r="F159" s="36">
        <v>307.46666666666664</v>
      </c>
      <c r="G159" s="36">
        <v>303.5333333333333</v>
      </c>
      <c r="H159" s="36">
        <v>319.23333333333335</v>
      </c>
      <c r="I159" s="36">
        <v>323.16666666666663</v>
      </c>
      <c r="J159" s="36">
        <v>327.08333333333337</v>
      </c>
      <c r="K159" s="31">
        <v>319.25</v>
      </c>
      <c r="L159" s="31">
        <v>311.39999999999998</v>
      </c>
      <c r="M159" s="31">
        <v>48.370379999999997</v>
      </c>
      <c r="N159" s="1"/>
      <c r="O159" s="1"/>
    </row>
    <row r="160" spans="1:15" ht="12.75" customHeight="1">
      <c r="A160" s="33">
        <v>150</v>
      </c>
      <c r="B160" s="53" t="s">
        <v>379</v>
      </c>
      <c r="C160" s="31">
        <v>424</v>
      </c>
      <c r="D160" s="36">
        <v>423.66666666666669</v>
      </c>
      <c r="E160" s="36">
        <v>415.33333333333337</v>
      </c>
      <c r="F160" s="36">
        <v>406.66666666666669</v>
      </c>
      <c r="G160" s="36">
        <v>398.33333333333337</v>
      </c>
      <c r="H160" s="36">
        <v>432.33333333333337</v>
      </c>
      <c r="I160" s="36">
        <v>440.66666666666674</v>
      </c>
      <c r="J160" s="36">
        <v>449.33333333333337</v>
      </c>
      <c r="K160" s="31">
        <v>432</v>
      </c>
      <c r="L160" s="31">
        <v>415</v>
      </c>
      <c r="M160" s="31">
        <v>2.37181</v>
      </c>
      <c r="N160" s="1"/>
      <c r="O160" s="1"/>
    </row>
    <row r="161" spans="1:15" ht="12.75" customHeight="1">
      <c r="A161" s="33">
        <v>151</v>
      </c>
      <c r="B161" s="53" t="s">
        <v>114</v>
      </c>
      <c r="C161" s="31">
        <v>142.19999999999999</v>
      </c>
      <c r="D161" s="36">
        <v>141.70000000000002</v>
      </c>
      <c r="E161" s="36">
        <v>140.15000000000003</v>
      </c>
      <c r="F161" s="36">
        <v>138.10000000000002</v>
      </c>
      <c r="G161" s="36">
        <v>136.55000000000004</v>
      </c>
      <c r="H161" s="36">
        <v>143.75000000000003</v>
      </c>
      <c r="I161" s="36">
        <v>145.30000000000004</v>
      </c>
      <c r="J161" s="36">
        <v>147.35000000000002</v>
      </c>
      <c r="K161" s="31">
        <v>143.25</v>
      </c>
      <c r="L161" s="31">
        <v>139.65</v>
      </c>
      <c r="M161" s="31">
        <v>181.78107</v>
      </c>
      <c r="N161" s="1"/>
      <c r="O161" s="1"/>
    </row>
    <row r="162" spans="1:15" ht="12.75" customHeight="1">
      <c r="A162" s="33">
        <v>152</v>
      </c>
      <c r="B162" s="53" t="s">
        <v>380</v>
      </c>
      <c r="C162" s="31">
        <v>822.6</v>
      </c>
      <c r="D162" s="36">
        <v>817.53333333333342</v>
      </c>
      <c r="E162" s="36">
        <v>806.36666666666679</v>
      </c>
      <c r="F162" s="36">
        <v>790.13333333333333</v>
      </c>
      <c r="G162" s="36">
        <v>778.9666666666667</v>
      </c>
      <c r="H162" s="36">
        <v>833.76666666666688</v>
      </c>
      <c r="I162" s="36">
        <v>844.93333333333362</v>
      </c>
      <c r="J162" s="36">
        <v>861.16666666666697</v>
      </c>
      <c r="K162" s="31">
        <v>828.7</v>
      </c>
      <c r="L162" s="31">
        <v>801.3</v>
      </c>
      <c r="M162" s="31">
        <v>5.8808600000000002</v>
      </c>
      <c r="N162" s="1"/>
      <c r="O162" s="1"/>
    </row>
    <row r="163" spans="1:15" ht="12.75" customHeight="1">
      <c r="A163" s="33">
        <v>153</v>
      </c>
      <c r="B163" s="53" t="s">
        <v>381</v>
      </c>
      <c r="C163" s="31">
        <v>4501.95</v>
      </c>
      <c r="D163" s="36">
        <v>4477.7833333333328</v>
      </c>
      <c r="E163" s="36">
        <v>4434.1666666666661</v>
      </c>
      <c r="F163" s="36">
        <v>4366.3833333333332</v>
      </c>
      <c r="G163" s="36">
        <v>4322.7666666666664</v>
      </c>
      <c r="H163" s="36">
        <v>4545.5666666666657</v>
      </c>
      <c r="I163" s="36">
        <v>4589.1833333333325</v>
      </c>
      <c r="J163" s="36">
        <v>4656.9666666666653</v>
      </c>
      <c r="K163" s="31">
        <v>4521.3999999999996</v>
      </c>
      <c r="L163" s="31">
        <v>4410</v>
      </c>
      <c r="M163" s="31">
        <v>0.13946</v>
      </c>
      <c r="N163" s="1"/>
      <c r="O163" s="1"/>
    </row>
    <row r="164" spans="1:15" ht="12.75" customHeight="1">
      <c r="A164" s="33">
        <v>154</v>
      </c>
      <c r="B164" s="53" t="s">
        <v>382</v>
      </c>
      <c r="C164" s="31">
        <v>1084.3</v>
      </c>
      <c r="D164" s="36">
        <v>1078.45</v>
      </c>
      <c r="E164" s="36">
        <v>1066.9000000000001</v>
      </c>
      <c r="F164" s="36">
        <v>1049.5</v>
      </c>
      <c r="G164" s="36">
        <v>1037.95</v>
      </c>
      <c r="H164" s="36">
        <v>1095.8500000000001</v>
      </c>
      <c r="I164" s="36">
        <v>1107.3999999999999</v>
      </c>
      <c r="J164" s="36">
        <v>1124.8000000000002</v>
      </c>
      <c r="K164" s="31">
        <v>1090</v>
      </c>
      <c r="L164" s="31">
        <v>1061.05</v>
      </c>
      <c r="M164" s="31">
        <v>1.71092</v>
      </c>
      <c r="N164" s="1"/>
      <c r="O164" s="1"/>
    </row>
    <row r="165" spans="1:15" ht="12.75" customHeight="1">
      <c r="A165" s="33">
        <v>155</v>
      </c>
      <c r="B165" s="53" t="s">
        <v>383</v>
      </c>
      <c r="C165" s="31">
        <v>230.1</v>
      </c>
      <c r="D165" s="36">
        <v>227.71666666666667</v>
      </c>
      <c r="E165" s="36">
        <v>223.73333333333335</v>
      </c>
      <c r="F165" s="36">
        <v>217.36666666666667</v>
      </c>
      <c r="G165" s="36">
        <v>213.38333333333335</v>
      </c>
      <c r="H165" s="36">
        <v>234.08333333333334</v>
      </c>
      <c r="I165" s="36">
        <v>238.06666666666663</v>
      </c>
      <c r="J165" s="36">
        <v>244.43333333333334</v>
      </c>
      <c r="K165" s="31">
        <v>231.7</v>
      </c>
      <c r="L165" s="31">
        <v>221.35</v>
      </c>
      <c r="M165" s="31">
        <v>5.4661200000000001</v>
      </c>
      <c r="N165" s="1"/>
      <c r="O165" s="1"/>
    </row>
    <row r="166" spans="1:15" ht="12.75" customHeight="1">
      <c r="A166" s="33">
        <v>156</v>
      </c>
      <c r="B166" s="53" t="s">
        <v>384</v>
      </c>
      <c r="C166" s="31">
        <v>195.35</v>
      </c>
      <c r="D166" s="36">
        <v>194.79999999999998</v>
      </c>
      <c r="E166" s="36">
        <v>191.99999999999997</v>
      </c>
      <c r="F166" s="36">
        <v>188.64999999999998</v>
      </c>
      <c r="G166" s="36">
        <v>185.84999999999997</v>
      </c>
      <c r="H166" s="36">
        <v>198.14999999999998</v>
      </c>
      <c r="I166" s="36">
        <v>200.95</v>
      </c>
      <c r="J166" s="36">
        <v>204.29999999999998</v>
      </c>
      <c r="K166" s="31">
        <v>197.6</v>
      </c>
      <c r="L166" s="31">
        <v>191.45</v>
      </c>
      <c r="M166" s="31">
        <v>16.757760000000001</v>
      </c>
      <c r="N166" s="1"/>
      <c r="O166" s="1"/>
    </row>
    <row r="167" spans="1:15" ht="12.75" customHeight="1">
      <c r="A167" s="33">
        <v>157</v>
      </c>
      <c r="B167" s="53" t="s">
        <v>848</v>
      </c>
      <c r="C167" s="31">
        <v>737.95</v>
      </c>
      <c r="D167" s="36">
        <v>739.69999999999993</v>
      </c>
      <c r="E167" s="36">
        <v>719.34999999999991</v>
      </c>
      <c r="F167" s="36">
        <v>700.75</v>
      </c>
      <c r="G167" s="36">
        <v>680.4</v>
      </c>
      <c r="H167" s="36">
        <v>758.29999999999984</v>
      </c>
      <c r="I167" s="36">
        <v>778.65</v>
      </c>
      <c r="J167" s="36">
        <v>797.24999999999977</v>
      </c>
      <c r="K167" s="31">
        <v>760.05</v>
      </c>
      <c r="L167" s="31">
        <v>721.1</v>
      </c>
      <c r="M167" s="31">
        <v>2.2269999999999999</v>
      </c>
      <c r="N167" s="1"/>
      <c r="O167" s="1"/>
    </row>
    <row r="168" spans="1:15" ht="12.75" customHeight="1">
      <c r="A168" s="33">
        <v>158</v>
      </c>
      <c r="B168" s="53" t="s">
        <v>276</v>
      </c>
      <c r="C168" s="31">
        <v>430.95</v>
      </c>
      <c r="D168" s="36">
        <v>426.85000000000008</v>
      </c>
      <c r="E168" s="36">
        <v>420.20000000000016</v>
      </c>
      <c r="F168" s="36">
        <v>409.4500000000001</v>
      </c>
      <c r="G168" s="36">
        <v>402.80000000000018</v>
      </c>
      <c r="H168" s="36">
        <v>437.60000000000014</v>
      </c>
      <c r="I168" s="36">
        <v>444.25000000000011</v>
      </c>
      <c r="J168" s="36">
        <v>455.00000000000011</v>
      </c>
      <c r="K168" s="31">
        <v>433.5</v>
      </c>
      <c r="L168" s="31">
        <v>416.1</v>
      </c>
      <c r="M168" s="31">
        <v>10.9298</v>
      </c>
      <c r="N168" s="1"/>
      <c r="O168" s="1"/>
    </row>
    <row r="169" spans="1:15" ht="12.75" customHeight="1">
      <c r="A169" s="33">
        <v>159</v>
      </c>
      <c r="B169" s="53" t="s">
        <v>275</v>
      </c>
      <c r="C169" s="31">
        <v>162.44999999999999</v>
      </c>
      <c r="D169" s="36">
        <v>161.68333333333334</v>
      </c>
      <c r="E169" s="36">
        <v>159.96666666666667</v>
      </c>
      <c r="F169" s="36">
        <v>157.48333333333332</v>
      </c>
      <c r="G169" s="36">
        <v>155.76666666666665</v>
      </c>
      <c r="H169" s="36">
        <v>164.16666666666669</v>
      </c>
      <c r="I169" s="36">
        <v>165.88333333333338</v>
      </c>
      <c r="J169" s="36">
        <v>168.3666666666667</v>
      </c>
      <c r="K169" s="31">
        <v>163.4</v>
      </c>
      <c r="L169" s="31">
        <v>159.19999999999999</v>
      </c>
      <c r="M169" s="31">
        <v>75.806759999999997</v>
      </c>
      <c r="N169" s="1"/>
      <c r="O169" s="1"/>
    </row>
    <row r="170" spans="1:15" ht="12.75" customHeight="1">
      <c r="A170" s="33">
        <v>160</v>
      </c>
      <c r="B170" s="53" t="s">
        <v>385</v>
      </c>
      <c r="C170" s="31">
        <v>1169.55</v>
      </c>
      <c r="D170" s="36">
        <v>1154.7</v>
      </c>
      <c r="E170" s="36">
        <v>1132.9000000000001</v>
      </c>
      <c r="F170" s="36">
        <v>1096.25</v>
      </c>
      <c r="G170" s="36">
        <v>1074.45</v>
      </c>
      <c r="H170" s="36">
        <v>1191.3500000000001</v>
      </c>
      <c r="I170" s="36">
        <v>1213.1499999999999</v>
      </c>
      <c r="J170" s="36">
        <v>1249.8000000000002</v>
      </c>
      <c r="K170" s="31">
        <v>1176.5</v>
      </c>
      <c r="L170" s="31">
        <v>1118.05</v>
      </c>
      <c r="M170" s="31">
        <v>0.3332</v>
      </c>
      <c r="N170" s="1"/>
      <c r="O170" s="1"/>
    </row>
    <row r="171" spans="1:15" ht="12.75" customHeight="1">
      <c r="A171" s="33">
        <v>161</v>
      </c>
      <c r="B171" s="53" t="s">
        <v>115</v>
      </c>
      <c r="C171" s="31">
        <v>164.55</v>
      </c>
      <c r="D171" s="36">
        <v>161.94999999999999</v>
      </c>
      <c r="E171" s="36">
        <v>158.79999999999998</v>
      </c>
      <c r="F171" s="36">
        <v>153.04999999999998</v>
      </c>
      <c r="G171" s="36">
        <v>149.89999999999998</v>
      </c>
      <c r="H171" s="36">
        <v>167.7</v>
      </c>
      <c r="I171" s="36">
        <v>170.84999999999997</v>
      </c>
      <c r="J171" s="36">
        <v>176.6</v>
      </c>
      <c r="K171" s="31">
        <v>165.1</v>
      </c>
      <c r="L171" s="31">
        <v>156.19999999999999</v>
      </c>
      <c r="M171" s="31">
        <v>189.68980999999999</v>
      </c>
      <c r="N171" s="1"/>
      <c r="O171" s="1"/>
    </row>
    <row r="172" spans="1:15" ht="12.75" customHeight="1">
      <c r="A172" s="33">
        <v>162</v>
      </c>
      <c r="B172" s="53" t="s">
        <v>387</v>
      </c>
      <c r="C172" s="31">
        <v>2724.95</v>
      </c>
      <c r="D172" s="36">
        <v>2710.0333333333333</v>
      </c>
      <c r="E172" s="36">
        <v>2642.3666666666668</v>
      </c>
      <c r="F172" s="36">
        <v>2559.7833333333333</v>
      </c>
      <c r="G172" s="36">
        <v>2492.1166666666668</v>
      </c>
      <c r="H172" s="36">
        <v>2792.6166666666668</v>
      </c>
      <c r="I172" s="36">
        <v>2860.2833333333338</v>
      </c>
      <c r="J172" s="36">
        <v>2942.8666666666668</v>
      </c>
      <c r="K172" s="31">
        <v>2777.7</v>
      </c>
      <c r="L172" s="31">
        <v>2627.45</v>
      </c>
      <c r="M172" s="31">
        <v>0.29002</v>
      </c>
      <c r="N172" s="1"/>
      <c r="O172" s="1"/>
    </row>
    <row r="173" spans="1:15" ht="12.75" customHeight="1">
      <c r="A173" s="33">
        <v>163</v>
      </c>
      <c r="B173" s="53" t="s">
        <v>388</v>
      </c>
      <c r="C173" s="31">
        <v>3668.9</v>
      </c>
      <c r="D173" s="36">
        <v>3635.4666666666667</v>
      </c>
      <c r="E173" s="36">
        <v>3590.9333333333334</v>
      </c>
      <c r="F173" s="36">
        <v>3512.9666666666667</v>
      </c>
      <c r="G173" s="36">
        <v>3468.4333333333334</v>
      </c>
      <c r="H173" s="36">
        <v>3713.4333333333334</v>
      </c>
      <c r="I173" s="36">
        <v>3757.9666666666672</v>
      </c>
      <c r="J173" s="36">
        <v>3835.9333333333334</v>
      </c>
      <c r="K173" s="31">
        <v>3680</v>
      </c>
      <c r="L173" s="31">
        <v>3557.5</v>
      </c>
      <c r="M173" s="31">
        <v>0.16314000000000001</v>
      </c>
      <c r="N173" s="1"/>
      <c r="O173" s="1"/>
    </row>
    <row r="174" spans="1:15" ht="12.75" customHeight="1">
      <c r="A174" s="33">
        <v>164</v>
      </c>
      <c r="B174" s="53" t="s">
        <v>389</v>
      </c>
      <c r="C174" s="31">
        <v>362.6</v>
      </c>
      <c r="D174" s="36">
        <v>354.9666666666667</v>
      </c>
      <c r="E174" s="36">
        <v>335.93333333333339</v>
      </c>
      <c r="F174" s="36">
        <v>309.26666666666671</v>
      </c>
      <c r="G174" s="36">
        <v>290.23333333333341</v>
      </c>
      <c r="H174" s="36">
        <v>381.63333333333338</v>
      </c>
      <c r="I174" s="36">
        <v>400.66666666666669</v>
      </c>
      <c r="J174" s="36">
        <v>427.33333333333337</v>
      </c>
      <c r="K174" s="31">
        <v>374</v>
      </c>
      <c r="L174" s="31">
        <v>328.3</v>
      </c>
      <c r="M174" s="31">
        <v>74.700270000000003</v>
      </c>
      <c r="N174" s="1"/>
      <c r="O174" s="1"/>
    </row>
    <row r="175" spans="1:15" ht="12.75" customHeight="1">
      <c r="A175" s="33">
        <v>165</v>
      </c>
      <c r="B175" s="53" t="s">
        <v>277</v>
      </c>
      <c r="C175" s="31">
        <v>1936.95</v>
      </c>
      <c r="D175" s="36">
        <v>1920.8333333333333</v>
      </c>
      <c r="E175" s="36">
        <v>1867.3166666666666</v>
      </c>
      <c r="F175" s="36">
        <v>1797.6833333333334</v>
      </c>
      <c r="G175" s="36">
        <v>1744.1666666666667</v>
      </c>
      <c r="H175" s="36">
        <v>1990.4666666666665</v>
      </c>
      <c r="I175" s="36">
        <v>2043.9833333333333</v>
      </c>
      <c r="J175" s="36">
        <v>2113.6166666666663</v>
      </c>
      <c r="K175" s="31">
        <v>1974.35</v>
      </c>
      <c r="L175" s="31">
        <v>1851.2</v>
      </c>
      <c r="M175" s="31">
        <v>3.31318</v>
      </c>
      <c r="N175" s="1"/>
      <c r="O175" s="1"/>
    </row>
    <row r="176" spans="1:15" ht="12.75" customHeight="1">
      <c r="A176" s="33">
        <v>166</v>
      </c>
      <c r="B176" s="53" t="s">
        <v>390</v>
      </c>
      <c r="C176" s="31">
        <v>2195.25</v>
      </c>
      <c r="D176" s="36">
        <v>2200.4666666666667</v>
      </c>
      <c r="E176" s="36">
        <v>2151.0333333333333</v>
      </c>
      <c r="F176" s="36">
        <v>2106.8166666666666</v>
      </c>
      <c r="G176" s="36">
        <v>2057.3833333333332</v>
      </c>
      <c r="H176" s="36">
        <v>2244.6833333333334</v>
      </c>
      <c r="I176" s="36">
        <v>2294.1166666666668</v>
      </c>
      <c r="J176" s="36">
        <v>2338.3333333333335</v>
      </c>
      <c r="K176" s="31">
        <v>2249.9</v>
      </c>
      <c r="L176" s="31">
        <v>2156.25</v>
      </c>
      <c r="M176" s="31">
        <v>1.9534400000000001</v>
      </c>
      <c r="N176" s="1"/>
      <c r="O176" s="1"/>
    </row>
    <row r="177" spans="1:15" ht="12.75" customHeight="1">
      <c r="A177" s="33">
        <v>167</v>
      </c>
      <c r="B177" s="53" t="s">
        <v>116</v>
      </c>
      <c r="C177" s="31">
        <v>890.2</v>
      </c>
      <c r="D177" s="36">
        <v>879.2833333333333</v>
      </c>
      <c r="E177" s="36">
        <v>865.06666666666661</v>
      </c>
      <c r="F177" s="36">
        <v>839.93333333333328</v>
      </c>
      <c r="G177" s="36">
        <v>825.71666666666658</v>
      </c>
      <c r="H177" s="36">
        <v>904.41666666666663</v>
      </c>
      <c r="I177" s="36">
        <v>918.63333333333333</v>
      </c>
      <c r="J177" s="36">
        <v>943.76666666666665</v>
      </c>
      <c r="K177" s="31">
        <v>893.5</v>
      </c>
      <c r="L177" s="31">
        <v>854.15</v>
      </c>
      <c r="M177" s="31">
        <v>8.6217600000000001</v>
      </c>
      <c r="N177" s="1"/>
      <c r="O177" s="1"/>
    </row>
    <row r="178" spans="1:15" ht="12.75" customHeight="1">
      <c r="A178" s="33">
        <v>168</v>
      </c>
      <c r="B178" s="53" t="s">
        <v>853</v>
      </c>
      <c r="C178" s="31">
        <v>1124.25</v>
      </c>
      <c r="D178" s="36">
        <v>1134.0666666666666</v>
      </c>
      <c r="E178" s="36">
        <v>1102.4333333333332</v>
      </c>
      <c r="F178" s="36">
        <v>1080.6166666666666</v>
      </c>
      <c r="G178" s="36">
        <v>1048.9833333333331</v>
      </c>
      <c r="H178" s="36">
        <v>1155.8833333333332</v>
      </c>
      <c r="I178" s="36">
        <v>1187.5166666666664</v>
      </c>
      <c r="J178" s="36">
        <v>1209.3333333333333</v>
      </c>
      <c r="K178" s="31">
        <v>1165.7</v>
      </c>
      <c r="L178" s="31">
        <v>1112.25</v>
      </c>
      <c r="M178" s="31">
        <v>4.6114499999999996</v>
      </c>
      <c r="N178" s="1"/>
      <c r="O178" s="1"/>
    </row>
    <row r="179" spans="1:15" ht="12.75" customHeight="1">
      <c r="A179" s="33">
        <v>169</v>
      </c>
      <c r="B179" s="53" t="s">
        <v>386</v>
      </c>
      <c r="C179" s="31">
        <v>1536.6</v>
      </c>
      <c r="D179" s="36">
        <v>1533.3666666666666</v>
      </c>
      <c r="E179" s="36">
        <v>1512.6833333333332</v>
      </c>
      <c r="F179" s="36">
        <v>1488.7666666666667</v>
      </c>
      <c r="G179" s="36">
        <v>1468.0833333333333</v>
      </c>
      <c r="H179" s="36">
        <v>1557.2833333333331</v>
      </c>
      <c r="I179" s="36">
        <v>1577.9666666666665</v>
      </c>
      <c r="J179" s="36">
        <v>1601.883333333333</v>
      </c>
      <c r="K179" s="31">
        <v>1554.05</v>
      </c>
      <c r="L179" s="31">
        <v>1509.45</v>
      </c>
      <c r="M179" s="31">
        <v>1.4261600000000001</v>
      </c>
      <c r="N179" s="1"/>
      <c r="O179" s="1"/>
    </row>
    <row r="180" spans="1:15" ht="12.75" customHeight="1">
      <c r="A180" s="33">
        <v>170</v>
      </c>
      <c r="B180" s="53" t="s">
        <v>118</v>
      </c>
      <c r="C180" s="31">
        <v>75.7</v>
      </c>
      <c r="D180" s="36">
        <v>75.3</v>
      </c>
      <c r="E180" s="36">
        <v>74</v>
      </c>
      <c r="F180" s="36">
        <v>72.3</v>
      </c>
      <c r="G180" s="36">
        <v>71</v>
      </c>
      <c r="H180" s="36">
        <v>77</v>
      </c>
      <c r="I180" s="36">
        <v>78.299999999999983</v>
      </c>
      <c r="J180" s="36">
        <v>80</v>
      </c>
      <c r="K180" s="31">
        <v>76.599999999999994</v>
      </c>
      <c r="L180" s="31">
        <v>73.599999999999994</v>
      </c>
      <c r="M180" s="31">
        <v>357.73435000000001</v>
      </c>
      <c r="N180" s="1"/>
      <c r="O180" s="1"/>
    </row>
    <row r="181" spans="1:15" ht="12.75" customHeight="1">
      <c r="A181" s="33">
        <v>171</v>
      </c>
      <c r="B181" s="53" t="s">
        <v>391</v>
      </c>
      <c r="C181" s="31">
        <v>1119.9000000000001</v>
      </c>
      <c r="D181" s="36">
        <v>1123.1499999999999</v>
      </c>
      <c r="E181" s="36">
        <v>1103.2999999999997</v>
      </c>
      <c r="F181" s="36">
        <v>1086.6999999999998</v>
      </c>
      <c r="G181" s="36">
        <v>1066.8499999999997</v>
      </c>
      <c r="H181" s="36">
        <v>1139.7499999999998</v>
      </c>
      <c r="I181" s="36">
        <v>1159.5999999999997</v>
      </c>
      <c r="J181" s="36">
        <v>1176.1999999999998</v>
      </c>
      <c r="K181" s="31">
        <v>1143</v>
      </c>
      <c r="L181" s="31">
        <v>1106.55</v>
      </c>
      <c r="M181" s="31">
        <v>1.13293</v>
      </c>
      <c r="N181" s="1"/>
      <c r="O181" s="1"/>
    </row>
    <row r="182" spans="1:15" ht="12.75" customHeight="1">
      <c r="A182" s="33">
        <v>172</v>
      </c>
      <c r="B182" s="53" t="s">
        <v>392</v>
      </c>
      <c r="C182" s="31">
        <v>2209.65</v>
      </c>
      <c r="D182" s="36">
        <v>2207.8666666666668</v>
      </c>
      <c r="E182" s="36">
        <v>2173.7833333333338</v>
      </c>
      <c r="F182" s="36">
        <v>2137.916666666667</v>
      </c>
      <c r="G182" s="36">
        <v>2103.8333333333339</v>
      </c>
      <c r="H182" s="36">
        <v>2243.7333333333336</v>
      </c>
      <c r="I182" s="36">
        <v>2277.8166666666666</v>
      </c>
      <c r="J182" s="36">
        <v>2313.6833333333334</v>
      </c>
      <c r="K182" s="31">
        <v>2241.9499999999998</v>
      </c>
      <c r="L182" s="31">
        <v>2172</v>
      </c>
      <c r="M182" s="31">
        <v>1.2721</v>
      </c>
      <c r="N182" s="1"/>
      <c r="O182" s="1"/>
    </row>
    <row r="183" spans="1:15" ht="12.75" customHeight="1">
      <c r="A183" s="33">
        <v>173</v>
      </c>
      <c r="B183" s="53" t="s">
        <v>393</v>
      </c>
      <c r="C183" s="31">
        <v>528</v>
      </c>
      <c r="D183" s="36">
        <v>529.30000000000007</v>
      </c>
      <c r="E183" s="36">
        <v>521.15000000000009</v>
      </c>
      <c r="F183" s="36">
        <v>514.30000000000007</v>
      </c>
      <c r="G183" s="36">
        <v>506.15000000000009</v>
      </c>
      <c r="H183" s="36">
        <v>536.15000000000009</v>
      </c>
      <c r="I183" s="36">
        <v>544.29999999999995</v>
      </c>
      <c r="J183" s="36">
        <v>551.15000000000009</v>
      </c>
      <c r="K183" s="31">
        <v>537.45000000000005</v>
      </c>
      <c r="L183" s="31">
        <v>522.45000000000005</v>
      </c>
      <c r="M183" s="31">
        <v>0.95633999999999997</v>
      </c>
      <c r="N183" s="1"/>
      <c r="O183" s="1"/>
    </row>
    <row r="184" spans="1:15" ht="12.75" customHeight="1">
      <c r="A184" s="33">
        <v>174</v>
      </c>
      <c r="B184" s="53" t="s">
        <v>120</v>
      </c>
      <c r="C184" s="31">
        <v>1163.3499999999999</v>
      </c>
      <c r="D184" s="36">
        <v>1152.45</v>
      </c>
      <c r="E184" s="36">
        <v>1135.9000000000001</v>
      </c>
      <c r="F184" s="36">
        <v>1108.45</v>
      </c>
      <c r="G184" s="36">
        <v>1091.9000000000001</v>
      </c>
      <c r="H184" s="36">
        <v>1179.9000000000001</v>
      </c>
      <c r="I184" s="36">
        <v>1196.4499999999998</v>
      </c>
      <c r="J184" s="36">
        <v>1223.9000000000001</v>
      </c>
      <c r="K184" s="31">
        <v>1169</v>
      </c>
      <c r="L184" s="31">
        <v>1125</v>
      </c>
      <c r="M184" s="31">
        <v>14.062189999999999</v>
      </c>
      <c r="N184" s="1"/>
      <c r="O184" s="1"/>
    </row>
    <row r="185" spans="1:15" ht="12.75" customHeight="1">
      <c r="A185" s="33">
        <v>175</v>
      </c>
      <c r="B185" s="53" t="s">
        <v>394</v>
      </c>
      <c r="C185" s="31">
        <v>828.4</v>
      </c>
      <c r="D185" s="36">
        <v>824.66666666666663</v>
      </c>
      <c r="E185" s="36">
        <v>813.33333333333326</v>
      </c>
      <c r="F185" s="36">
        <v>798.26666666666665</v>
      </c>
      <c r="G185" s="36">
        <v>786.93333333333328</v>
      </c>
      <c r="H185" s="36">
        <v>839.73333333333323</v>
      </c>
      <c r="I185" s="36">
        <v>851.06666666666649</v>
      </c>
      <c r="J185" s="36">
        <v>866.13333333333321</v>
      </c>
      <c r="K185" s="31">
        <v>836</v>
      </c>
      <c r="L185" s="31">
        <v>809.6</v>
      </c>
      <c r="M185" s="31">
        <v>1.1489499999999999</v>
      </c>
      <c r="N185" s="1"/>
      <c r="O185" s="1"/>
    </row>
    <row r="186" spans="1:15" ht="12.75" customHeight="1">
      <c r="A186" s="33">
        <v>176</v>
      </c>
      <c r="B186" s="53" t="s">
        <v>121</v>
      </c>
      <c r="C186" s="31">
        <v>2266.4</v>
      </c>
      <c r="D186" s="36">
        <v>2257.4</v>
      </c>
      <c r="E186" s="36">
        <v>2232.3500000000004</v>
      </c>
      <c r="F186" s="36">
        <v>2198.3000000000002</v>
      </c>
      <c r="G186" s="36">
        <v>2173.2500000000005</v>
      </c>
      <c r="H186" s="36">
        <v>2291.4500000000003</v>
      </c>
      <c r="I186" s="36">
        <v>2316.5000000000005</v>
      </c>
      <c r="J186" s="36">
        <v>2350.5500000000002</v>
      </c>
      <c r="K186" s="31">
        <v>2282.4499999999998</v>
      </c>
      <c r="L186" s="31">
        <v>2223.35</v>
      </c>
      <c r="M186" s="31">
        <v>10.32225</v>
      </c>
      <c r="N186" s="1"/>
      <c r="O186" s="1"/>
    </row>
    <row r="187" spans="1:15" ht="12.75" customHeight="1">
      <c r="A187" s="33">
        <v>177</v>
      </c>
      <c r="B187" s="53" t="s">
        <v>122</v>
      </c>
      <c r="C187" s="31">
        <v>417</v>
      </c>
      <c r="D187" s="36">
        <v>414.91666666666669</v>
      </c>
      <c r="E187" s="36">
        <v>409.08333333333337</v>
      </c>
      <c r="F187" s="36">
        <v>401.16666666666669</v>
      </c>
      <c r="G187" s="36">
        <v>395.33333333333337</v>
      </c>
      <c r="H187" s="36">
        <v>422.83333333333337</v>
      </c>
      <c r="I187" s="36">
        <v>428.66666666666674</v>
      </c>
      <c r="J187" s="36">
        <v>436.58333333333337</v>
      </c>
      <c r="K187" s="31">
        <v>420.75</v>
      </c>
      <c r="L187" s="31">
        <v>407</v>
      </c>
      <c r="M187" s="31">
        <v>14.26986</v>
      </c>
      <c r="N187" s="1"/>
      <c r="O187" s="1"/>
    </row>
    <row r="188" spans="1:15" ht="12.75" customHeight="1">
      <c r="A188" s="33">
        <v>178</v>
      </c>
      <c r="B188" s="53" t="s">
        <v>395</v>
      </c>
      <c r="C188" s="31">
        <v>527.35</v>
      </c>
      <c r="D188" s="36">
        <v>523.93333333333339</v>
      </c>
      <c r="E188" s="36">
        <v>515.66666666666674</v>
      </c>
      <c r="F188" s="36">
        <v>503.98333333333335</v>
      </c>
      <c r="G188" s="36">
        <v>495.7166666666667</v>
      </c>
      <c r="H188" s="36">
        <v>535.61666666666679</v>
      </c>
      <c r="I188" s="36">
        <v>543.88333333333344</v>
      </c>
      <c r="J188" s="36">
        <v>555.56666666666683</v>
      </c>
      <c r="K188" s="31">
        <v>532.20000000000005</v>
      </c>
      <c r="L188" s="31">
        <v>512.25</v>
      </c>
      <c r="M188" s="31">
        <v>6.2473400000000003</v>
      </c>
      <c r="N188" s="1"/>
      <c r="O188" s="1"/>
    </row>
    <row r="189" spans="1:15" ht="12.75" customHeight="1">
      <c r="A189" s="33">
        <v>179</v>
      </c>
      <c r="B189" s="53" t="s">
        <v>123</v>
      </c>
      <c r="C189" s="31">
        <v>2071.3000000000002</v>
      </c>
      <c r="D189" s="36">
        <v>2056.2000000000003</v>
      </c>
      <c r="E189" s="36">
        <v>2031.6500000000005</v>
      </c>
      <c r="F189" s="36">
        <v>1992.0000000000002</v>
      </c>
      <c r="G189" s="36">
        <v>1967.4500000000005</v>
      </c>
      <c r="H189" s="36">
        <v>2095.8500000000004</v>
      </c>
      <c r="I189" s="36">
        <v>2120.4000000000005</v>
      </c>
      <c r="J189" s="36">
        <v>2160.0500000000006</v>
      </c>
      <c r="K189" s="31">
        <v>2080.75</v>
      </c>
      <c r="L189" s="31">
        <v>2016.55</v>
      </c>
      <c r="M189" s="31">
        <v>6.0412999999999997</v>
      </c>
      <c r="N189" s="1"/>
      <c r="O189" s="1"/>
    </row>
    <row r="190" spans="1:15" ht="12.75" customHeight="1">
      <c r="A190" s="33">
        <v>180</v>
      </c>
      <c r="B190" s="53" t="s">
        <v>396</v>
      </c>
      <c r="C190" s="31">
        <v>973.3</v>
      </c>
      <c r="D190" s="36">
        <v>968.4666666666667</v>
      </c>
      <c r="E190" s="36">
        <v>957.93333333333339</v>
      </c>
      <c r="F190" s="36">
        <v>942.56666666666672</v>
      </c>
      <c r="G190" s="36">
        <v>932.03333333333342</v>
      </c>
      <c r="H190" s="36">
        <v>983.83333333333337</v>
      </c>
      <c r="I190" s="36">
        <v>994.36666666666667</v>
      </c>
      <c r="J190" s="36">
        <v>1009.7333333333333</v>
      </c>
      <c r="K190" s="31">
        <v>979</v>
      </c>
      <c r="L190" s="31">
        <v>953.1</v>
      </c>
      <c r="M190" s="31">
        <v>2.97282</v>
      </c>
      <c r="N190" s="1"/>
      <c r="O190" s="1"/>
    </row>
    <row r="191" spans="1:15" ht="12.75" customHeight="1">
      <c r="A191" s="33">
        <v>181</v>
      </c>
      <c r="B191" s="53" t="s">
        <v>397</v>
      </c>
      <c r="C191" s="31">
        <v>402.55</v>
      </c>
      <c r="D191" s="36">
        <v>396.95</v>
      </c>
      <c r="E191" s="36">
        <v>389.9</v>
      </c>
      <c r="F191" s="36">
        <v>377.25</v>
      </c>
      <c r="G191" s="36">
        <v>370.2</v>
      </c>
      <c r="H191" s="36">
        <v>409.59999999999997</v>
      </c>
      <c r="I191" s="36">
        <v>416.65000000000003</v>
      </c>
      <c r="J191" s="36">
        <v>429.29999999999995</v>
      </c>
      <c r="K191" s="31">
        <v>404</v>
      </c>
      <c r="L191" s="31">
        <v>384.3</v>
      </c>
      <c r="M191" s="31">
        <v>2.2719800000000001</v>
      </c>
      <c r="N191" s="1"/>
      <c r="O191" s="1"/>
    </row>
    <row r="192" spans="1:15" ht="12.75" customHeight="1">
      <c r="A192" s="33">
        <v>182</v>
      </c>
      <c r="B192" s="53" t="s">
        <v>398</v>
      </c>
      <c r="C192" s="31">
        <v>2293.6999999999998</v>
      </c>
      <c r="D192" s="36">
        <v>2273.4166666666665</v>
      </c>
      <c r="E192" s="36">
        <v>2236.833333333333</v>
      </c>
      <c r="F192" s="36">
        <v>2179.9666666666667</v>
      </c>
      <c r="G192" s="36">
        <v>2143.3833333333332</v>
      </c>
      <c r="H192" s="36">
        <v>2330.2833333333328</v>
      </c>
      <c r="I192" s="36">
        <v>2366.8666666666659</v>
      </c>
      <c r="J192" s="36">
        <v>2423.7333333333327</v>
      </c>
      <c r="K192" s="31">
        <v>2310</v>
      </c>
      <c r="L192" s="31">
        <v>2216.5500000000002</v>
      </c>
      <c r="M192" s="31">
        <v>0.23263</v>
      </c>
      <c r="N192" s="1"/>
      <c r="O192" s="1"/>
    </row>
    <row r="193" spans="1:15" ht="12.75" customHeight="1">
      <c r="A193" s="33">
        <v>183</v>
      </c>
      <c r="B193" s="53" t="s">
        <v>399</v>
      </c>
      <c r="C193" s="31">
        <v>772.9</v>
      </c>
      <c r="D193" s="36">
        <v>766.36666666666667</v>
      </c>
      <c r="E193" s="36">
        <v>756.0333333333333</v>
      </c>
      <c r="F193" s="36">
        <v>739.16666666666663</v>
      </c>
      <c r="G193" s="36">
        <v>728.83333333333326</v>
      </c>
      <c r="H193" s="36">
        <v>783.23333333333335</v>
      </c>
      <c r="I193" s="36">
        <v>793.56666666666661</v>
      </c>
      <c r="J193" s="36">
        <v>810.43333333333339</v>
      </c>
      <c r="K193" s="31">
        <v>776.7</v>
      </c>
      <c r="L193" s="31">
        <v>749.5</v>
      </c>
      <c r="M193" s="31">
        <v>0.80511999999999995</v>
      </c>
      <c r="N193" s="1"/>
      <c r="O193" s="1"/>
    </row>
    <row r="194" spans="1:15" ht="12.75" customHeight="1">
      <c r="A194" s="33">
        <v>184</v>
      </c>
      <c r="B194" s="53" t="s">
        <v>400</v>
      </c>
      <c r="C194" s="31">
        <v>334.95</v>
      </c>
      <c r="D194" s="36">
        <v>339.56666666666666</v>
      </c>
      <c r="E194" s="36">
        <v>322.13333333333333</v>
      </c>
      <c r="F194" s="36">
        <v>309.31666666666666</v>
      </c>
      <c r="G194" s="36">
        <v>291.88333333333333</v>
      </c>
      <c r="H194" s="36">
        <v>352.38333333333333</v>
      </c>
      <c r="I194" s="36">
        <v>369.81666666666661</v>
      </c>
      <c r="J194" s="36">
        <v>382.63333333333333</v>
      </c>
      <c r="K194" s="31">
        <v>357</v>
      </c>
      <c r="L194" s="31">
        <v>326.75</v>
      </c>
      <c r="M194" s="31">
        <v>22.586510000000001</v>
      </c>
      <c r="N194" s="1"/>
      <c r="O194" s="1"/>
    </row>
    <row r="195" spans="1:15" ht="12.75" customHeight="1">
      <c r="A195" s="33">
        <v>185</v>
      </c>
      <c r="B195" s="53" t="s">
        <v>401</v>
      </c>
      <c r="C195" s="31">
        <v>3617.15</v>
      </c>
      <c r="D195" s="36">
        <v>3621.8666666666668</v>
      </c>
      <c r="E195" s="36">
        <v>3565.8333333333335</v>
      </c>
      <c r="F195" s="36">
        <v>3514.5166666666669</v>
      </c>
      <c r="G195" s="36">
        <v>3458.4833333333336</v>
      </c>
      <c r="H195" s="36">
        <v>3673.1833333333334</v>
      </c>
      <c r="I195" s="36">
        <v>3729.2166666666662</v>
      </c>
      <c r="J195" s="36">
        <v>3780.5333333333333</v>
      </c>
      <c r="K195" s="31">
        <v>3677.9</v>
      </c>
      <c r="L195" s="31">
        <v>3570.55</v>
      </c>
      <c r="M195" s="31">
        <v>0.43997999999999998</v>
      </c>
      <c r="N195" s="1"/>
      <c r="O195" s="1"/>
    </row>
    <row r="196" spans="1:15" ht="12.75" customHeight="1">
      <c r="A196" s="33">
        <v>186</v>
      </c>
      <c r="B196" s="53" t="s">
        <v>124</v>
      </c>
      <c r="C196" s="31">
        <v>569.20000000000005</v>
      </c>
      <c r="D196" s="36">
        <v>562.66666666666663</v>
      </c>
      <c r="E196" s="36">
        <v>554.58333333333326</v>
      </c>
      <c r="F196" s="36">
        <v>539.96666666666658</v>
      </c>
      <c r="G196" s="36">
        <v>531.88333333333321</v>
      </c>
      <c r="H196" s="36">
        <v>577.2833333333333</v>
      </c>
      <c r="I196" s="36">
        <v>585.36666666666656</v>
      </c>
      <c r="J196" s="36">
        <v>599.98333333333335</v>
      </c>
      <c r="K196" s="31">
        <v>570.75</v>
      </c>
      <c r="L196" s="31">
        <v>548.04999999999995</v>
      </c>
      <c r="M196" s="31">
        <v>11.348459999999999</v>
      </c>
      <c r="N196" s="1"/>
      <c r="O196" s="1"/>
    </row>
    <row r="197" spans="1:15" ht="12.75" customHeight="1">
      <c r="A197" s="33">
        <v>187</v>
      </c>
      <c r="B197" s="53" t="s">
        <v>119</v>
      </c>
      <c r="C197" s="31">
        <v>725.6</v>
      </c>
      <c r="D197" s="36">
        <v>720.56666666666672</v>
      </c>
      <c r="E197" s="36">
        <v>714.18333333333339</v>
      </c>
      <c r="F197" s="36">
        <v>702.76666666666665</v>
      </c>
      <c r="G197" s="36">
        <v>696.38333333333333</v>
      </c>
      <c r="H197" s="36">
        <v>731.98333333333346</v>
      </c>
      <c r="I197" s="36">
        <v>738.3666666666669</v>
      </c>
      <c r="J197" s="36">
        <v>749.78333333333353</v>
      </c>
      <c r="K197" s="31">
        <v>726.95</v>
      </c>
      <c r="L197" s="31">
        <v>709.15</v>
      </c>
      <c r="M197" s="31">
        <v>6.0543800000000001</v>
      </c>
      <c r="N197" s="1"/>
      <c r="O197" s="1"/>
    </row>
    <row r="198" spans="1:15" ht="12.75" customHeight="1">
      <c r="A198" s="33">
        <v>188</v>
      </c>
      <c r="B198" s="53" t="s">
        <v>402</v>
      </c>
      <c r="C198" s="31">
        <v>159</v>
      </c>
      <c r="D198" s="36">
        <v>158.56666666666669</v>
      </c>
      <c r="E198" s="36">
        <v>155.03333333333339</v>
      </c>
      <c r="F198" s="36">
        <v>151.06666666666669</v>
      </c>
      <c r="G198" s="36">
        <v>147.53333333333339</v>
      </c>
      <c r="H198" s="36">
        <v>162.53333333333339</v>
      </c>
      <c r="I198" s="36">
        <v>166.06666666666669</v>
      </c>
      <c r="J198" s="36">
        <v>170.03333333333339</v>
      </c>
      <c r="K198" s="31">
        <v>162.1</v>
      </c>
      <c r="L198" s="31">
        <v>154.6</v>
      </c>
      <c r="M198" s="31">
        <v>30.055219999999998</v>
      </c>
      <c r="N198" s="1"/>
      <c r="O198" s="1"/>
    </row>
    <row r="199" spans="1:15" ht="12.75" customHeight="1">
      <c r="A199" s="33">
        <v>189</v>
      </c>
      <c r="B199" s="53" t="s">
        <v>403</v>
      </c>
      <c r="C199" s="31">
        <v>298.25</v>
      </c>
      <c r="D199" s="36">
        <v>294.38333333333333</v>
      </c>
      <c r="E199" s="36">
        <v>287.46666666666664</v>
      </c>
      <c r="F199" s="36">
        <v>276.68333333333334</v>
      </c>
      <c r="G199" s="36">
        <v>269.76666666666665</v>
      </c>
      <c r="H199" s="36">
        <v>305.16666666666663</v>
      </c>
      <c r="I199" s="36">
        <v>312.08333333333337</v>
      </c>
      <c r="J199" s="36">
        <v>322.86666666666662</v>
      </c>
      <c r="K199" s="31">
        <v>301.3</v>
      </c>
      <c r="L199" s="31">
        <v>283.60000000000002</v>
      </c>
      <c r="M199" s="31">
        <v>74.775469999999999</v>
      </c>
      <c r="N199" s="1"/>
      <c r="O199" s="1"/>
    </row>
    <row r="200" spans="1:15" ht="12.75" customHeight="1">
      <c r="A200" s="33">
        <v>190</v>
      </c>
      <c r="B200" s="53" t="s">
        <v>278</v>
      </c>
      <c r="C200" s="31">
        <v>363.75</v>
      </c>
      <c r="D200" s="36">
        <v>360.2833333333333</v>
      </c>
      <c r="E200" s="36">
        <v>350.21666666666658</v>
      </c>
      <c r="F200" s="36">
        <v>336.68333333333328</v>
      </c>
      <c r="G200" s="36">
        <v>326.61666666666656</v>
      </c>
      <c r="H200" s="36">
        <v>373.81666666666661</v>
      </c>
      <c r="I200" s="36">
        <v>383.88333333333333</v>
      </c>
      <c r="J200" s="36">
        <v>397.41666666666663</v>
      </c>
      <c r="K200" s="31">
        <v>370.35</v>
      </c>
      <c r="L200" s="31">
        <v>346.75</v>
      </c>
      <c r="M200" s="31">
        <v>35.32358</v>
      </c>
      <c r="N200" s="1"/>
      <c r="O200" s="1"/>
    </row>
    <row r="201" spans="1:15" ht="12.75" customHeight="1">
      <c r="A201" s="33">
        <v>191</v>
      </c>
      <c r="B201" s="53" t="s">
        <v>404</v>
      </c>
      <c r="C201" s="31">
        <v>1758.55</v>
      </c>
      <c r="D201" s="36">
        <v>1748.5166666666667</v>
      </c>
      <c r="E201" s="36">
        <v>1720.0333333333333</v>
      </c>
      <c r="F201" s="36">
        <v>1681.5166666666667</v>
      </c>
      <c r="G201" s="36">
        <v>1653.0333333333333</v>
      </c>
      <c r="H201" s="36">
        <v>1787.0333333333333</v>
      </c>
      <c r="I201" s="36">
        <v>1815.5166666666664</v>
      </c>
      <c r="J201" s="36">
        <v>1854.0333333333333</v>
      </c>
      <c r="K201" s="31">
        <v>1777</v>
      </c>
      <c r="L201" s="31">
        <v>1710</v>
      </c>
      <c r="M201" s="31">
        <v>1.2158599999999999</v>
      </c>
      <c r="N201" s="1"/>
      <c r="O201" s="1"/>
    </row>
    <row r="202" spans="1:15" ht="12.75" customHeight="1">
      <c r="A202" s="33">
        <v>192</v>
      </c>
      <c r="B202" s="53" t="s">
        <v>407</v>
      </c>
      <c r="C202" s="31">
        <v>867.75</v>
      </c>
      <c r="D202" s="36">
        <v>866.43333333333339</v>
      </c>
      <c r="E202" s="36">
        <v>852.91666666666674</v>
      </c>
      <c r="F202" s="36">
        <v>838.08333333333337</v>
      </c>
      <c r="G202" s="36">
        <v>824.56666666666672</v>
      </c>
      <c r="H202" s="36">
        <v>881.26666666666677</v>
      </c>
      <c r="I202" s="36">
        <v>894.78333333333342</v>
      </c>
      <c r="J202" s="36">
        <v>909.61666666666679</v>
      </c>
      <c r="K202" s="31">
        <v>879.95</v>
      </c>
      <c r="L202" s="31">
        <v>851.6</v>
      </c>
      <c r="M202" s="31">
        <v>3.6774800000000001</v>
      </c>
      <c r="N202" s="1"/>
      <c r="O202" s="1"/>
    </row>
    <row r="203" spans="1:15" ht="12.75" customHeight="1">
      <c r="A203" s="33">
        <v>193</v>
      </c>
      <c r="B203" s="53" t="s">
        <v>126</v>
      </c>
      <c r="C203" s="31">
        <v>1305.5999999999999</v>
      </c>
      <c r="D203" s="36">
        <v>1302.9166666666667</v>
      </c>
      <c r="E203" s="36">
        <v>1282.6833333333334</v>
      </c>
      <c r="F203" s="36">
        <v>1259.7666666666667</v>
      </c>
      <c r="G203" s="36">
        <v>1239.5333333333333</v>
      </c>
      <c r="H203" s="36">
        <v>1325.8333333333335</v>
      </c>
      <c r="I203" s="36">
        <v>1346.0666666666666</v>
      </c>
      <c r="J203" s="36">
        <v>1368.9833333333336</v>
      </c>
      <c r="K203" s="31">
        <v>1323.15</v>
      </c>
      <c r="L203" s="31">
        <v>1280</v>
      </c>
      <c r="M203" s="31">
        <v>11.22451</v>
      </c>
      <c r="N203" s="1"/>
      <c r="O203" s="1"/>
    </row>
    <row r="204" spans="1:15" ht="12.75" customHeight="1">
      <c r="A204" s="33">
        <v>194</v>
      </c>
      <c r="B204" s="53" t="s">
        <v>127</v>
      </c>
      <c r="C204" s="31">
        <v>1576.4</v>
      </c>
      <c r="D204" s="36">
        <v>1560.4333333333334</v>
      </c>
      <c r="E204" s="36">
        <v>1539.6666666666667</v>
      </c>
      <c r="F204" s="36">
        <v>1502.9333333333334</v>
      </c>
      <c r="G204" s="36">
        <v>1482.1666666666667</v>
      </c>
      <c r="H204" s="36">
        <v>1597.1666666666667</v>
      </c>
      <c r="I204" s="36">
        <v>1617.9333333333332</v>
      </c>
      <c r="J204" s="36">
        <v>1654.6666666666667</v>
      </c>
      <c r="K204" s="31">
        <v>1581.2</v>
      </c>
      <c r="L204" s="31">
        <v>1523.7</v>
      </c>
      <c r="M204" s="31">
        <v>21.360230000000001</v>
      </c>
      <c r="N204" s="1"/>
      <c r="O204" s="1"/>
    </row>
    <row r="205" spans="1:15" ht="12.75" customHeight="1">
      <c r="A205" s="33">
        <v>195</v>
      </c>
      <c r="B205" s="53" t="s">
        <v>128</v>
      </c>
      <c r="C205" s="31">
        <v>3435.75</v>
      </c>
      <c r="D205" s="36">
        <v>3403.3666666666668</v>
      </c>
      <c r="E205" s="36">
        <v>3360.7833333333338</v>
      </c>
      <c r="F205" s="36">
        <v>3285.8166666666671</v>
      </c>
      <c r="G205" s="36">
        <v>3243.233333333334</v>
      </c>
      <c r="H205" s="36">
        <v>3478.3333333333335</v>
      </c>
      <c r="I205" s="36">
        <v>3520.9166666666665</v>
      </c>
      <c r="J205" s="36">
        <v>3595.8833333333332</v>
      </c>
      <c r="K205" s="31">
        <v>3445.95</v>
      </c>
      <c r="L205" s="31">
        <v>3328.4</v>
      </c>
      <c r="M205" s="31">
        <v>4.0191499999999998</v>
      </c>
      <c r="N205" s="1"/>
      <c r="O205" s="1"/>
    </row>
    <row r="206" spans="1:15" ht="12.75" customHeight="1">
      <c r="A206" s="33">
        <v>196</v>
      </c>
      <c r="B206" s="53" t="s">
        <v>129</v>
      </c>
      <c r="C206" s="31">
        <v>1455.9</v>
      </c>
      <c r="D206" s="36">
        <v>1431.5333333333335</v>
      </c>
      <c r="E206" s="36">
        <v>1404.616666666667</v>
      </c>
      <c r="F206" s="36">
        <v>1353.3333333333335</v>
      </c>
      <c r="G206" s="36">
        <v>1326.416666666667</v>
      </c>
      <c r="H206" s="36">
        <v>1482.8166666666671</v>
      </c>
      <c r="I206" s="36">
        <v>1509.7333333333336</v>
      </c>
      <c r="J206" s="36">
        <v>1561.0166666666671</v>
      </c>
      <c r="K206" s="31">
        <v>1458.45</v>
      </c>
      <c r="L206" s="31">
        <v>1380.25</v>
      </c>
      <c r="M206" s="31">
        <v>430.02202</v>
      </c>
      <c r="N206" s="1"/>
      <c r="O206" s="1"/>
    </row>
    <row r="207" spans="1:15" ht="12.75" customHeight="1">
      <c r="A207" s="33">
        <v>197</v>
      </c>
      <c r="B207" s="53" t="s">
        <v>130</v>
      </c>
      <c r="C207" s="31">
        <v>581.65</v>
      </c>
      <c r="D207" s="36">
        <v>583.11666666666667</v>
      </c>
      <c r="E207" s="36">
        <v>575.23333333333335</v>
      </c>
      <c r="F207" s="36">
        <v>568.81666666666672</v>
      </c>
      <c r="G207" s="36">
        <v>560.93333333333339</v>
      </c>
      <c r="H207" s="36">
        <v>589.5333333333333</v>
      </c>
      <c r="I207" s="36">
        <v>597.41666666666674</v>
      </c>
      <c r="J207" s="36">
        <v>603.83333333333326</v>
      </c>
      <c r="K207" s="31">
        <v>591</v>
      </c>
      <c r="L207" s="31">
        <v>576.70000000000005</v>
      </c>
      <c r="M207" s="31">
        <v>61.444009999999999</v>
      </c>
      <c r="N207" s="1"/>
      <c r="O207" s="1"/>
    </row>
    <row r="208" spans="1:15" ht="12.75" customHeight="1">
      <c r="A208" s="33">
        <v>198</v>
      </c>
      <c r="B208" s="53" t="s">
        <v>131</v>
      </c>
      <c r="C208" s="31">
        <v>4433.6499999999996</v>
      </c>
      <c r="D208" s="36">
        <v>4399.3833333333332</v>
      </c>
      <c r="E208" s="36">
        <v>4345.1666666666661</v>
      </c>
      <c r="F208" s="36">
        <v>4256.6833333333325</v>
      </c>
      <c r="G208" s="36">
        <v>4202.4666666666653</v>
      </c>
      <c r="H208" s="36">
        <v>4487.8666666666668</v>
      </c>
      <c r="I208" s="36">
        <v>4542.0833333333339</v>
      </c>
      <c r="J208" s="36">
        <v>4630.5666666666675</v>
      </c>
      <c r="K208" s="31">
        <v>4453.6000000000004</v>
      </c>
      <c r="L208" s="31">
        <v>4310.8999999999996</v>
      </c>
      <c r="M208" s="31">
        <v>5.9673600000000002</v>
      </c>
      <c r="N208" s="1"/>
      <c r="O208" s="1"/>
    </row>
    <row r="209" spans="1:15" ht="12.75" customHeight="1">
      <c r="A209" s="33">
        <v>199</v>
      </c>
      <c r="B209" s="53" t="s">
        <v>405</v>
      </c>
      <c r="C209" s="31">
        <v>105.65</v>
      </c>
      <c r="D209" s="36">
        <v>101.95</v>
      </c>
      <c r="E209" s="36">
        <v>96.7</v>
      </c>
      <c r="F209" s="36">
        <v>87.75</v>
      </c>
      <c r="G209" s="36">
        <v>82.5</v>
      </c>
      <c r="H209" s="36">
        <v>110.9</v>
      </c>
      <c r="I209" s="36">
        <v>116.15</v>
      </c>
      <c r="J209" s="36">
        <v>125.10000000000001</v>
      </c>
      <c r="K209" s="31">
        <v>107.2</v>
      </c>
      <c r="L209" s="31">
        <v>93</v>
      </c>
      <c r="M209" s="31">
        <v>1425.1821299999999</v>
      </c>
      <c r="N209" s="1"/>
      <c r="O209" s="1"/>
    </row>
    <row r="210" spans="1:15" ht="12.75" customHeight="1">
      <c r="A210" s="33">
        <v>200</v>
      </c>
      <c r="B210" s="53" t="s">
        <v>409</v>
      </c>
      <c r="C210" s="31">
        <v>283</v>
      </c>
      <c r="D210" s="36">
        <v>284.36666666666667</v>
      </c>
      <c r="E210" s="36">
        <v>279.63333333333333</v>
      </c>
      <c r="F210" s="36">
        <v>276.26666666666665</v>
      </c>
      <c r="G210" s="36">
        <v>271.5333333333333</v>
      </c>
      <c r="H210" s="36">
        <v>287.73333333333335</v>
      </c>
      <c r="I210" s="36">
        <v>292.4666666666667</v>
      </c>
      <c r="J210" s="36">
        <v>295.83333333333337</v>
      </c>
      <c r="K210" s="31">
        <v>289.10000000000002</v>
      </c>
      <c r="L210" s="31">
        <v>281</v>
      </c>
      <c r="M210" s="31">
        <v>1.66082</v>
      </c>
      <c r="N210" s="1"/>
      <c r="O210" s="1"/>
    </row>
    <row r="211" spans="1:15" ht="12.75" customHeight="1">
      <c r="A211" s="33">
        <v>201</v>
      </c>
      <c r="B211" s="53" t="s">
        <v>133</v>
      </c>
      <c r="C211" s="31">
        <v>565.15</v>
      </c>
      <c r="D211" s="36">
        <v>559.65</v>
      </c>
      <c r="E211" s="36">
        <v>552.5</v>
      </c>
      <c r="F211" s="36">
        <v>539.85</v>
      </c>
      <c r="G211" s="36">
        <v>532.70000000000005</v>
      </c>
      <c r="H211" s="36">
        <v>572.29999999999995</v>
      </c>
      <c r="I211" s="36">
        <v>579.44999999999982</v>
      </c>
      <c r="J211" s="36">
        <v>592.09999999999991</v>
      </c>
      <c r="K211" s="31">
        <v>566.79999999999995</v>
      </c>
      <c r="L211" s="31">
        <v>547</v>
      </c>
      <c r="M211" s="31">
        <v>86.194289999999995</v>
      </c>
      <c r="N211" s="1"/>
      <c r="O211" s="1"/>
    </row>
    <row r="212" spans="1:15" ht="12.75" customHeight="1">
      <c r="A212" s="33">
        <v>202</v>
      </c>
      <c r="B212" s="53" t="s">
        <v>410</v>
      </c>
      <c r="C212" s="31">
        <v>941.6</v>
      </c>
      <c r="D212" s="36">
        <v>941.7166666666667</v>
      </c>
      <c r="E212" s="36">
        <v>934.88333333333344</v>
      </c>
      <c r="F212" s="36">
        <v>928.16666666666674</v>
      </c>
      <c r="G212" s="36">
        <v>921.33333333333348</v>
      </c>
      <c r="H212" s="36">
        <v>948.43333333333339</v>
      </c>
      <c r="I212" s="36">
        <v>955.26666666666665</v>
      </c>
      <c r="J212" s="36">
        <v>961.98333333333335</v>
      </c>
      <c r="K212" s="31">
        <v>948.55</v>
      </c>
      <c r="L212" s="31">
        <v>935</v>
      </c>
      <c r="M212" s="31">
        <v>1.29749</v>
      </c>
      <c r="N212" s="1"/>
      <c r="O212" s="1"/>
    </row>
    <row r="213" spans="1:15" ht="12.75" customHeight="1">
      <c r="A213" s="33">
        <v>203</v>
      </c>
      <c r="B213" s="53" t="s">
        <v>125</v>
      </c>
      <c r="C213" s="31">
        <v>2931.45</v>
      </c>
      <c r="D213" s="36">
        <v>2897.7999999999997</v>
      </c>
      <c r="E213" s="36">
        <v>2853.6499999999996</v>
      </c>
      <c r="F213" s="36">
        <v>2775.85</v>
      </c>
      <c r="G213" s="36">
        <v>2731.7</v>
      </c>
      <c r="H213" s="36">
        <v>2975.5999999999995</v>
      </c>
      <c r="I213" s="36">
        <v>3019.75</v>
      </c>
      <c r="J213" s="36">
        <v>3097.5499999999993</v>
      </c>
      <c r="K213" s="31">
        <v>2941.95</v>
      </c>
      <c r="L213" s="31">
        <v>2820</v>
      </c>
      <c r="M213" s="31">
        <v>13.30866</v>
      </c>
      <c r="N213" s="1"/>
      <c r="O213" s="1"/>
    </row>
    <row r="214" spans="1:15" ht="12.75" customHeight="1">
      <c r="A214" s="33">
        <v>204</v>
      </c>
      <c r="B214" s="53" t="s">
        <v>134</v>
      </c>
      <c r="C214" s="31">
        <v>273.64999999999998</v>
      </c>
      <c r="D214" s="36">
        <v>268.66666666666669</v>
      </c>
      <c r="E214" s="36">
        <v>262.33333333333337</v>
      </c>
      <c r="F214" s="36">
        <v>251.01666666666671</v>
      </c>
      <c r="G214" s="36">
        <v>244.68333333333339</v>
      </c>
      <c r="H214" s="36">
        <v>279.98333333333335</v>
      </c>
      <c r="I214" s="36">
        <v>286.31666666666672</v>
      </c>
      <c r="J214" s="36">
        <v>297.63333333333333</v>
      </c>
      <c r="K214" s="31">
        <v>275</v>
      </c>
      <c r="L214" s="31">
        <v>257.35000000000002</v>
      </c>
      <c r="M214" s="31">
        <v>156.4033</v>
      </c>
      <c r="N214" s="1"/>
      <c r="O214" s="1"/>
    </row>
    <row r="215" spans="1:15" ht="12.75" customHeight="1">
      <c r="A215" s="33">
        <v>205</v>
      </c>
      <c r="B215" s="53" t="s">
        <v>135</v>
      </c>
      <c r="C215" s="31">
        <v>452.55</v>
      </c>
      <c r="D215" s="36">
        <v>450.09999999999997</v>
      </c>
      <c r="E215" s="36">
        <v>443.44999999999993</v>
      </c>
      <c r="F215" s="36">
        <v>434.34999999999997</v>
      </c>
      <c r="G215" s="36">
        <v>427.69999999999993</v>
      </c>
      <c r="H215" s="36">
        <v>459.19999999999993</v>
      </c>
      <c r="I215" s="36">
        <v>465.84999999999991</v>
      </c>
      <c r="J215" s="36">
        <v>474.94999999999993</v>
      </c>
      <c r="K215" s="31">
        <v>456.75</v>
      </c>
      <c r="L215" s="31">
        <v>441</v>
      </c>
      <c r="M215" s="31">
        <v>60.59348</v>
      </c>
      <c r="N215" s="1"/>
      <c r="O215" s="1"/>
    </row>
    <row r="216" spans="1:15" ht="12.75" customHeight="1">
      <c r="A216" s="33">
        <v>206</v>
      </c>
      <c r="B216" s="53" t="s">
        <v>136</v>
      </c>
      <c r="C216" s="31">
        <v>2441.65</v>
      </c>
      <c r="D216" s="36">
        <v>2418.2333333333336</v>
      </c>
      <c r="E216" s="36">
        <v>2390.5666666666671</v>
      </c>
      <c r="F216" s="36">
        <v>2339.4833333333336</v>
      </c>
      <c r="G216" s="36">
        <v>2311.8166666666671</v>
      </c>
      <c r="H216" s="36">
        <v>2469.3166666666671</v>
      </c>
      <c r="I216" s="36">
        <v>2496.9833333333331</v>
      </c>
      <c r="J216" s="36">
        <v>2548.0666666666671</v>
      </c>
      <c r="K216" s="31">
        <v>2445.9</v>
      </c>
      <c r="L216" s="31">
        <v>2367.15</v>
      </c>
      <c r="M216" s="31">
        <v>15.51469</v>
      </c>
      <c r="N216" s="1"/>
      <c r="O216" s="1"/>
    </row>
    <row r="217" spans="1:15" ht="12.75" customHeight="1">
      <c r="A217" s="33">
        <v>207</v>
      </c>
      <c r="B217" s="53" t="s">
        <v>279</v>
      </c>
      <c r="C217" s="31">
        <v>311.25</v>
      </c>
      <c r="D217" s="36">
        <v>310.41666666666669</v>
      </c>
      <c r="E217" s="36">
        <v>308.83333333333337</v>
      </c>
      <c r="F217" s="36">
        <v>306.41666666666669</v>
      </c>
      <c r="G217" s="36">
        <v>304.83333333333337</v>
      </c>
      <c r="H217" s="36">
        <v>312.83333333333337</v>
      </c>
      <c r="I217" s="36">
        <v>314.41666666666674</v>
      </c>
      <c r="J217" s="36">
        <v>316.83333333333337</v>
      </c>
      <c r="K217" s="31">
        <v>312</v>
      </c>
      <c r="L217" s="31">
        <v>308</v>
      </c>
      <c r="M217" s="31">
        <v>4.20648</v>
      </c>
      <c r="N217" s="1"/>
      <c r="O217" s="1"/>
    </row>
    <row r="218" spans="1:15" ht="12.75" customHeight="1">
      <c r="A218" s="33">
        <v>208</v>
      </c>
      <c r="B218" s="53" t="s">
        <v>411</v>
      </c>
      <c r="C218" s="31">
        <v>5673.3</v>
      </c>
      <c r="D218" s="36">
        <v>5612.6166666666659</v>
      </c>
      <c r="E218" s="36">
        <v>5526.2333333333318</v>
      </c>
      <c r="F218" s="36">
        <v>5379.1666666666661</v>
      </c>
      <c r="G218" s="36">
        <v>5292.7833333333319</v>
      </c>
      <c r="H218" s="36">
        <v>5759.6833333333316</v>
      </c>
      <c r="I218" s="36">
        <v>5846.0666666666648</v>
      </c>
      <c r="J218" s="36">
        <v>5993.1333333333314</v>
      </c>
      <c r="K218" s="31">
        <v>5699</v>
      </c>
      <c r="L218" s="31">
        <v>5465.55</v>
      </c>
      <c r="M218" s="31">
        <v>1.4310799999999999</v>
      </c>
      <c r="N218" s="1"/>
      <c r="O218" s="1"/>
    </row>
    <row r="219" spans="1:15" ht="12.75" customHeight="1">
      <c r="A219" s="33">
        <v>209</v>
      </c>
      <c r="B219" s="53" t="s">
        <v>406</v>
      </c>
      <c r="C219" s="31">
        <v>545.25</v>
      </c>
      <c r="D219" s="36">
        <v>542.31666666666661</v>
      </c>
      <c r="E219" s="36">
        <v>532.28333333333319</v>
      </c>
      <c r="F219" s="36">
        <v>519.31666666666661</v>
      </c>
      <c r="G219" s="36">
        <v>509.28333333333319</v>
      </c>
      <c r="H219" s="36">
        <v>555.28333333333319</v>
      </c>
      <c r="I219" s="36">
        <v>565.31666666666649</v>
      </c>
      <c r="J219" s="36">
        <v>578.28333333333319</v>
      </c>
      <c r="K219" s="31">
        <v>552.35</v>
      </c>
      <c r="L219" s="31">
        <v>529.35</v>
      </c>
      <c r="M219" s="31">
        <v>0.53922000000000003</v>
      </c>
      <c r="N219" s="1"/>
      <c r="O219" s="1"/>
    </row>
    <row r="220" spans="1:15" ht="12.75" customHeight="1">
      <c r="A220" s="33">
        <v>210</v>
      </c>
      <c r="B220" s="53" t="s">
        <v>412</v>
      </c>
      <c r="C220" s="31">
        <v>997.1</v>
      </c>
      <c r="D220" s="36">
        <v>988.01666666666677</v>
      </c>
      <c r="E220" s="36">
        <v>974.13333333333355</v>
      </c>
      <c r="F220" s="36">
        <v>951.16666666666674</v>
      </c>
      <c r="G220" s="36">
        <v>937.28333333333353</v>
      </c>
      <c r="H220" s="36">
        <v>1010.9833333333336</v>
      </c>
      <c r="I220" s="36">
        <v>1024.8666666666668</v>
      </c>
      <c r="J220" s="36">
        <v>1047.8333333333335</v>
      </c>
      <c r="K220" s="31">
        <v>1001.9</v>
      </c>
      <c r="L220" s="31">
        <v>965.05</v>
      </c>
      <c r="M220" s="31">
        <v>1.7632000000000001</v>
      </c>
      <c r="N220" s="1"/>
      <c r="O220" s="1"/>
    </row>
    <row r="221" spans="1:15" ht="12.75" customHeight="1">
      <c r="A221" s="33">
        <v>211</v>
      </c>
      <c r="B221" s="53" t="s">
        <v>280</v>
      </c>
      <c r="C221" s="31">
        <v>38657.5</v>
      </c>
      <c r="D221" s="36">
        <v>38341.75</v>
      </c>
      <c r="E221" s="36">
        <v>37895.9</v>
      </c>
      <c r="F221" s="36">
        <v>37134.300000000003</v>
      </c>
      <c r="G221" s="36">
        <v>36688.450000000004</v>
      </c>
      <c r="H221" s="36">
        <v>39103.35</v>
      </c>
      <c r="I221" s="36">
        <v>39549.200000000004</v>
      </c>
      <c r="J221" s="36">
        <v>40310.799999999996</v>
      </c>
      <c r="K221" s="31">
        <v>38787.599999999999</v>
      </c>
      <c r="L221" s="31">
        <v>37580.15</v>
      </c>
      <c r="M221" s="31">
        <v>0.10360999999999999</v>
      </c>
      <c r="N221" s="1"/>
      <c r="O221" s="1"/>
    </row>
    <row r="222" spans="1:15" ht="12.75" customHeight="1">
      <c r="A222" s="33">
        <v>212</v>
      </c>
      <c r="B222" s="53" t="s">
        <v>413</v>
      </c>
      <c r="C222" s="31">
        <v>165.75</v>
      </c>
      <c r="D222" s="36">
        <v>159.83333333333334</v>
      </c>
      <c r="E222" s="36">
        <v>151.4666666666667</v>
      </c>
      <c r="F222" s="36">
        <v>137.18333333333337</v>
      </c>
      <c r="G222" s="36">
        <v>128.81666666666672</v>
      </c>
      <c r="H222" s="36">
        <v>174.11666666666667</v>
      </c>
      <c r="I222" s="36">
        <v>182.48333333333329</v>
      </c>
      <c r="J222" s="36">
        <v>196.76666666666665</v>
      </c>
      <c r="K222" s="31">
        <v>168.2</v>
      </c>
      <c r="L222" s="31">
        <v>145.55000000000001</v>
      </c>
      <c r="M222" s="31">
        <v>469.68738000000002</v>
      </c>
      <c r="N222" s="1"/>
      <c r="O222" s="1"/>
    </row>
    <row r="223" spans="1:15" ht="12.75" customHeight="1">
      <c r="A223" s="33">
        <v>213</v>
      </c>
      <c r="B223" s="53" t="s">
        <v>138</v>
      </c>
      <c r="C223" s="31">
        <v>999.2</v>
      </c>
      <c r="D223" s="36">
        <v>1010.6</v>
      </c>
      <c r="E223" s="36">
        <v>985.25</v>
      </c>
      <c r="F223" s="36">
        <v>971.3</v>
      </c>
      <c r="G223" s="36">
        <v>945.94999999999993</v>
      </c>
      <c r="H223" s="36">
        <v>1024.5500000000002</v>
      </c>
      <c r="I223" s="36">
        <v>1049.9000000000001</v>
      </c>
      <c r="J223" s="36">
        <v>1063.8500000000001</v>
      </c>
      <c r="K223" s="31">
        <v>1035.95</v>
      </c>
      <c r="L223" s="31">
        <v>996.65</v>
      </c>
      <c r="M223" s="31">
        <v>345.78942999999998</v>
      </c>
      <c r="N223" s="1"/>
      <c r="O223" s="1"/>
    </row>
    <row r="224" spans="1:15" ht="12.75" customHeight="1">
      <c r="A224" s="33">
        <v>214</v>
      </c>
      <c r="B224" s="53" t="s">
        <v>139</v>
      </c>
      <c r="C224" s="31">
        <v>1508.5</v>
      </c>
      <c r="D224" s="36">
        <v>1497.9166666666667</v>
      </c>
      <c r="E224" s="36">
        <v>1482.8333333333335</v>
      </c>
      <c r="F224" s="36">
        <v>1457.1666666666667</v>
      </c>
      <c r="G224" s="36">
        <v>1442.0833333333335</v>
      </c>
      <c r="H224" s="36">
        <v>1523.5833333333335</v>
      </c>
      <c r="I224" s="36">
        <v>1538.666666666667</v>
      </c>
      <c r="J224" s="36">
        <v>1564.3333333333335</v>
      </c>
      <c r="K224" s="31">
        <v>1513</v>
      </c>
      <c r="L224" s="31">
        <v>1472.25</v>
      </c>
      <c r="M224" s="31">
        <v>5.9437499999999996</v>
      </c>
      <c r="N224" s="1"/>
      <c r="O224" s="1"/>
    </row>
    <row r="225" spans="1:15" ht="12.75" customHeight="1">
      <c r="A225" s="33">
        <v>215</v>
      </c>
      <c r="B225" s="53" t="s">
        <v>140</v>
      </c>
      <c r="C225" s="31">
        <v>488.55</v>
      </c>
      <c r="D225" s="36">
        <v>486.40000000000003</v>
      </c>
      <c r="E225" s="36">
        <v>482.15000000000009</v>
      </c>
      <c r="F225" s="36">
        <v>475.75000000000006</v>
      </c>
      <c r="G225" s="36">
        <v>471.50000000000011</v>
      </c>
      <c r="H225" s="36">
        <v>492.80000000000007</v>
      </c>
      <c r="I225" s="36">
        <v>497.04999999999995</v>
      </c>
      <c r="J225" s="36">
        <v>503.45000000000005</v>
      </c>
      <c r="K225" s="31">
        <v>490.65</v>
      </c>
      <c r="L225" s="31">
        <v>480</v>
      </c>
      <c r="M225" s="31">
        <v>35.365279999999998</v>
      </c>
      <c r="N225" s="1"/>
      <c r="O225" s="1"/>
    </row>
    <row r="226" spans="1:15" ht="12.75" customHeight="1">
      <c r="A226" s="33">
        <v>216</v>
      </c>
      <c r="B226" s="53" t="s">
        <v>281</v>
      </c>
      <c r="C226" s="31">
        <v>764.65</v>
      </c>
      <c r="D226" s="36">
        <v>762.83333333333337</v>
      </c>
      <c r="E226" s="36">
        <v>747.9666666666667</v>
      </c>
      <c r="F226" s="36">
        <v>731.2833333333333</v>
      </c>
      <c r="G226" s="36">
        <v>716.41666666666663</v>
      </c>
      <c r="H226" s="36">
        <v>779.51666666666677</v>
      </c>
      <c r="I226" s="36">
        <v>794.38333333333333</v>
      </c>
      <c r="J226" s="36">
        <v>811.06666666666683</v>
      </c>
      <c r="K226" s="31">
        <v>777.7</v>
      </c>
      <c r="L226" s="31">
        <v>746.15</v>
      </c>
      <c r="M226" s="31">
        <v>7.3933900000000001</v>
      </c>
      <c r="N226" s="1"/>
      <c r="O226" s="1"/>
    </row>
    <row r="227" spans="1:15" ht="12.75" customHeight="1">
      <c r="A227" s="33">
        <v>217</v>
      </c>
      <c r="B227" s="53" t="s">
        <v>414</v>
      </c>
      <c r="C227" s="31">
        <v>84.2</v>
      </c>
      <c r="D227" s="36">
        <v>82.5</v>
      </c>
      <c r="E227" s="36">
        <v>78</v>
      </c>
      <c r="F227" s="36">
        <v>71.8</v>
      </c>
      <c r="G227" s="36">
        <v>67.3</v>
      </c>
      <c r="H227" s="36">
        <v>88.7</v>
      </c>
      <c r="I227" s="36">
        <v>93.2</v>
      </c>
      <c r="J227" s="36">
        <v>99.4</v>
      </c>
      <c r="K227" s="31">
        <v>87</v>
      </c>
      <c r="L227" s="31">
        <v>76.3</v>
      </c>
      <c r="M227" s="31">
        <v>1237.9370799999999</v>
      </c>
      <c r="N227" s="1"/>
      <c r="O227" s="1"/>
    </row>
    <row r="228" spans="1:15" ht="12.75" customHeight="1">
      <c r="A228" s="33">
        <v>218</v>
      </c>
      <c r="B228" s="53" t="s">
        <v>143</v>
      </c>
      <c r="C228" s="31">
        <v>79.599999999999994</v>
      </c>
      <c r="D228" s="36">
        <v>80.416666666666657</v>
      </c>
      <c r="E228" s="36">
        <v>78.533333333333317</v>
      </c>
      <c r="F228" s="36">
        <v>77.466666666666654</v>
      </c>
      <c r="G228" s="36">
        <v>75.583333333333314</v>
      </c>
      <c r="H228" s="36">
        <v>81.48333333333332</v>
      </c>
      <c r="I228" s="36">
        <v>83.366666666666646</v>
      </c>
      <c r="J228" s="36">
        <v>84.433333333333323</v>
      </c>
      <c r="K228" s="31">
        <v>82.3</v>
      </c>
      <c r="L228" s="31">
        <v>79.349999999999994</v>
      </c>
      <c r="M228" s="31">
        <v>850.88544999999999</v>
      </c>
      <c r="N228" s="1"/>
      <c r="O228" s="1"/>
    </row>
    <row r="229" spans="1:15" ht="12.75" customHeight="1">
      <c r="A229" s="33">
        <v>219</v>
      </c>
      <c r="B229" s="53" t="s">
        <v>142</v>
      </c>
      <c r="C229" s="31">
        <v>115.3</v>
      </c>
      <c r="D229" s="36">
        <v>115.28333333333332</v>
      </c>
      <c r="E229" s="36">
        <v>113.71666666666664</v>
      </c>
      <c r="F229" s="36">
        <v>112.13333333333333</v>
      </c>
      <c r="G229" s="36">
        <v>110.56666666666665</v>
      </c>
      <c r="H229" s="36">
        <v>116.86666666666663</v>
      </c>
      <c r="I229" s="36">
        <v>118.43333333333332</v>
      </c>
      <c r="J229" s="36">
        <v>120.01666666666662</v>
      </c>
      <c r="K229" s="31">
        <v>116.85</v>
      </c>
      <c r="L229" s="31">
        <v>113.7</v>
      </c>
      <c r="M229" s="31">
        <v>88.046419999999998</v>
      </c>
      <c r="N229" s="1"/>
      <c r="O229" s="1"/>
    </row>
    <row r="230" spans="1:15" ht="12.75" customHeight="1">
      <c r="A230" s="33">
        <v>220</v>
      </c>
      <c r="B230" s="53" t="s">
        <v>415</v>
      </c>
      <c r="C230" s="31">
        <v>1125.8499999999999</v>
      </c>
      <c r="D230" s="36">
        <v>1098.1000000000001</v>
      </c>
      <c r="E230" s="36">
        <v>1041.2000000000003</v>
      </c>
      <c r="F230" s="36">
        <v>956.55000000000018</v>
      </c>
      <c r="G230" s="36">
        <v>899.65000000000032</v>
      </c>
      <c r="H230" s="36">
        <v>1182.7500000000002</v>
      </c>
      <c r="I230" s="36">
        <v>1239.6500000000003</v>
      </c>
      <c r="J230" s="36">
        <v>1324.3000000000002</v>
      </c>
      <c r="K230" s="31">
        <v>1155</v>
      </c>
      <c r="L230" s="31">
        <v>1013.45</v>
      </c>
      <c r="M230" s="31">
        <v>10.819900000000001</v>
      </c>
      <c r="N230" s="1"/>
      <c r="O230" s="1"/>
    </row>
    <row r="231" spans="1:15" ht="12.75" customHeight="1">
      <c r="A231" s="33">
        <v>221</v>
      </c>
      <c r="B231" s="53" t="s">
        <v>416</v>
      </c>
      <c r="C231" s="31">
        <v>612.54999999999995</v>
      </c>
      <c r="D231" s="36">
        <v>612.66666666666663</v>
      </c>
      <c r="E231" s="36">
        <v>599.88333333333321</v>
      </c>
      <c r="F231" s="36">
        <v>587.21666666666658</v>
      </c>
      <c r="G231" s="36">
        <v>574.43333333333317</v>
      </c>
      <c r="H231" s="36">
        <v>625.33333333333326</v>
      </c>
      <c r="I231" s="36">
        <v>638.11666666666679</v>
      </c>
      <c r="J231" s="36">
        <v>650.7833333333333</v>
      </c>
      <c r="K231" s="31">
        <v>625.45000000000005</v>
      </c>
      <c r="L231" s="31">
        <v>600</v>
      </c>
      <c r="M231" s="31">
        <v>9.5554000000000006</v>
      </c>
      <c r="N231" s="1"/>
      <c r="O231" s="1"/>
    </row>
    <row r="232" spans="1:15" ht="12.75" customHeight="1">
      <c r="A232" s="33">
        <v>222</v>
      </c>
      <c r="B232" s="53" t="s">
        <v>147</v>
      </c>
      <c r="C232" s="31">
        <v>242</v>
      </c>
      <c r="D232" s="36">
        <v>239.45000000000002</v>
      </c>
      <c r="E232" s="36">
        <v>235.95000000000005</v>
      </c>
      <c r="F232" s="36">
        <v>229.90000000000003</v>
      </c>
      <c r="G232" s="36">
        <v>226.40000000000006</v>
      </c>
      <c r="H232" s="36">
        <v>245.50000000000003</v>
      </c>
      <c r="I232" s="36">
        <v>248.99999999999997</v>
      </c>
      <c r="J232" s="36">
        <v>255.05</v>
      </c>
      <c r="K232" s="31">
        <v>242.95</v>
      </c>
      <c r="L232" s="31">
        <v>233.4</v>
      </c>
      <c r="M232" s="31">
        <v>34.584600000000002</v>
      </c>
      <c r="N232" s="1"/>
      <c r="O232" s="1"/>
    </row>
    <row r="233" spans="1:15" ht="12.75" customHeight="1">
      <c r="A233" s="33">
        <v>223</v>
      </c>
      <c r="B233" s="53" t="s">
        <v>137</v>
      </c>
      <c r="C233" s="31">
        <v>188.55</v>
      </c>
      <c r="D233" s="36">
        <v>188.53333333333333</v>
      </c>
      <c r="E233" s="36">
        <v>185.51666666666665</v>
      </c>
      <c r="F233" s="36">
        <v>182.48333333333332</v>
      </c>
      <c r="G233" s="36">
        <v>179.46666666666664</v>
      </c>
      <c r="H233" s="36">
        <v>191.56666666666666</v>
      </c>
      <c r="I233" s="36">
        <v>194.58333333333337</v>
      </c>
      <c r="J233" s="36">
        <v>197.61666666666667</v>
      </c>
      <c r="K233" s="31">
        <v>191.55</v>
      </c>
      <c r="L233" s="31">
        <v>185.5</v>
      </c>
      <c r="M233" s="31">
        <v>111.67400000000001</v>
      </c>
      <c r="N233" s="1"/>
      <c r="O233" s="1"/>
    </row>
    <row r="234" spans="1:15" ht="12.75" customHeight="1">
      <c r="A234" s="33">
        <v>224</v>
      </c>
      <c r="B234" s="53" t="s">
        <v>419</v>
      </c>
      <c r="C234" s="31">
        <v>98.25</v>
      </c>
      <c r="D234" s="36">
        <v>96.866666666666674</v>
      </c>
      <c r="E234" s="36">
        <v>94.633333333333354</v>
      </c>
      <c r="F234" s="36">
        <v>91.01666666666668</v>
      </c>
      <c r="G234" s="36">
        <v>88.78333333333336</v>
      </c>
      <c r="H234" s="36">
        <v>100.48333333333335</v>
      </c>
      <c r="I234" s="36">
        <v>102.71666666666667</v>
      </c>
      <c r="J234" s="36">
        <v>106.33333333333334</v>
      </c>
      <c r="K234" s="31">
        <v>99.1</v>
      </c>
      <c r="L234" s="31">
        <v>93.25</v>
      </c>
      <c r="M234" s="31">
        <v>130.77227999999999</v>
      </c>
      <c r="N234" s="1"/>
      <c r="O234" s="1"/>
    </row>
    <row r="235" spans="1:15" ht="12.75" customHeight="1">
      <c r="A235" s="33">
        <v>225</v>
      </c>
      <c r="B235" s="53" t="s">
        <v>148</v>
      </c>
      <c r="C235" s="31">
        <v>2449.5</v>
      </c>
      <c r="D235" s="36">
        <v>2444.3333333333335</v>
      </c>
      <c r="E235" s="36">
        <v>2421.8166666666671</v>
      </c>
      <c r="F235" s="36">
        <v>2394.1333333333337</v>
      </c>
      <c r="G235" s="36">
        <v>2371.6166666666672</v>
      </c>
      <c r="H235" s="36">
        <v>2472.0166666666669</v>
      </c>
      <c r="I235" s="36">
        <v>2494.5333333333333</v>
      </c>
      <c r="J235" s="36">
        <v>2522.2166666666667</v>
      </c>
      <c r="K235" s="31">
        <v>2466.85</v>
      </c>
      <c r="L235" s="31">
        <v>2416.65</v>
      </c>
      <c r="M235" s="31">
        <v>2.0167799999999998</v>
      </c>
      <c r="N235" s="1"/>
      <c r="O235" s="1"/>
    </row>
    <row r="236" spans="1:15" ht="12.75" customHeight="1">
      <c r="A236" s="33">
        <v>226</v>
      </c>
      <c r="B236" s="53" t="s">
        <v>282</v>
      </c>
      <c r="C236" s="31">
        <v>441.6</v>
      </c>
      <c r="D236" s="36">
        <v>441.51666666666665</v>
      </c>
      <c r="E236" s="36">
        <v>431.58333333333331</v>
      </c>
      <c r="F236" s="36">
        <v>421.56666666666666</v>
      </c>
      <c r="G236" s="36">
        <v>411.63333333333333</v>
      </c>
      <c r="H236" s="36">
        <v>451.5333333333333</v>
      </c>
      <c r="I236" s="36">
        <v>461.4666666666667</v>
      </c>
      <c r="J236" s="36">
        <v>471.48333333333329</v>
      </c>
      <c r="K236" s="31">
        <v>451.45</v>
      </c>
      <c r="L236" s="31">
        <v>431.5</v>
      </c>
      <c r="M236" s="31">
        <v>46.821599999999997</v>
      </c>
      <c r="N236" s="1"/>
      <c r="O236" s="1"/>
    </row>
    <row r="237" spans="1:15" ht="12.75" customHeight="1">
      <c r="A237" s="33">
        <v>227</v>
      </c>
      <c r="B237" s="53" t="s">
        <v>144</v>
      </c>
      <c r="C237" s="31">
        <v>136.80000000000001</v>
      </c>
      <c r="D237" s="36">
        <v>136.93333333333337</v>
      </c>
      <c r="E237" s="36">
        <v>134.46666666666673</v>
      </c>
      <c r="F237" s="36">
        <v>132.13333333333335</v>
      </c>
      <c r="G237" s="36">
        <v>129.66666666666671</v>
      </c>
      <c r="H237" s="36">
        <v>139.26666666666674</v>
      </c>
      <c r="I237" s="36">
        <v>141.73333333333338</v>
      </c>
      <c r="J237" s="36">
        <v>144.06666666666675</v>
      </c>
      <c r="K237" s="31">
        <v>139.4</v>
      </c>
      <c r="L237" s="31">
        <v>134.6</v>
      </c>
      <c r="M237" s="31">
        <v>157.85140999999999</v>
      </c>
      <c r="N237" s="1"/>
      <c r="O237" s="1"/>
    </row>
    <row r="238" spans="1:15" ht="12.75" customHeight="1">
      <c r="A238" s="33">
        <v>228</v>
      </c>
      <c r="B238" s="53" t="s">
        <v>146</v>
      </c>
      <c r="C238" s="31">
        <v>480.35</v>
      </c>
      <c r="D238" s="36">
        <v>476.13333333333338</v>
      </c>
      <c r="E238" s="36">
        <v>470.36666666666679</v>
      </c>
      <c r="F238" s="36">
        <v>460.38333333333338</v>
      </c>
      <c r="G238" s="36">
        <v>454.61666666666679</v>
      </c>
      <c r="H238" s="36">
        <v>486.11666666666679</v>
      </c>
      <c r="I238" s="36">
        <v>491.88333333333333</v>
      </c>
      <c r="J238" s="36">
        <v>501.86666666666679</v>
      </c>
      <c r="K238" s="31">
        <v>481.9</v>
      </c>
      <c r="L238" s="31">
        <v>466.15</v>
      </c>
      <c r="M238" s="31">
        <v>27.547830000000001</v>
      </c>
      <c r="N238" s="1"/>
      <c r="O238" s="1"/>
    </row>
    <row r="239" spans="1:15" ht="12.75" customHeight="1">
      <c r="A239" s="33">
        <v>229</v>
      </c>
      <c r="B239" s="53" t="s">
        <v>154</v>
      </c>
      <c r="C239" s="31">
        <v>143.44999999999999</v>
      </c>
      <c r="D239" s="36">
        <v>142.25</v>
      </c>
      <c r="E239" s="36">
        <v>139.25</v>
      </c>
      <c r="F239" s="36">
        <v>135.05000000000001</v>
      </c>
      <c r="G239" s="36">
        <v>132.05000000000001</v>
      </c>
      <c r="H239" s="36">
        <v>146.44999999999999</v>
      </c>
      <c r="I239" s="36">
        <v>149.44999999999999</v>
      </c>
      <c r="J239" s="36">
        <v>153.64999999999998</v>
      </c>
      <c r="K239" s="31">
        <v>145.25</v>
      </c>
      <c r="L239" s="31">
        <v>138.05000000000001</v>
      </c>
      <c r="M239" s="31">
        <v>401.22151000000002</v>
      </c>
      <c r="N239" s="1"/>
      <c r="O239" s="1"/>
    </row>
    <row r="240" spans="1:15" ht="12.75" customHeight="1">
      <c r="A240" s="33">
        <v>230</v>
      </c>
      <c r="B240" s="53" t="s">
        <v>420</v>
      </c>
      <c r="C240" s="31">
        <v>46.05</v>
      </c>
      <c r="D240" s="36">
        <v>45.45000000000001</v>
      </c>
      <c r="E240" s="36">
        <v>44.050000000000018</v>
      </c>
      <c r="F240" s="36">
        <v>42.050000000000011</v>
      </c>
      <c r="G240" s="36">
        <v>40.65000000000002</v>
      </c>
      <c r="H240" s="36">
        <v>47.450000000000017</v>
      </c>
      <c r="I240" s="36">
        <v>48.850000000000009</v>
      </c>
      <c r="J240" s="36">
        <v>50.850000000000016</v>
      </c>
      <c r="K240" s="31">
        <v>46.85</v>
      </c>
      <c r="L240" s="31">
        <v>43.45</v>
      </c>
      <c r="M240" s="31">
        <v>501.23032000000001</v>
      </c>
      <c r="N240" s="1"/>
      <c r="O240" s="1"/>
    </row>
    <row r="241" spans="1:15" ht="12.75" customHeight="1">
      <c r="A241" s="33">
        <v>231</v>
      </c>
      <c r="B241" s="53" t="s">
        <v>156</v>
      </c>
      <c r="C241" s="31">
        <v>970.6</v>
      </c>
      <c r="D241" s="36">
        <v>952.23333333333323</v>
      </c>
      <c r="E241" s="36">
        <v>927.46666666666647</v>
      </c>
      <c r="F241" s="36">
        <v>884.33333333333326</v>
      </c>
      <c r="G241" s="36">
        <v>859.56666666666649</v>
      </c>
      <c r="H241" s="36">
        <v>995.36666666666645</v>
      </c>
      <c r="I241" s="36">
        <v>1020.1333333333331</v>
      </c>
      <c r="J241" s="36">
        <v>1063.2666666666664</v>
      </c>
      <c r="K241" s="31">
        <v>977</v>
      </c>
      <c r="L241" s="31">
        <v>909.1</v>
      </c>
      <c r="M241" s="31">
        <v>89.096500000000006</v>
      </c>
      <c r="N241" s="1"/>
      <c r="O241" s="1"/>
    </row>
    <row r="242" spans="1:15" ht="12.75" customHeight="1">
      <c r="A242" s="33">
        <v>232</v>
      </c>
      <c r="B242" s="53" t="s">
        <v>421</v>
      </c>
      <c r="C242" s="31">
        <v>171.9</v>
      </c>
      <c r="D242" s="36">
        <v>165.4</v>
      </c>
      <c r="E242" s="36">
        <v>157.5</v>
      </c>
      <c r="F242" s="36">
        <v>143.1</v>
      </c>
      <c r="G242" s="36">
        <v>135.19999999999999</v>
      </c>
      <c r="H242" s="36">
        <v>179.8</v>
      </c>
      <c r="I242" s="36">
        <v>187.70000000000005</v>
      </c>
      <c r="J242" s="36">
        <v>202.10000000000002</v>
      </c>
      <c r="K242" s="31">
        <v>173.3</v>
      </c>
      <c r="L242" s="31">
        <v>151</v>
      </c>
      <c r="M242" s="31">
        <v>1981.1335200000001</v>
      </c>
      <c r="N242" s="1"/>
      <c r="O242" s="1"/>
    </row>
    <row r="243" spans="1:15" ht="12.75" customHeight="1">
      <c r="A243" s="33">
        <v>233</v>
      </c>
      <c r="B243" s="53" t="s">
        <v>422</v>
      </c>
      <c r="C243" s="31">
        <v>1431.1</v>
      </c>
      <c r="D243" s="36">
        <v>1423.8666666666668</v>
      </c>
      <c r="E243" s="36">
        <v>1408.3833333333337</v>
      </c>
      <c r="F243" s="36">
        <v>1385.666666666667</v>
      </c>
      <c r="G243" s="36">
        <v>1370.1833333333338</v>
      </c>
      <c r="H243" s="36">
        <v>1446.5833333333335</v>
      </c>
      <c r="I243" s="36">
        <v>1462.0666666666666</v>
      </c>
      <c r="J243" s="36">
        <v>1484.7833333333333</v>
      </c>
      <c r="K243" s="31">
        <v>1439.35</v>
      </c>
      <c r="L243" s="31">
        <v>1401.15</v>
      </c>
      <c r="M243" s="31">
        <v>0.42831000000000002</v>
      </c>
      <c r="N243" s="1"/>
      <c r="O243" s="1"/>
    </row>
    <row r="244" spans="1:15" ht="12.75" customHeight="1">
      <c r="A244" s="33">
        <v>234</v>
      </c>
      <c r="B244" s="53" t="s">
        <v>145</v>
      </c>
      <c r="C244" s="31">
        <v>434.9</v>
      </c>
      <c r="D244" s="36">
        <v>435.18333333333334</v>
      </c>
      <c r="E244" s="36">
        <v>428.86666666666667</v>
      </c>
      <c r="F244" s="36">
        <v>422.83333333333331</v>
      </c>
      <c r="G244" s="36">
        <v>416.51666666666665</v>
      </c>
      <c r="H244" s="36">
        <v>441.2166666666667</v>
      </c>
      <c r="I244" s="36">
        <v>447.53333333333342</v>
      </c>
      <c r="J244" s="36">
        <v>453.56666666666672</v>
      </c>
      <c r="K244" s="31">
        <v>441.5</v>
      </c>
      <c r="L244" s="31">
        <v>429.15</v>
      </c>
      <c r="M244" s="31">
        <v>19.176680000000001</v>
      </c>
      <c r="N244" s="1"/>
      <c r="O244" s="1"/>
    </row>
    <row r="245" spans="1:15" ht="12.75" customHeight="1">
      <c r="A245" s="33">
        <v>235</v>
      </c>
      <c r="B245" s="53" t="s">
        <v>151</v>
      </c>
      <c r="C245" s="31">
        <v>229.95</v>
      </c>
      <c r="D245" s="36">
        <v>228.31666666666669</v>
      </c>
      <c r="E245" s="36">
        <v>220.63333333333338</v>
      </c>
      <c r="F245" s="36">
        <v>211.31666666666669</v>
      </c>
      <c r="G245" s="36">
        <v>203.63333333333338</v>
      </c>
      <c r="H245" s="36">
        <v>237.63333333333338</v>
      </c>
      <c r="I245" s="36">
        <v>245.31666666666672</v>
      </c>
      <c r="J245" s="36">
        <v>254.63333333333338</v>
      </c>
      <c r="K245" s="31">
        <v>236</v>
      </c>
      <c r="L245" s="31">
        <v>219</v>
      </c>
      <c r="M245" s="31">
        <v>458.83652999999998</v>
      </c>
      <c r="N245" s="1"/>
      <c r="O245" s="1"/>
    </row>
    <row r="246" spans="1:15" ht="12.75" customHeight="1">
      <c r="A246" s="33">
        <v>236</v>
      </c>
      <c r="B246" s="53" t="s">
        <v>150</v>
      </c>
      <c r="C246" s="31">
        <v>1490.85</v>
      </c>
      <c r="D246" s="36">
        <v>1476.2166666666665</v>
      </c>
      <c r="E246" s="36">
        <v>1456.633333333333</v>
      </c>
      <c r="F246" s="36">
        <v>1422.4166666666665</v>
      </c>
      <c r="G246" s="36">
        <v>1402.833333333333</v>
      </c>
      <c r="H246" s="36">
        <v>1510.4333333333329</v>
      </c>
      <c r="I246" s="36">
        <v>1530.0166666666664</v>
      </c>
      <c r="J246" s="36">
        <v>1564.2333333333329</v>
      </c>
      <c r="K246" s="31">
        <v>1495.8</v>
      </c>
      <c r="L246" s="31">
        <v>1442</v>
      </c>
      <c r="M246" s="31">
        <v>91.555440000000004</v>
      </c>
      <c r="N246" s="1"/>
      <c r="O246" s="1"/>
    </row>
    <row r="247" spans="1:15" ht="12.75" customHeight="1">
      <c r="A247" s="33">
        <v>237</v>
      </c>
      <c r="B247" s="53" t="s">
        <v>423</v>
      </c>
      <c r="C247" s="31">
        <v>27.2</v>
      </c>
      <c r="D247" s="36">
        <v>26.783333333333331</v>
      </c>
      <c r="E247" s="36">
        <v>26.216666666666661</v>
      </c>
      <c r="F247" s="36">
        <v>25.233333333333331</v>
      </c>
      <c r="G247" s="36">
        <v>24.666666666666661</v>
      </c>
      <c r="H247" s="36">
        <v>27.766666666666662</v>
      </c>
      <c r="I247" s="36">
        <v>28.333333333333332</v>
      </c>
      <c r="J247" s="36">
        <v>29.316666666666663</v>
      </c>
      <c r="K247" s="31">
        <v>27.35</v>
      </c>
      <c r="L247" s="31">
        <v>25.8</v>
      </c>
      <c r="M247" s="31">
        <v>1032.21552</v>
      </c>
      <c r="N247" s="1"/>
      <c r="O247" s="1"/>
    </row>
    <row r="248" spans="1:15" ht="12.75" customHeight="1">
      <c r="A248" s="33">
        <v>238</v>
      </c>
      <c r="B248" s="53" t="s">
        <v>186</v>
      </c>
      <c r="C248" s="31">
        <v>5021.95</v>
      </c>
      <c r="D248" s="36">
        <v>4972.0166666666664</v>
      </c>
      <c r="E248" s="36">
        <v>4912.1333333333332</v>
      </c>
      <c r="F248" s="36">
        <v>4802.3166666666666</v>
      </c>
      <c r="G248" s="36">
        <v>4742.4333333333334</v>
      </c>
      <c r="H248" s="36">
        <v>5081.833333333333</v>
      </c>
      <c r="I248" s="36">
        <v>5141.7166666666662</v>
      </c>
      <c r="J248" s="36">
        <v>5251.5333333333328</v>
      </c>
      <c r="K248" s="31">
        <v>5031.8999999999996</v>
      </c>
      <c r="L248" s="31">
        <v>4862.2</v>
      </c>
      <c r="M248" s="31">
        <v>1.9669700000000001</v>
      </c>
      <c r="N248" s="1"/>
      <c r="O248" s="1"/>
    </row>
    <row r="249" spans="1:15" ht="12.75" customHeight="1">
      <c r="A249" s="33">
        <v>239</v>
      </c>
      <c r="B249" s="53" t="s">
        <v>152</v>
      </c>
      <c r="C249" s="31">
        <v>1675.4</v>
      </c>
      <c r="D249" s="36">
        <v>1666.8</v>
      </c>
      <c r="E249" s="36">
        <v>1653.6</v>
      </c>
      <c r="F249" s="36">
        <v>1631.8</v>
      </c>
      <c r="G249" s="36">
        <v>1618.6</v>
      </c>
      <c r="H249" s="36">
        <v>1688.6</v>
      </c>
      <c r="I249" s="36">
        <v>1701.8000000000002</v>
      </c>
      <c r="J249" s="36">
        <v>1723.6</v>
      </c>
      <c r="K249" s="31">
        <v>1680</v>
      </c>
      <c r="L249" s="31">
        <v>1645</v>
      </c>
      <c r="M249" s="31">
        <v>89.996809999999996</v>
      </c>
      <c r="N249" s="1"/>
      <c r="O249" s="1"/>
    </row>
    <row r="250" spans="1:15" ht="12.75" customHeight="1">
      <c r="A250" s="33">
        <v>240</v>
      </c>
      <c r="B250" s="53" t="s">
        <v>849</v>
      </c>
      <c r="C250" s="31">
        <v>3084.7</v>
      </c>
      <c r="D250" s="36">
        <v>3063.3000000000006</v>
      </c>
      <c r="E250" s="36">
        <v>3018.4500000000012</v>
      </c>
      <c r="F250" s="36">
        <v>2952.2000000000007</v>
      </c>
      <c r="G250" s="36">
        <v>2907.3500000000013</v>
      </c>
      <c r="H250" s="36">
        <v>3129.5500000000011</v>
      </c>
      <c r="I250" s="36">
        <v>3174.4000000000005</v>
      </c>
      <c r="J250" s="36">
        <v>3240.650000000001</v>
      </c>
      <c r="K250" s="31">
        <v>3108.15</v>
      </c>
      <c r="L250" s="31">
        <v>2997.05</v>
      </c>
      <c r="M250" s="31">
        <v>0.18351999999999999</v>
      </c>
      <c r="N250" s="1"/>
      <c r="O250" s="1"/>
    </row>
    <row r="251" spans="1:15" ht="12.75" customHeight="1">
      <c r="A251" s="33">
        <v>241</v>
      </c>
      <c r="B251" s="53" t="s">
        <v>153</v>
      </c>
      <c r="C251" s="31">
        <v>915.15</v>
      </c>
      <c r="D251" s="36">
        <v>908.93333333333339</v>
      </c>
      <c r="E251" s="36">
        <v>893.46666666666681</v>
      </c>
      <c r="F251" s="36">
        <v>871.78333333333342</v>
      </c>
      <c r="G251" s="36">
        <v>856.31666666666683</v>
      </c>
      <c r="H251" s="36">
        <v>930.61666666666679</v>
      </c>
      <c r="I251" s="36">
        <v>946.08333333333348</v>
      </c>
      <c r="J251" s="36">
        <v>967.76666666666677</v>
      </c>
      <c r="K251" s="31">
        <v>924.4</v>
      </c>
      <c r="L251" s="31">
        <v>887.25</v>
      </c>
      <c r="M251" s="31">
        <v>4.8017399999999997</v>
      </c>
      <c r="N251" s="1"/>
      <c r="O251" s="1"/>
    </row>
    <row r="252" spans="1:15" ht="12.75" customHeight="1">
      <c r="A252" s="33">
        <v>242</v>
      </c>
      <c r="B252" s="53" t="s">
        <v>149</v>
      </c>
      <c r="C252" s="31">
        <v>2910.15</v>
      </c>
      <c r="D252" s="36">
        <v>2918.5</v>
      </c>
      <c r="E252" s="36">
        <v>2887.05</v>
      </c>
      <c r="F252" s="36">
        <v>2863.9500000000003</v>
      </c>
      <c r="G252" s="36">
        <v>2832.5000000000005</v>
      </c>
      <c r="H252" s="36">
        <v>2941.6</v>
      </c>
      <c r="I252" s="36">
        <v>2973.0499999999997</v>
      </c>
      <c r="J252" s="36">
        <v>2996.1499999999996</v>
      </c>
      <c r="K252" s="31">
        <v>2949.95</v>
      </c>
      <c r="L252" s="31">
        <v>2895.4</v>
      </c>
      <c r="M252" s="31">
        <v>12.444269999999999</v>
      </c>
      <c r="N252" s="1"/>
      <c r="O252" s="1"/>
    </row>
    <row r="253" spans="1:15" ht="12.75" customHeight="1">
      <c r="A253" s="33">
        <v>243</v>
      </c>
      <c r="B253" s="53" t="s">
        <v>155</v>
      </c>
      <c r="C253" s="31">
        <v>1098.45</v>
      </c>
      <c r="D253" s="36">
        <v>1089.8666666666666</v>
      </c>
      <c r="E253" s="36">
        <v>1070.7333333333331</v>
      </c>
      <c r="F253" s="36">
        <v>1043.0166666666667</v>
      </c>
      <c r="G253" s="36">
        <v>1023.8833333333332</v>
      </c>
      <c r="H253" s="36">
        <v>1117.583333333333</v>
      </c>
      <c r="I253" s="36">
        <v>1136.7166666666667</v>
      </c>
      <c r="J253" s="36">
        <v>1164.4333333333329</v>
      </c>
      <c r="K253" s="31">
        <v>1109</v>
      </c>
      <c r="L253" s="31">
        <v>1062.1500000000001</v>
      </c>
      <c r="M253" s="31">
        <v>3.2664399999999998</v>
      </c>
      <c r="N253" s="1"/>
      <c r="O253" s="1"/>
    </row>
    <row r="254" spans="1:15" ht="12.75" customHeight="1">
      <c r="A254" s="33">
        <v>244</v>
      </c>
      <c r="B254" s="53" t="s">
        <v>417</v>
      </c>
      <c r="C254" s="31">
        <v>49.15</v>
      </c>
      <c r="D254" s="36">
        <v>48.816666666666663</v>
      </c>
      <c r="E254" s="36">
        <v>47.933333333333323</v>
      </c>
      <c r="F254" s="36">
        <v>46.716666666666661</v>
      </c>
      <c r="G254" s="36">
        <v>45.833333333333321</v>
      </c>
      <c r="H254" s="36">
        <v>50.033333333333324</v>
      </c>
      <c r="I254" s="36">
        <v>50.916666666666664</v>
      </c>
      <c r="J254" s="36">
        <v>52.133333333333326</v>
      </c>
      <c r="K254" s="31">
        <v>49.7</v>
      </c>
      <c r="L254" s="31">
        <v>47.6</v>
      </c>
      <c r="M254" s="31">
        <v>299.02836000000002</v>
      </c>
      <c r="N254" s="1"/>
      <c r="O254" s="1"/>
    </row>
    <row r="255" spans="1:15" ht="12.75" customHeight="1">
      <c r="A255" s="33">
        <v>245</v>
      </c>
      <c r="B255" s="53" t="s">
        <v>157</v>
      </c>
      <c r="C255" s="31">
        <v>463.6</v>
      </c>
      <c r="D255" s="36">
        <v>463.0333333333333</v>
      </c>
      <c r="E255" s="36">
        <v>458.66666666666663</v>
      </c>
      <c r="F255" s="36">
        <v>453.73333333333335</v>
      </c>
      <c r="G255" s="36">
        <v>449.36666666666667</v>
      </c>
      <c r="H255" s="36">
        <v>467.96666666666658</v>
      </c>
      <c r="I255" s="36">
        <v>472.33333333333326</v>
      </c>
      <c r="J255" s="36">
        <v>477.26666666666654</v>
      </c>
      <c r="K255" s="31">
        <v>467.4</v>
      </c>
      <c r="L255" s="31">
        <v>458.1</v>
      </c>
      <c r="M255" s="31">
        <v>216.26183</v>
      </c>
      <c r="N255" s="1"/>
      <c r="O255" s="1"/>
    </row>
    <row r="256" spans="1:15" ht="12.75" customHeight="1">
      <c r="A256" s="33">
        <v>246</v>
      </c>
      <c r="B256" s="53" t="s">
        <v>418</v>
      </c>
      <c r="C256" s="31">
        <v>343.5</v>
      </c>
      <c r="D256" s="36">
        <v>338.16666666666669</v>
      </c>
      <c r="E256" s="36">
        <v>327.83333333333337</v>
      </c>
      <c r="F256" s="36">
        <v>312.16666666666669</v>
      </c>
      <c r="G256" s="36">
        <v>301.83333333333337</v>
      </c>
      <c r="H256" s="36">
        <v>353.83333333333337</v>
      </c>
      <c r="I256" s="36">
        <v>364.16666666666674</v>
      </c>
      <c r="J256" s="36">
        <v>379.83333333333337</v>
      </c>
      <c r="K256" s="31">
        <v>348.5</v>
      </c>
      <c r="L256" s="31">
        <v>322.5</v>
      </c>
      <c r="M256" s="31">
        <v>39.92944</v>
      </c>
      <c r="N256" s="1"/>
      <c r="O256" s="1"/>
    </row>
    <row r="257" spans="1:15" ht="12.75" customHeight="1">
      <c r="A257" s="33">
        <v>247</v>
      </c>
      <c r="B257" s="53" t="s">
        <v>424</v>
      </c>
      <c r="C257" s="31">
        <v>1693.8</v>
      </c>
      <c r="D257" s="36">
        <v>1685.6833333333334</v>
      </c>
      <c r="E257" s="36">
        <v>1666.3666666666668</v>
      </c>
      <c r="F257" s="36">
        <v>1638.9333333333334</v>
      </c>
      <c r="G257" s="36">
        <v>1619.6166666666668</v>
      </c>
      <c r="H257" s="36">
        <v>1713.1166666666668</v>
      </c>
      <c r="I257" s="36">
        <v>1732.4333333333334</v>
      </c>
      <c r="J257" s="36">
        <v>1759.8666666666668</v>
      </c>
      <c r="K257" s="31">
        <v>1705</v>
      </c>
      <c r="L257" s="31">
        <v>1658.25</v>
      </c>
      <c r="M257" s="31">
        <v>1.74394</v>
      </c>
      <c r="N257" s="1"/>
      <c r="O257" s="1"/>
    </row>
    <row r="258" spans="1:15" ht="12.75" customHeight="1">
      <c r="A258" s="33">
        <v>248</v>
      </c>
      <c r="B258" s="53" t="s">
        <v>159</v>
      </c>
      <c r="C258" s="31">
        <v>4138</v>
      </c>
      <c r="D258" s="36">
        <v>4094.3166666666671</v>
      </c>
      <c r="E258" s="36">
        <v>4033.7833333333338</v>
      </c>
      <c r="F258" s="36">
        <v>3929.5666666666666</v>
      </c>
      <c r="G258" s="36">
        <v>3869.0333333333333</v>
      </c>
      <c r="H258" s="36">
        <v>4198.5333333333347</v>
      </c>
      <c r="I258" s="36">
        <v>4259.0666666666675</v>
      </c>
      <c r="J258" s="36">
        <v>4363.2833333333347</v>
      </c>
      <c r="K258" s="31">
        <v>4154.8500000000004</v>
      </c>
      <c r="L258" s="31">
        <v>3990.1</v>
      </c>
      <c r="M258" s="31">
        <v>4.7595299999999998</v>
      </c>
      <c r="N258" s="1"/>
      <c r="O258" s="1"/>
    </row>
    <row r="259" spans="1:15" ht="12.75" customHeight="1">
      <c r="A259" s="33">
        <v>249</v>
      </c>
      <c r="B259" s="53" t="s">
        <v>429</v>
      </c>
      <c r="C259" s="31">
        <v>110.4</v>
      </c>
      <c r="D259" s="36">
        <v>109.7</v>
      </c>
      <c r="E259" s="36">
        <v>108.7</v>
      </c>
      <c r="F259" s="36">
        <v>107</v>
      </c>
      <c r="G259" s="36">
        <v>106</v>
      </c>
      <c r="H259" s="36">
        <v>111.4</v>
      </c>
      <c r="I259" s="36">
        <v>112.4</v>
      </c>
      <c r="J259" s="36">
        <v>114.10000000000001</v>
      </c>
      <c r="K259" s="31">
        <v>110.7</v>
      </c>
      <c r="L259" s="31">
        <v>108</v>
      </c>
      <c r="M259" s="31">
        <v>11.251810000000001</v>
      </c>
      <c r="N259" s="1"/>
      <c r="O259" s="1"/>
    </row>
    <row r="260" spans="1:15" ht="12.75" customHeight="1">
      <c r="A260" s="33">
        <v>250</v>
      </c>
      <c r="B260" s="53" t="s">
        <v>425</v>
      </c>
      <c r="C260" s="31">
        <v>1850.7</v>
      </c>
      <c r="D260" s="36">
        <v>1836.7</v>
      </c>
      <c r="E260" s="36">
        <v>1785.4</v>
      </c>
      <c r="F260" s="36">
        <v>1720.1000000000001</v>
      </c>
      <c r="G260" s="36">
        <v>1668.8000000000002</v>
      </c>
      <c r="H260" s="36">
        <v>1902</v>
      </c>
      <c r="I260" s="36">
        <v>1953.2999999999997</v>
      </c>
      <c r="J260" s="36">
        <v>2018.6</v>
      </c>
      <c r="K260" s="31">
        <v>1888</v>
      </c>
      <c r="L260" s="31">
        <v>1771.4</v>
      </c>
      <c r="M260" s="31">
        <v>1.00742</v>
      </c>
      <c r="N260" s="1"/>
      <c r="O260" s="1"/>
    </row>
    <row r="261" spans="1:15" ht="12.75" customHeight="1">
      <c r="A261" s="33">
        <v>251</v>
      </c>
      <c r="B261" s="53" t="s">
        <v>430</v>
      </c>
      <c r="C261" s="31">
        <v>548.5</v>
      </c>
      <c r="D261" s="36">
        <v>538.41666666666663</v>
      </c>
      <c r="E261" s="36">
        <v>523.58333333333326</v>
      </c>
      <c r="F261" s="36">
        <v>498.66666666666663</v>
      </c>
      <c r="G261" s="36">
        <v>483.83333333333326</v>
      </c>
      <c r="H261" s="36">
        <v>563.33333333333326</v>
      </c>
      <c r="I261" s="36">
        <v>578.16666666666652</v>
      </c>
      <c r="J261" s="36">
        <v>603.08333333333326</v>
      </c>
      <c r="K261" s="31">
        <v>553.25</v>
      </c>
      <c r="L261" s="31">
        <v>513.5</v>
      </c>
      <c r="M261" s="31">
        <v>72.510080000000002</v>
      </c>
      <c r="N261" s="1"/>
      <c r="O261" s="1"/>
    </row>
    <row r="262" spans="1:15" ht="12.75" customHeight="1">
      <c r="A262" s="33">
        <v>252</v>
      </c>
      <c r="B262" s="53" t="s">
        <v>158</v>
      </c>
      <c r="C262" s="31">
        <v>706.3</v>
      </c>
      <c r="D262" s="36">
        <v>701.88333333333321</v>
      </c>
      <c r="E262" s="36">
        <v>692.21666666666647</v>
      </c>
      <c r="F262" s="36">
        <v>678.13333333333321</v>
      </c>
      <c r="G262" s="36">
        <v>668.46666666666647</v>
      </c>
      <c r="H262" s="36">
        <v>715.96666666666647</v>
      </c>
      <c r="I262" s="36">
        <v>725.63333333333321</v>
      </c>
      <c r="J262" s="36">
        <v>739.71666666666647</v>
      </c>
      <c r="K262" s="31">
        <v>711.55</v>
      </c>
      <c r="L262" s="31">
        <v>687.8</v>
      </c>
      <c r="M262" s="31">
        <v>28.74944</v>
      </c>
      <c r="N262" s="1"/>
      <c r="O262" s="1"/>
    </row>
    <row r="263" spans="1:15" ht="12.75" customHeight="1">
      <c r="A263" s="33">
        <v>253</v>
      </c>
      <c r="B263" s="53" t="s">
        <v>850</v>
      </c>
      <c r="C263" s="31">
        <v>280</v>
      </c>
      <c r="D263" s="36">
        <v>277.53333333333336</v>
      </c>
      <c r="E263" s="36">
        <v>270.2166666666667</v>
      </c>
      <c r="F263" s="36">
        <v>260.43333333333334</v>
      </c>
      <c r="G263" s="36">
        <v>253.11666666666667</v>
      </c>
      <c r="H263" s="36">
        <v>287.31666666666672</v>
      </c>
      <c r="I263" s="36">
        <v>294.63333333333344</v>
      </c>
      <c r="J263" s="36">
        <v>304.41666666666674</v>
      </c>
      <c r="K263" s="31">
        <v>284.85000000000002</v>
      </c>
      <c r="L263" s="31">
        <v>267.75</v>
      </c>
      <c r="M263" s="31">
        <v>4.2633799999999997</v>
      </c>
      <c r="N263" s="1"/>
      <c r="O263" s="1"/>
    </row>
    <row r="264" spans="1:15" ht="12.75" customHeight="1">
      <c r="A264" s="33">
        <v>254</v>
      </c>
      <c r="B264" s="53" t="s">
        <v>426</v>
      </c>
      <c r="C264" s="31">
        <v>883.05</v>
      </c>
      <c r="D264" s="36">
        <v>877.76666666666677</v>
      </c>
      <c r="E264" s="36">
        <v>865.28333333333353</v>
      </c>
      <c r="F264" s="36">
        <v>847.51666666666677</v>
      </c>
      <c r="G264" s="36">
        <v>835.03333333333353</v>
      </c>
      <c r="H264" s="36">
        <v>895.53333333333353</v>
      </c>
      <c r="I264" s="36">
        <v>908.01666666666688</v>
      </c>
      <c r="J264" s="36">
        <v>925.78333333333353</v>
      </c>
      <c r="K264" s="31">
        <v>890.25</v>
      </c>
      <c r="L264" s="31">
        <v>860</v>
      </c>
      <c r="M264" s="31">
        <v>2.5448599999999999</v>
      </c>
      <c r="N264" s="1"/>
      <c r="O264" s="1"/>
    </row>
    <row r="265" spans="1:15" ht="12.75" customHeight="1">
      <c r="A265" s="33">
        <v>255</v>
      </c>
      <c r="B265" s="53" t="s">
        <v>427</v>
      </c>
      <c r="C265" s="31">
        <v>413.6</v>
      </c>
      <c r="D265" s="36">
        <v>409.10000000000008</v>
      </c>
      <c r="E265" s="36">
        <v>403.60000000000014</v>
      </c>
      <c r="F265" s="36">
        <v>393.60000000000008</v>
      </c>
      <c r="G265" s="36">
        <v>388.10000000000014</v>
      </c>
      <c r="H265" s="36">
        <v>419.10000000000014</v>
      </c>
      <c r="I265" s="36">
        <v>424.6</v>
      </c>
      <c r="J265" s="36">
        <v>434.60000000000014</v>
      </c>
      <c r="K265" s="31">
        <v>414.6</v>
      </c>
      <c r="L265" s="31">
        <v>399.1</v>
      </c>
      <c r="M265" s="31">
        <v>14.34929</v>
      </c>
      <c r="N265" s="1"/>
      <c r="O265" s="1"/>
    </row>
    <row r="266" spans="1:15" ht="12.75" customHeight="1">
      <c r="A266" s="33">
        <v>256</v>
      </c>
      <c r="B266" s="53" t="s">
        <v>428</v>
      </c>
      <c r="C266" s="31">
        <v>110.15</v>
      </c>
      <c r="D266" s="36">
        <v>108.63333333333333</v>
      </c>
      <c r="E266" s="36">
        <v>105.61666666666665</v>
      </c>
      <c r="F266" s="36">
        <v>101.08333333333331</v>
      </c>
      <c r="G266" s="36">
        <v>98.066666666666634</v>
      </c>
      <c r="H266" s="36">
        <v>113.16666666666666</v>
      </c>
      <c r="I266" s="36">
        <v>116.18333333333334</v>
      </c>
      <c r="J266" s="36">
        <v>120.71666666666667</v>
      </c>
      <c r="K266" s="31">
        <v>111.65</v>
      </c>
      <c r="L266" s="31">
        <v>104.1</v>
      </c>
      <c r="M266" s="31">
        <v>58.395899999999997</v>
      </c>
      <c r="N266" s="1"/>
      <c r="O266" s="1"/>
    </row>
    <row r="267" spans="1:15" ht="12.75" customHeight="1">
      <c r="A267" s="33">
        <v>257</v>
      </c>
      <c r="B267" s="53" t="s">
        <v>283</v>
      </c>
      <c r="C267" s="31">
        <v>488.8</v>
      </c>
      <c r="D267" s="36">
        <v>484.8</v>
      </c>
      <c r="E267" s="36">
        <v>471.1</v>
      </c>
      <c r="F267" s="36">
        <v>453.40000000000003</v>
      </c>
      <c r="G267" s="36">
        <v>439.70000000000005</v>
      </c>
      <c r="H267" s="36">
        <v>502.5</v>
      </c>
      <c r="I267" s="36">
        <v>516.19999999999993</v>
      </c>
      <c r="J267" s="36">
        <v>533.9</v>
      </c>
      <c r="K267" s="31">
        <v>498.5</v>
      </c>
      <c r="L267" s="31">
        <v>467.1</v>
      </c>
      <c r="M267" s="31">
        <v>61.923459999999999</v>
      </c>
      <c r="N267" s="1"/>
      <c r="O267" s="1"/>
    </row>
    <row r="268" spans="1:15" ht="12.75" customHeight="1">
      <c r="A268" s="33">
        <v>258</v>
      </c>
      <c r="B268" s="53" t="s">
        <v>160</v>
      </c>
      <c r="C268" s="31">
        <v>812.2</v>
      </c>
      <c r="D268" s="36">
        <v>803.4</v>
      </c>
      <c r="E268" s="36">
        <v>792.8</v>
      </c>
      <c r="F268" s="36">
        <v>773.4</v>
      </c>
      <c r="G268" s="36">
        <v>762.8</v>
      </c>
      <c r="H268" s="36">
        <v>822.8</v>
      </c>
      <c r="I268" s="36">
        <v>833.40000000000009</v>
      </c>
      <c r="J268" s="36">
        <v>852.8</v>
      </c>
      <c r="K268" s="31">
        <v>814</v>
      </c>
      <c r="L268" s="31">
        <v>784</v>
      </c>
      <c r="M268" s="31">
        <v>14.905150000000001</v>
      </c>
      <c r="N268" s="1"/>
      <c r="O268" s="1"/>
    </row>
    <row r="269" spans="1:15" ht="12.75" customHeight="1">
      <c r="A269" s="33">
        <v>259</v>
      </c>
      <c r="B269" s="53" t="s">
        <v>161</v>
      </c>
      <c r="C269" s="31">
        <v>525.5</v>
      </c>
      <c r="D269" s="36">
        <v>522.2833333333333</v>
      </c>
      <c r="E269" s="36">
        <v>518.21666666666658</v>
      </c>
      <c r="F269" s="36">
        <v>510.93333333333328</v>
      </c>
      <c r="G269" s="36">
        <v>506.86666666666656</v>
      </c>
      <c r="H269" s="36">
        <v>529.56666666666661</v>
      </c>
      <c r="I269" s="36">
        <v>533.63333333333321</v>
      </c>
      <c r="J269" s="36">
        <v>540.91666666666663</v>
      </c>
      <c r="K269" s="31">
        <v>526.35</v>
      </c>
      <c r="L269" s="31">
        <v>515</v>
      </c>
      <c r="M269" s="31">
        <v>42.016280000000002</v>
      </c>
      <c r="N269" s="1"/>
      <c r="O269" s="1"/>
    </row>
    <row r="270" spans="1:15" ht="12.75" customHeight="1">
      <c r="A270" s="33">
        <v>260</v>
      </c>
      <c r="B270" s="53" t="s">
        <v>431</v>
      </c>
      <c r="C270" s="31">
        <v>467.1</v>
      </c>
      <c r="D270" s="36">
        <v>465.58333333333331</v>
      </c>
      <c r="E270" s="36">
        <v>459.51666666666665</v>
      </c>
      <c r="F270" s="36">
        <v>451.93333333333334</v>
      </c>
      <c r="G270" s="36">
        <v>445.86666666666667</v>
      </c>
      <c r="H270" s="36">
        <v>473.16666666666663</v>
      </c>
      <c r="I270" s="36">
        <v>479.23333333333335</v>
      </c>
      <c r="J270" s="36">
        <v>486.81666666666661</v>
      </c>
      <c r="K270" s="31">
        <v>471.65</v>
      </c>
      <c r="L270" s="31">
        <v>458</v>
      </c>
      <c r="M270" s="31">
        <v>2.13374</v>
      </c>
      <c r="N270" s="1"/>
      <c r="O270" s="1"/>
    </row>
    <row r="271" spans="1:15" ht="12.75" customHeight="1">
      <c r="A271" s="33">
        <v>261</v>
      </c>
      <c r="B271" s="53" t="s">
        <v>432</v>
      </c>
      <c r="C271" s="31">
        <v>567.9</v>
      </c>
      <c r="D271" s="36">
        <v>557.96666666666658</v>
      </c>
      <c r="E271" s="36">
        <v>544.13333333333321</v>
      </c>
      <c r="F271" s="36">
        <v>520.36666666666667</v>
      </c>
      <c r="G271" s="36">
        <v>506.5333333333333</v>
      </c>
      <c r="H271" s="36">
        <v>581.73333333333312</v>
      </c>
      <c r="I271" s="36">
        <v>595.56666666666638</v>
      </c>
      <c r="J271" s="36">
        <v>619.33333333333303</v>
      </c>
      <c r="K271" s="31">
        <v>571.79999999999995</v>
      </c>
      <c r="L271" s="31">
        <v>534.20000000000005</v>
      </c>
      <c r="M271" s="31">
        <v>4.4998199999999997</v>
      </c>
      <c r="N271" s="1"/>
      <c r="O271" s="1"/>
    </row>
    <row r="272" spans="1:15" ht="12.75" customHeight="1">
      <c r="A272" s="33">
        <v>262</v>
      </c>
      <c r="B272" s="53" t="s">
        <v>433</v>
      </c>
      <c r="C272" s="31">
        <v>822.45</v>
      </c>
      <c r="D272" s="36">
        <v>822.81666666666661</v>
      </c>
      <c r="E272" s="36">
        <v>811.98333333333323</v>
      </c>
      <c r="F272" s="36">
        <v>801.51666666666665</v>
      </c>
      <c r="G272" s="36">
        <v>790.68333333333328</v>
      </c>
      <c r="H272" s="36">
        <v>833.28333333333319</v>
      </c>
      <c r="I272" s="36">
        <v>844.11666666666667</v>
      </c>
      <c r="J272" s="36">
        <v>854.58333333333314</v>
      </c>
      <c r="K272" s="31">
        <v>833.65</v>
      </c>
      <c r="L272" s="31">
        <v>812.35</v>
      </c>
      <c r="M272" s="31">
        <v>1.4502299999999999</v>
      </c>
      <c r="N272" s="1"/>
      <c r="O272" s="1"/>
    </row>
    <row r="273" spans="1:15" ht="12.75" customHeight="1">
      <c r="A273" s="33">
        <v>263</v>
      </c>
      <c r="B273" s="53" t="s">
        <v>434</v>
      </c>
      <c r="C273" s="31">
        <v>535.95000000000005</v>
      </c>
      <c r="D273" s="36">
        <v>538.9666666666667</v>
      </c>
      <c r="E273" s="36">
        <v>523.93333333333339</v>
      </c>
      <c r="F273" s="36">
        <v>511.91666666666674</v>
      </c>
      <c r="G273" s="36">
        <v>496.88333333333344</v>
      </c>
      <c r="H273" s="36">
        <v>550.98333333333335</v>
      </c>
      <c r="I273" s="36">
        <v>566.01666666666665</v>
      </c>
      <c r="J273" s="36">
        <v>578.0333333333333</v>
      </c>
      <c r="K273" s="31">
        <v>554</v>
      </c>
      <c r="L273" s="31">
        <v>526.95000000000005</v>
      </c>
      <c r="M273" s="31">
        <v>22.508310000000002</v>
      </c>
      <c r="N273" s="1"/>
      <c r="O273" s="1"/>
    </row>
    <row r="274" spans="1:15" ht="12.75" customHeight="1">
      <c r="A274" s="33">
        <v>264</v>
      </c>
      <c r="B274" s="53" t="s">
        <v>435</v>
      </c>
      <c r="C274" s="31">
        <v>751.4</v>
      </c>
      <c r="D274" s="36">
        <v>745.9666666666667</v>
      </c>
      <c r="E274" s="36">
        <v>736.93333333333339</v>
      </c>
      <c r="F274" s="36">
        <v>722.4666666666667</v>
      </c>
      <c r="G274" s="36">
        <v>713.43333333333339</v>
      </c>
      <c r="H274" s="36">
        <v>760.43333333333339</v>
      </c>
      <c r="I274" s="36">
        <v>769.4666666666667</v>
      </c>
      <c r="J274" s="36">
        <v>783.93333333333339</v>
      </c>
      <c r="K274" s="31">
        <v>755</v>
      </c>
      <c r="L274" s="31">
        <v>731.5</v>
      </c>
      <c r="M274" s="31">
        <v>1.6865000000000001</v>
      </c>
      <c r="N274" s="1"/>
      <c r="O274" s="1"/>
    </row>
    <row r="275" spans="1:15" ht="12.75" customHeight="1">
      <c r="A275" s="33">
        <v>265</v>
      </c>
      <c r="B275" s="53" t="s">
        <v>440</v>
      </c>
      <c r="C275" s="31">
        <v>1332.15</v>
      </c>
      <c r="D275" s="36">
        <v>1327.0166666666667</v>
      </c>
      <c r="E275" s="36">
        <v>1310.1333333333332</v>
      </c>
      <c r="F275" s="36">
        <v>1288.1166666666666</v>
      </c>
      <c r="G275" s="36">
        <v>1271.2333333333331</v>
      </c>
      <c r="H275" s="36">
        <v>1349.0333333333333</v>
      </c>
      <c r="I275" s="36">
        <v>1365.916666666667</v>
      </c>
      <c r="J275" s="36">
        <v>1387.9333333333334</v>
      </c>
      <c r="K275" s="31">
        <v>1343.9</v>
      </c>
      <c r="L275" s="31">
        <v>1305</v>
      </c>
      <c r="M275" s="31">
        <v>1.8346100000000001</v>
      </c>
      <c r="N275" s="1"/>
      <c r="O275" s="1"/>
    </row>
    <row r="276" spans="1:15" ht="12.75" customHeight="1">
      <c r="A276" s="33">
        <v>266</v>
      </c>
      <c r="B276" s="53" t="s">
        <v>838</v>
      </c>
      <c r="C276" s="31">
        <v>737.3</v>
      </c>
      <c r="D276" s="36">
        <v>730.68333333333339</v>
      </c>
      <c r="E276" s="36">
        <v>717.36666666666679</v>
      </c>
      <c r="F276" s="36">
        <v>697.43333333333339</v>
      </c>
      <c r="G276" s="36">
        <v>684.11666666666679</v>
      </c>
      <c r="H276" s="36">
        <v>750.61666666666679</v>
      </c>
      <c r="I276" s="36">
        <v>763.93333333333339</v>
      </c>
      <c r="J276" s="36">
        <v>783.86666666666679</v>
      </c>
      <c r="K276" s="31">
        <v>744</v>
      </c>
      <c r="L276" s="31">
        <v>710.75</v>
      </c>
      <c r="M276" s="31">
        <v>1.61171</v>
      </c>
      <c r="N276" s="1"/>
      <c r="O276" s="1"/>
    </row>
    <row r="277" spans="1:15" ht="12.75" customHeight="1">
      <c r="A277" s="33">
        <v>267</v>
      </c>
      <c r="B277" s="53" t="s">
        <v>441</v>
      </c>
      <c r="C277" s="31">
        <v>361.5</v>
      </c>
      <c r="D277" s="36">
        <v>359.25</v>
      </c>
      <c r="E277" s="36">
        <v>353.5</v>
      </c>
      <c r="F277" s="36">
        <v>345.5</v>
      </c>
      <c r="G277" s="36">
        <v>339.75</v>
      </c>
      <c r="H277" s="36">
        <v>367.25</v>
      </c>
      <c r="I277" s="36">
        <v>373</v>
      </c>
      <c r="J277" s="36">
        <v>381</v>
      </c>
      <c r="K277" s="31">
        <v>365</v>
      </c>
      <c r="L277" s="31">
        <v>351.25</v>
      </c>
      <c r="M277" s="31">
        <v>21.245100000000001</v>
      </c>
      <c r="N277" s="1"/>
      <c r="O277" s="1"/>
    </row>
    <row r="278" spans="1:15" ht="12.75" customHeight="1">
      <c r="A278" s="33">
        <v>268</v>
      </c>
      <c r="B278" s="53" t="s">
        <v>442</v>
      </c>
      <c r="C278" s="31">
        <v>340.15</v>
      </c>
      <c r="D278" s="36">
        <v>337.63333333333333</v>
      </c>
      <c r="E278" s="36">
        <v>333.36666666666667</v>
      </c>
      <c r="F278" s="36">
        <v>326.58333333333337</v>
      </c>
      <c r="G278" s="36">
        <v>322.31666666666672</v>
      </c>
      <c r="H278" s="36">
        <v>344.41666666666663</v>
      </c>
      <c r="I278" s="36">
        <v>348.68333333333328</v>
      </c>
      <c r="J278" s="36">
        <v>355.46666666666658</v>
      </c>
      <c r="K278" s="31">
        <v>341.9</v>
      </c>
      <c r="L278" s="31">
        <v>330.85</v>
      </c>
      <c r="M278" s="31">
        <v>3.5032100000000002</v>
      </c>
      <c r="N278" s="1"/>
      <c r="O278" s="1"/>
    </row>
    <row r="279" spans="1:15" ht="12.75" customHeight="1">
      <c r="A279" s="33">
        <v>269</v>
      </c>
      <c r="B279" s="53" t="s">
        <v>443</v>
      </c>
      <c r="C279" s="31">
        <v>180</v>
      </c>
      <c r="D279" s="36">
        <v>182.18333333333331</v>
      </c>
      <c r="E279" s="36">
        <v>176.86666666666662</v>
      </c>
      <c r="F279" s="36">
        <v>173.73333333333332</v>
      </c>
      <c r="G279" s="36">
        <v>168.41666666666663</v>
      </c>
      <c r="H279" s="36">
        <v>185.31666666666661</v>
      </c>
      <c r="I279" s="36">
        <v>190.63333333333327</v>
      </c>
      <c r="J279" s="36">
        <v>193.76666666666659</v>
      </c>
      <c r="K279" s="31">
        <v>187.5</v>
      </c>
      <c r="L279" s="31">
        <v>179.05</v>
      </c>
      <c r="M279" s="31">
        <v>50.5167</v>
      </c>
      <c r="N279" s="1"/>
      <c r="O279" s="1"/>
    </row>
    <row r="280" spans="1:15" ht="12.75" customHeight="1">
      <c r="A280" s="33">
        <v>270</v>
      </c>
      <c r="B280" s="53" t="s">
        <v>444</v>
      </c>
      <c r="C280" s="31">
        <v>623.95000000000005</v>
      </c>
      <c r="D280" s="36">
        <v>619.18333333333339</v>
      </c>
      <c r="E280" s="36">
        <v>611.36666666666679</v>
      </c>
      <c r="F280" s="36">
        <v>598.78333333333342</v>
      </c>
      <c r="G280" s="36">
        <v>590.96666666666681</v>
      </c>
      <c r="H280" s="36">
        <v>631.76666666666677</v>
      </c>
      <c r="I280" s="36">
        <v>639.58333333333337</v>
      </c>
      <c r="J280" s="36">
        <v>652.16666666666674</v>
      </c>
      <c r="K280" s="31">
        <v>627</v>
      </c>
      <c r="L280" s="31">
        <v>606.6</v>
      </c>
      <c r="M280" s="31">
        <v>2.0749</v>
      </c>
      <c r="N280" s="1"/>
      <c r="O280" s="1"/>
    </row>
    <row r="281" spans="1:15" ht="12.75" customHeight="1">
      <c r="A281" s="33">
        <v>271</v>
      </c>
      <c r="B281" s="53" t="s">
        <v>436</v>
      </c>
      <c r="C281" s="31">
        <v>3314.75</v>
      </c>
      <c r="D281" s="36">
        <v>3223.0333333333333</v>
      </c>
      <c r="E281" s="36">
        <v>3086.0666666666666</v>
      </c>
      <c r="F281" s="36">
        <v>2857.3833333333332</v>
      </c>
      <c r="G281" s="36">
        <v>2720.4166666666665</v>
      </c>
      <c r="H281" s="36">
        <v>3451.7166666666667</v>
      </c>
      <c r="I281" s="36">
        <v>3588.6833333333329</v>
      </c>
      <c r="J281" s="36">
        <v>3817.3666666666668</v>
      </c>
      <c r="K281" s="31">
        <v>3360</v>
      </c>
      <c r="L281" s="31">
        <v>2994.35</v>
      </c>
      <c r="M281" s="31">
        <v>13.515750000000001</v>
      </c>
      <c r="N281" s="1"/>
      <c r="O281" s="1"/>
    </row>
    <row r="282" spans="1:15" ht="12.75" customHeight="1">
      <c r="A282" s="33">
        <v>272</v>
      </c>
      <c r="B282" s="53" t="s">
        <v>855</v>
      </c>
      <c r="C282" s="31">
        <v>663.95</v>
      </c>
      <c r="D282" s="36">
        <v>671.56666666666672</v>
      </c>
      <c r="E282" s="36">
        <v>646.43333333333339</v>
      </c>
      <c r="F282" s="36">
        <v>628.91666666666663</v>
      </c>
      <c r="G282" s="36">
        <v>603.7833333333333</v>
      </c>
      <c r="H282" s="36">
        <v>689.08333333333348</v>
      </c>
      <c r="I282" s="36">
        <v>714.21666666666692</v>
      </c>
      <c r="J282" s="36">
        <v>731.73333333333358</v>
      </c>
      <c r="K282" s="31">
        <v>696.7</v>
      </c>
      <c r="L282" s="31">
        <v>654.04999999999995</v>
      </c>
      <c r="M282" s="31">
        <v>0.61682999999999999</v>
      </c>
      <c r="N282" s="1"/>
      <c r="O282" s="1"/>
    </row>
    <row r="283" spans="1:15" ht="12.75" customHeight="1">
      <c r="A283" s="33">
        <v>273</v>
      </c>
      <c r="B283" s="53" t="s">
        <v>851</v>
      </c>
      <c r="C283" s="31">
        <v>544.79999999999995</v>
      </c>
      <c r="D283" s="36">
        <v>545.73333333333335</v>
      </c>
      <c r="E283" s="36">
        <v>538.61666666666667</v>
      </c>
      <c r="F283" s="36">
        <v>532.43333333333328</v>
      </c>
      <c r="G283" s="36">
        <v>525.31666666666661</v>
      </c>
      <c r="H283" s="36">
        <v>551.91666666666674</v>
      </c>
      <c r="I283" s="36">
        <v>559.03333333333353</v>
      </c>
      <c r="J283" s="36">
        <v>565.21666666666681</v>
      </c>
      <c r="K283" s="31">
        <v>552.85</v>
      </c>
      <c r="L283" s="31">
        <v>539.54999999999995</v>
      </c>
      <c r="M283" s="31">
        <v>5.0641800000000003</v>
      </c>
      <c r="N283" s="1"/>
      <c r="O283" s="1"/>
    </row>
    <row r="284" spans="1:15" ht="12.75" customHeight="1">
      <c r="A284" s="33">
        <v>274</v>
      </c>
      <c r="B284" s="53" t="s">
        <v>437</v>
      </c>
      <c r="C284" s="31">
        <v>262.8</v>
      </c>
      <c r="D284" s="36">
        <v>262</v>
      </c>
      <c r="E284" s="36">
        <v>259</v>
      </c>
      <c r="F284" s="36">
        <v>255.2</v>
      </c>
      <c r="G284" s="36">
        <v>252.2</v>
      </c>
      <c r="H284" s="36">
        <v>265.8</v>
      </c>
      <c r="I284" s="36">
        <v>268.8</v>
      </c>
      <c r="J284" s="36">
        <v>272.60000000000002</v>
      </c>
      <c r="K284" s="31">
        <v>265</v>
      </c>
      <c r="L284" s="31">
        <v>258.2</v>
      </c>
      <c r="M284" s="31">
        <v>7.2551199999999998</v>
      </c>
      <c r="N284" s="1"/>
      <c r="O284" s="1"/>
    </row>
    <row r="285" spans="1:15" ht="12.75" customHeight="1">
      <c r="A285" s="33">
        <v>275</v>
      </c>
      <c r="B285" s="53" t="s">
        <v>162</v>
      </c>
      <c r="C285" s="31">
        <v>1788.6</v>
      </c>
      <c r="D285" s="36">
        <v>1785</v>
      </c>
      <c r="E285" s="36">
        <v>1766.5</v>
      </c>
      <c r="F285" s="36">
        <v>1744.4</v>
      </c>
      <c r="G285" s="36">
        <v>1725.9</v>
      </c>
      <c r="H285" s="36">
        <v>1807.1</v>
      </c>
      <c r="I285" s="36">
        <v>1825.6</v>
      </c>
      <c r="J285" s="36">
        <v>1847.6999999999998</v>
      </c>
      <c r="K285" s="31">
        <v>1803.5</v>
      </c>
      <c r="L285" s="31">
        <v>1762.9</v>
      </c>
      <c r="M285" s="31">
        <v>32.683509999999998</v>
      </c>
      <c r="N285" s="1"/>
      <c r="O285" s="1"/>
    </row>
    <row r="286" spans="1:15" ht="12.75" customHeight="1">
      <c r="A286" s="33">
        <v>276</v>
      </c>
      <c r="B286" s="53" t="s">
        <v>438</v>
      </c>
      <c r="C286" s="31">
        <v>1506.55</v>
      </c>
      <c r="D286" s="36">
        <v>1502.05</v>
      </c>
      <c r="E286" s="36">
        <v>1489.6499999999999</v>
      </c>
      <c r="F286" s="36">
        <v>1472.75</v>
      </c>
      <c r="G286" s="36">
        <v>1460.35</v>
      </c>
      <c r="H286" s="36">
        <v>1518.9499999999998</v>
      </c>
      <c r="I286" s="36">
        <v>1531.35</v>
      </c>
      <c r="J286" s="36">
        <v>1548.2499999999998</v>
      </c>
      <c r="K286" s="31">
        <v>1514.45</v>
      </c>
      <c r="L286" s="31">
        <v>1485.15</v>
      </c>
      <c r="M286" s="31">
        <v>3.6272000000000002</v>
      </c>
      <c r="N286" s="1"/>
      <c r="O286" s="1"/>
    </row>
    <row r="287" spans="1:15" ht="12.75" customHeight="1">
      <c r="A287" s="33">
        <v>277</v>
      </c>
      <c r="B287" s="53" t="s">
        <v>439</v>
      </c>
      <c r="C287" s="31">
        <v>354.2</v>
      </c>
      <c r="D287" s="36">
        <v>357.26666666666665</v>
      </c>
      <c r="E287" s="36">
        <v>348.93333333333328</v>
      </c>
      <c r="F287" s="36">
        <v>343.66666666666663</v>
      </c>
      <c r="G287" s="36">
        <v>335.33333333333326</v>
      </c>
      <c r="H287" s="36">
        <v>362.5333333333333</v>
      </c>
      <c r="I287" s="36">
        <v>370.86666666666667</v>
      </c>
      <c r="J287" s="36">
        <v>376.13333333333333</v>
      </c>
      <c r="K287" s="31">
        <v>365.6</v>
      </c>
      <c r="L287" s="31">
        <v>352</v>
      </c>
      <c r="M287" s="31">
        <v>3.08968</v>
      </c>
      <c r="N287" s="1"/>
      <c r="O287" s="1"/>
    </row>
    <row r="288" spans="1:15" ht="12.75" customHeight="1">
      <c r="A288" s="33">
        <v>278</v>
      </c>
      <c r="B288" s="53" t="s">
        <v>445</v>
      </c>
      <c r="C288" s="31">
        <v>2083.4</v>
      </c>
      <c r="D288" s="36">
        <v>2065.0833333333335</v>
      </c>
      <c r="E288" s="36">
        <v>2015.166666666667</v>
      </c>
      <c r="F288" s="36">
        <v>1946.9333333333334</v>
      </c>
      <c r="G288" s="36">
        <v>1897.0166666666669</v>
      </c>
      <c r="H288" s="36">
        <v>2133.3166666666671</v>
      </c>
      <c r="I288" s="36">
        <v>2183.233333333334</v>
      </c>
      <c r="J288" s="36">
        <v>2251.4666666666672</v>
      </c>
      <c r="K288" s="31">
        <v>2115</v>
      </c>
      <c r="L288" s="31">
        <v>1996.85</v>
      </c>
      <c r="M288" s="31">
        <v>0.67135</v>
      </c>
      <c r="N288" s="1"/>
      <c r="O288" s="1"/>
    </row>
    <row r="289" spans="1:15" ht="12.75" customHeight="1">
      <c r="A289" s="33">
        <v>279</v>
      </c>
      <c r="B289" s="53" t="s">
        <v>852</v>
      </c>
      <c r="C289" s="31">
        <v>3285</v>
      </c>
      <c r="D289" s="36">
        <v>3335.2333333333336</v>
      </c>
      <c r="E289" s="36">
        <v>3176.0666666666671</v>
      </c>
      <c r="F289" s="36">
        <v>3067.1333333333337</v>
      </c>
      <c r="G289" s="36">
        <v>2907.9666666666672</v>
      </c>
      <c r="H289" s="36">
        <v>3444.166666666667</v>
      </c>
      <c r="I289" s="36">
        <v>3603.333333333333</v>
      </c>
      <c r="J289" s="36">
        <v>3712.2666666666669</v>
      </c>
      <c r="K289" s="31">
        <v>3494.4</v>
      </c>
      <c r="L289" s="31">
        <v>3226.3</v>
      </c>
      <c r="M289" s="31">
        <v>1.34745</v>
      </c>
      <c r="N289" s="1"/>
      <c r="O289" s="1"/>
    </row>
    <row r="290" spans="1:15" ht="12.75" customHeight="1">
      <c r="A290" s="33">
        <v>280</v>
      </c>
      <c r="B290" s="53" t="s">
        <v>163</v>
      </c>
      <c r="C290" s="31">
        <v>161.25</v>
      </c>
      <c r="D290" s="36">
        <v>160.61666666666667</v>
      </c>
      <c r="E290" s="36">
        <v>157.78333333333336</v>
      </c>
      <c r="F290" s="36">
        <v>154.31666666666669</v>
      </c>
      <c r="G290" s="36">
        <v>151.48333333333338</v>
      </c>
      <c r="H290" s="36">
        <v>164.08333333333334</v>
      </c>
      <c r="I290" s="36">
        <v>166.91666666666666</v>
      </c>
      <c r="J290" s="36">
        <v>170.38333333333333</v>
      </c>
      <c r="K290" s="31">
        <v>163.44999999999999</v>
      </c>
      <c r="L290" s="31">
        <v>157.15</v>
      </c>
      <c r="M290" s="31">
        <v>94.99033</v>
      </c>
      <c r="N290" s="1"/>
      <c r="O290" s="1"/>
    </row>
    <row r="291" spans="1:15" ht="12.75" customHeight="1">
      <c r="A291" s="33">
        <v>281</v>
      </c>
      <c r="B291" s="53" t="s">
        <v>169</v>
      </c>
      <c r="C291" s="31">
        <v>5499.75</v>
      </c>
      <c r="D291" s="36">
        <v>5432.583333333333</v>
      </c>
      <c r="E291" s="36">
        <v>5357.1666666666661</v>
      </c>
      <c r="F291" s="36">
        <v>5214.583333333333</v>
      </c>
      <c r="G291" s="36">
        <v>5139.1666666666661</v>
      </c>
      <c r="H291" s="36">
        <v>5575.1666666666661</v>
      </c>
      <c r="I291" s="36">
        <v>5650.5833333333321</v>
      </c>
      <c r="J291" s="36">
        <v>5793.1666666666661</v>
      </c>
      <c r="K291" s="31">
        <v>5508</v>
      </c>
      <c r="L291" s="31">
        <v>5290</v>
      </c>
      <c r="M291" s="31">
        <v>1.6934400000000001</v>
      </c>
      <c r="N291" s="1"/>
      <c r="O291" s="1"/>
    </row>
    <row r="292" spans="1:15" ht="12.75" customHeight="1">
      <c r="A292" s="33">
        <v>282</v>
      </c>
      <c r="B292" s="53" t="s">
        <v>446</v>
      </c>
      <c r="C292" s="31">
        <v>13248.3</v>
      </c>
      <c r="D292" s="36">
        <v>13269.333333333334</v>
      </c>
      <c r="E292" s="36">
        <v>13028.966666666667</v>
      </c>
      <c r="F292" s="36">
        <v>12809.633333333333</v>
      </c>
      <c r="G292" s="36">
        <v>12569.266666666666</v>
      </c>
      <c r="H292" s="36">
        <v>13488.666666666668</v>
      </c>
      <c r="I292" s="36">
        <v>13729.033333333333</v>
      </c>
      <c r="J292" s="36">
        <v>13948.366666666669</v>
      </c>
      <c r="K292" s="31">
        <v>13509.7</v>
      </c>
      <c r="L292" s="31">
        <v>13050</v>
      </c>
      <c r="M292" s="31">
        <v>4.904E-2</v>
      </c>
      <c r="N292" s="1"/>
      <c r="O292" s="1"/>
    </row>
    <row r="293" spans="1:15" ht="12.75" customHeight="1">
      <c r="A293" s="33">
        <v>283</v>
      </c>
      <c r="B293" s="53" t="s">
        <v>167</v>
      </c>
      <c r="C293" s="31">
        <v>3589.2</v>
      </c>
      <c r="D293" s="36">
        <v>3576.2833333333328</v>
      </c>
      <c r="E293" s="36">
        <v>3534.6166666666659</v>
      </c>
      <c r="F293" s="36">
        <v>3480.0333333333328</v>
      </c>
      <c r="G293" s="36">
        <v>3438.3666666666659</v>
      </c>
      <c r="H293" s="36">
        <v>3630.8666666666659</v>
      </c>
      <c r="I293" s="36">
        <v>3672.5333333333328</v>
      </c>
      <c r="J293" s="36">
        <v>3727.1166666666659</v>
      </c>
      <c r="K293" s="31">
        <v>3617.95</v>
      </c>
      <c r="L293" s="31">
        <v>3521.7</v>
      </c>
      <c r="M293" s="31">
        <v>37.115209999999998</v>
      </c>
      <c r="N293" s="1"/>
      <c r="O293" s="1"/>
    </row>
    <row r="294" spans="1:15" ht="12.75" customHeight="1">
      <c r="A294" s="33">
        <v>284</v>
      </c>
      <c r="B294" s="53" t="s">
        <v>447</v>
      </c>
      <c r="C294" s="31">
        <v>451.6</v>
      </c>
      <c r="D294" s="36">
        <v>450.90000000000003</v>
      </c>
      <c r="E294" s="36">
        <v>445.20000000000005</v>
      </c>
      <c r="F294" s="36">
        <v>438.8</v>
      </c>
      <c r="G294" s="36">
        <v>433.1</v>
      </c>
      <c r="H294" s="36">
        <v>457.30000000000007</v>
      </c>
      <c r="I294" s="36">
        <v>463</v>
      </c>
      <c r="J294" s="36">
        <v>469.40000000000009</v>
      </c>
      <c r="K294" s="31">
        <v>456.6</v>
      </c>
      <c r="L294" s="31">
        <v>444.5</v>
      </c>
      <c r="M294" s="31">
        <v>4.9035500000000001</v>
      </c>
      <c r="N294" s="1"/>
      <c r="O294" s="1"/>
    </row>
    <row r="295" spans="1:15" ht="12.75" customHeight="1">
      <c r="A295" s="33">
        <v>285</v>
      </c>
      <c r="B295" s="53" t="s">
        <v>165</v>
      </c>
      <c r="C295" s="31">
        <v>400.9</v>
      </c>
      <c r="D295" s="36">
        <v>401.91666666666669</v>
      </c>
      <c r="E295" s="36">
        <v>393.98333333333335</v>
      </c>
      <c r="F295" s="36">
        <v>387.06666666666666</v>
      </c>
      <c r="G295" s="36">
        <v>379.13333333333333</v>
      </c>
      <c r="H295" s="36">
        <v>408.83333333333337</v>
      </c>
      <c r="I295" s="36">
        <v>416.76666666666665</v>
      </c>
      <c r="J295" s="36">
        <v>423.68333333333339</v>
      </c>
      <c r="K295" s="31">
        <v>409.85</v>
      </c>
      <c r="L295" s="31">
        <v>395</v>
      </c>
      <c r="M295" s="31">
        <v>34.867289999999997</v>
      </c>
      <c r="N295" s="1"/>
      <c r="O295" s="1"/>
    </row>
    <row r="296" spans="1:15" ht="12.75" customHeight="1">
      <c r="A296" s="33">
        <v>286</v>
      </c>
      <c r="B296" s="53" t="s">
        <v>448</v>
      </c>
      <c r="C296" s="31">
        <v>271.35000000000002</v>
      </c>
      <c r="D296" s="36">
        <v>269.88333333333333</v>
      </c>
      <c r="E296" s="36">
        <v>265.81666666666666</v>
      </c>
      <c r="F296" s="36">
        <v>260.28333333333336</v>
      </c>
      <c r="G296" s="36">
        <v>256.2166666666667</v>
      </c>
      <c r="H296" s="36">
        <v>275.41666666666663</v>
      </c>
      <c r="I296" s="36">
        <v>279.48333333333323</v>
      </c>
      <c r="J296" s="36">
        <v>285.01666666666659</v>
      </c>
      <c r="K296" s="31">
        <v>273.95</v>
      </c>
      <c r="L296" s="31">
        <v>264.35000000000002</v>
      </c>
      <c r="M296" s="31">
        <v>5.1512500000000001</v>
      </c>
      <c r="N296" s="1"/>
      <c r="O296" s="1"/>
    </row>
    <row r="297" spans="1:15" ht="12.75" customHeight="1">
      <c r="A297" s="33">
        <v>287</v>
      </c>
      <c r="B297" s="53" t="s">
        <v>449</v>
      </c>
      <c r="C297" s="31">
        <v>138.44999999999999</v>
      </c>
      <c r="D297" s="36">
        <v>139.18333333333331</v>
      </c>
      <c r="E297" s="36">
        <v>136.86666666666662</v>
      </c>
      <c r="F297" s="36">
        <v>135.2833333333333</v>
      </c>
      <c r="G297" s="36">
        <v>132.96666666666661</v>
      </c>
      <c r="H297" s="36">
        <v>140.76666666666662</v>
      </c>
      <c r="I297" s="36">
        <v>143.08333333333329</v>
      </c>
      <c r="J297" s="36">
        <v>144.66666666666663</v>
      </c>
      <c r="K297" s="31">
        <v>141.5</v>
      </c>
      <c r="L297" s="31">
        <v>137.6</v>
      </c>
      <c r="M297" s="31">
        <v>88.520060000000001</v>
      </c>
      <c r="N297" s="1"/>
      <c r="O297" s="1"/>
    </row>
    <row r="298" spans="1:15" ht="12.75" customHeight="1">
      <c r="A298" s="33">
        <v>288</v>
      </c>
      <c r="B298" s="53" t="s">
        <v>166</v>
      </c>
      <c r="C298" s="31">
        <v>577.4</v>
      </c>
      <c r="D298" s="36">
        <v>570.31666666666661</v>
      </c>
      <c r="E298" s="36">
        <v>561.68333333333317</v>
      </c>
      <c r="F298" s="36">
        <v>545.96666666666658</v>
      </c>
      <c r="G298" s="36">
        <v>537.33333333333314</v>
      </c>
      <c r="H298" s="36">
        <v>586.03333333333319</v>
      </c>
      <c r="I298" s="36">
        <v>594.66666666666663</v>
      </c>
      <c r="J298" s="36">
        <v>610.38333333333321</v>
      </c>
      <c r="K298" s="31">
        <v>578.95000000000005</v>
      </c>
      <c r="L298" s="31">
        <v>554.6</v>
      </c>
      <c r="M298" s="31">
        <v>15.036709999999999</v>
      </c>
      <c r="N298" s="1"/>
      <c r="O298" s="1"/>
    </row>
    <row r="299" spans="1:15" ht="12.75" customHeight="1">
      <c r="A299" s="33">
        <v>289</v>
      </c>
      <c r="B299" s="53" t="s">
        <v>284</v>
      </c>
      <c r="C299" s="31">
        <v>907.2</v>
      </c>
      <c r="D299" s="36">
        <v>899.06666666666661</v>
      </c>
      <c r="E299" s="36">
        <v>874.13333333333321</v>
      </c>
      <c r="F299" s="36">
        <v>841.06666666666661</v>
      </c>
      <c r="G299" s="36">
        <v>816.13333333333321</v>
      </c>
      <c r="H299" s="36">
        <v>932.13333333333321</v>
      </c>
      <c r="I299" s="36">
        <v>957.06666666666661</v>
      </c>
      <c r="J299" s="36">
        <v>990.13333333333321</v>
      </c>
      <c r="K299" s="31">
        <v>924</v>
      </c>
      <c r="L299" s="31">
        <v>866</v>
      </c>
      <c r="M299" s="31">
        <v>35.037610000000001</v>
      </c>
      <c r="N299" s="1"/>
      <c r="O299" s="1"/>
    </row>
    <row r="300" spans="1:15" ht="12.75" customHeight="1">
      <c r="A300" s="33">
        <v>290</v>
      </c>
      <c r="B300" s="53" t="s">
        <v>285</v>
      </c>
      <c r="C300" s="31">
        <v>5728.4</v>
      </c>
      <c r="D300" s="36">
        <v>5694.6500000000005</v>
      </c>
      <c r="E300" s="36">
        <v>5639.3000000000011</v>
      </c>
      <c r="F300" s="36">
        <v>5550.2000000000007</v>
      </c>
      <c r="G300" s="36">
        <v>5494.8500000000013</v>
      </c>
      <c r="H300" s="36">
        <v>5783.7500000000009</v>
      </c>
      <c r="I300" s="36">
        <v>5839.1000000000013</v>
      </c>
      <c r="J300" s="36">
        <v>5928.2000000000007</v>
      </c>
      <c r="K300" s="31">
        <v>5750</v>
      </c>
      <c r="L300" s="31">
        <v>5605.55</v>
      </c>
      <c r="M300" s="31">
        <v>0.33501999999999998</v>
      </c>
      <c r="N300" s="1"/>
      <c r="O300" s="1"/>
    </row>
    <row r="301" spans="1:15" ht="12.75" customHeight="1">
      <c r="A301" s="33">
        <v>291</v>
      </c>
      <c r="B301" s="53" t="s">
        <v>168</v>
      </c>
      <c r="C301" s="31">
        <v>5619.55</v>
      </c>
      <c r="D301" s="36">
        <v>5645.5</v>
      </c>
      <c r="E301" s="36">
        <v>5572.1</v>
      </c>
      <c r="F301" s="36">
        <v>5524.6500000000005</v>
      </c>
      <c r="G301" s="36">
        <v>5451.2500000000009</v>
      </c>
      <c r="H301" s="36">
        <v>5692.95</v>
      </c>
      <c r="I301" s="36">
        <v>5766.3499999999995</v>
      </c>
      <c r="J301" s="36">
        <v>5813.7999999999993</v>
      </c>
      <c r="K301" s="31">
        <v>5718.9</v>
      </c>
      <c r="L301" s="31">
        <v>5598.05</v>
      </c>
      <c r="M301" s="31">
        <v>7.2957599999999996</v>
      </c>
      <c r="N301" s="1"/>
      <c r="O301" s="1"/>
    </row>
    <row r="302" spans="1:15" ht="12.75" customHeight="1">
      <c r="A302" s="33">
        <v>292</v>
      </c>
      <c r="B302" s="53" t="s">
        <v>170</v>
      </c>
      <c r="C302" s="31">
        <v>1449.2</v>
      </c>
      <c r="D302" s="36">
        <v>1447.4166666666667</v>
      </c>
      <c r="E302" s="36">
        <v>1431.8333333333335</v>
      </c>
      <c r="F302" s="36">
        <v>1414.4666666666667</v>
      </c>
      <c r="G302" s="36">
        <v>1398.8833333333334</v>
      </c>
      <c r="H302" s="36">
        <v>1464.7833333333335</v>
      </c>
      <c r="I302" s="36">
        <v>1480.366666666667</v>
      </c>
      <c r="J302" s="36">
        <v>1497.7333333333336</v>
      </c>
      <c r="K302" s="31">
        <v>1463</v>
      </c>
      <c r="L302" s="31">
        <v>1430.05</v>
      </c>
      <c r="M302" s="31">
        <v>10.54529</v>
      </c>
      <c r="N302" s="1"/>
      <c r="O302" s="1"/>
    </row>
    <row r="303" spans="1:15" ht="12.75" customHeight="1">
      <c r="A303" s="33">
        <v>293</v>
      </c>
      <c r="B303" s="53" t="s">
        <v>450</v>
      </c>
      <c r="C303" s="31">
        <v>1265.75</v>
      </c>
      <c r="D303" s="36">
        <v>1262.6000000000001</v>
      </c>
      <c r="E303" s="36">
        <v>1253.1500000000003</v>
      </c>
      <c r="F303" s="36">
        <v>1240.5500000000002</v>
      </c>
      <c r="G303" s="36">
        <v>1231.1000000000004</v>
      </c>
      <c r="H303" s="36">
        <v>1275.2000000000003</v>
      </c>
      <c r="I303" s="36">
        <v>1284.6500000000001</v>
      </c>
      <c r="J303" s="36">
        <v>1297.2500000000002</v>
      </c>
      <c r="K303" s="31">
        <v>1272.05</v>
      </c>
      <c r="L303" s="31">
        <v>1250</v>
      </c>
      <c r="M303" s="31">
        <v>0.25370999999999999</v>
      </c>
      <c r="N303" s="1"/>
      <c r="O303" s="1"/>
    </row>
    <row r="304" spans="1:15" ht="12.75" customHeight="1">
      <c r="A304" s="33">
        <v>294</v>
      </c>
      <c r="B304" s="53" t="s">
        <v>453</v>
      </c>
      <c r="C304" s="31">
        <v>1061.1500000000001</v>
      </c>
      <c r="D304" s="36">
        <v>1066.0666666666666</v>
      </c>
      <c r="E304" s="36">
        <v>1026.1333333333332</v>
      </c>
      <c r="F304" s="36">
        <v>991.11666666666656</v>
      </c>
      <c r="G304" s="36">
        <v>951.18333333333317</v>
      </c>
      <c r="H304" s="36">
        <v>1101.0833333333333</v>
      </c>
      <c r="I304" s="36">
        <v>1141.0166666666667</v>
      </c>
      <c r="J304" s="36">
        <v>1176.0333333333333</v>
      </c>
      <c r="K304" s="31">
        <v>1106</v>
      </c>
      <c r="L304" s="31">
        <v>1031.05</v>
      </c>
      <c r="M304" s="31">
        <v>11.248849999999999</v>
      </c>
      <c r="N304" s="1"/>
      <c r="O304" s="1"/>
    </row>
    <row r="305" spans="1:15" ht="12.75" customHeight="1">
      <c r="A305" s="33">
        <v>295</v>
      </c>
      <c r="B305" s="53" t="s">
        <v>180</v>
      </c>
      <c r="C305" s="31">
        <v>1345.85</v>
      </c>
      <c r="D305" s="36">
        <v>1333.5833333333333</v>
      </c>
      <c r="E305" s="36">
        <v>1315.8166666666666</v>
      </c>
      <c r="F305" s="36">
        <v>1285.7833333333333</v>
      </c>
      <c r="G305" s="36">
        <v>1268.0166666666667</v>
      </c>
      <c r="H305" s="36">
        <v>1363.6166666666666</v>
      </c>
      <c r="I305" s="36">
        <v>1381.3833333333334</v>
      </c>
      <c r="J305" s="36">
        <v>1411.4166666666665</v>
      </c>
      <c r="K305" s="31">
        <v>1351.35</v>
      </c>
      <c r="L305" s="31">
        <v>1303.55</v>
      </c>
      <c r="M305" s="31">
        <v>12.07986</v>
      </c>
      <c r="N305" s="1"/>
      <c r="O305" s="1"/>
    </row>
    <row r="306" spans="1:15" ht="12.75" customHeight="1">
      <c r="A306" s="33">
        <v>296</v>
      </c>
      <c r="B306" s="53" t="s">
        <v>172</v>
      </c>
      <c r="C306" s="31">
        <v>272.55</v>
      </c>
      <c r="D306" s="36">
        <v>272.75</v>
      </c>
      <c r="E306" s="36">
        <v>269.8</v>
      </c>
      <c r="F306" s="36">
        <v>267.05</v>
      </c>
      <c r="G306" s="36">
        <v>264.10000000000002</v>
      </c>
      <c r="H306" s="36">
        <v>275.5</v>
      </c>
      <c r="I306" s="36">
        <v>278.45000000000005</v>
      </c>
      <c r="J306" s="36">
        <v>281.2</v>
      </c>
      <c r="K306" s="31">
        <v>275.7</v>
      </c>
      <c r="L306" s="31">
        <v>270</v>
      </c>
      <c r="M306" s="31">
        <v>37.483319999999999</v>
      </c>
      <c r="N306" s="1"/>
      <c r="O306" s="1"/>
    </row>
    <row r="307" spans="1:15" ht="12.75" customHeight="1">
      <c r="A307" s="33">
        <v>297</v>
      </c>
      <c r="B307" s="53" t="s">
        <v>171</v>
      </c>
      <c r="C307" s="31">
        <v>1628.1</v>
      </c>
      <c r="D307" s="36">
        <v>1611.8</v>
      </c>
      <c r="E307" s="36">
        <v>1591.3</v>
      </c>
      <c r="F307" s="36">
        <v>1554.5</v>
      </c>
      <c r="G307" s="36">
        <v>1534</v>
      </c>
      <c r="H307" s="36">
        <v>1648.6</v>
      </c>
      <c r="I307" s="36">
        <v>1669.1</v>
      </c>
      <c r="J307" s="36">
        <v>1705.8999999999999</v>
      </c>
      <c r="K307" s="31">
        <v>1632.3</v>
      </c>
      <c r="L307" s="31">
        <v>1575</v>
      </c>
      <c r="M307" s="31">
        <v>25.433229999999998</v>
      </c>
      <c r="N307" s="1"/>
      <c r="O307" s="1"/>
    </row>
    <row r="308" spans="1:15" ht="12.75" customHeight="1">
      <c r="A308" s="33">
        <v>298</v>
      </c>
      <c r="B308" s="53" t="s">
        <v>454</v>
      </c>
      <c r="C308" s="31">
        <v>402</v>
      </c>
      <c r="D308" s="36">
        <v>395.58333333333331</v>
      </c>
      <c r="E308" s="36">
        <v>387.76666666666665</v>
      </c>
      <c r="F308" s="36">
        <v>373.53333333333336</v>
      </c>
      <c r="G308" s="36">
        <v>365.7166666666667</v>
      </c>
      <c r="H308" s="36">
        <v>409.81666666666661</v>
      </c>
      <c r="I308" s="36">
        <v>417.63333333333333</v>
      </c>
      <c r="J308" s="36">
        <v>431.86666666666656</v>
      </c>
      <c r="K308" s="31">
        <v>403.4</v>
      </c>
      <c r="L308" s="31">
        <v>381.35</v>
      </c>
      <c r="M308" s="31">
        <v>1.78209</v>
      </c>
      <c r="N308" s="1"/>
      <c r="O308" s="1"/>
    </row>
    <row r="309" spans="1:15" ht="12.75" customHeight="1">
      <c r="A309" s="33">
        <v>299</v>
      </c>
      <c r="B309" s="53" t="s">
        <v>455</v>
      </c>
      <c r="C309" s="31">
        <v>558.9</v>
      </c>
      <c r="D309" s="36">
        <v>555.85</v>
      </c>
      <c r="E309" s="36">
        <v>548.55000000000007</v>
      </c>
      <c r="F309" s="36">
        <v>538.20000000000005</v>
      </c>
      <c r="G309" s="36">
        <v>530.90000000000009</v>
      </c>
      <c r="H309" s="36">
        <v>566.20000000000005</v>
      </c>
      <c r="I309" s="36">
        <v>573.5</v>
      </c>
      <c r="J309" s="36">
        <v>583.85</v>
      </c>
      <c r="K309" s="31">
        <v>563.15</v>
      </c>
      <c r="L309" s="31">
        <v>545.5</v>
      </c>
      <c r="M309" s="31">
        <v>2.1916899999999999</v>
      </c>
      <c r="N309" s="1"/>
      <c r="O309" s="1"/>
    </row>
    <row r="310" spans="1:15" ht="12.75" customHeight="1">
      <c r="A310" s="33">
        <v>300</v>
      </c>
      <c r="B310" s="53" t="s">
        <v>456</v>
      </c>
      <c r="C310" s="31">
        <v>431.7</v>
      </c>
      <c r="D310" s="36">
        <v>425.26666666666665</v>
      </c>
      <c r="E310" s="36">
        <v>417.58333333333331</v>
      </c>
      <c r="F310" s="36">
        <v>403.46666666666664</v>
      </c>
      <c r="G310" s="36">
        <v>395.7833333333333</v>
      </c>
      <c r="H310" s="36">
        <v>439.38333333333333</v>
      </c>
      <c r="I310" s="36">
        <v>447.06666666666672</v>
      </c>
      <c r="J310" s="36">
        <v>461.18333333333334</v>
      </c>
      <c r="K310" s="31">
        <v>432.95</v>
      </c>
      <c r="L310" s="31">
        <v>411.15</v>
      </c>
      <c r="M310" s="31">
        <v>1.92218</v>
      </c>
      <c r="N310" s="1"/>
      <c r="O310" s="1"/>
    </row>
    <row r="311" spans="1:15" ht="12.75" customHeight="1">
      <c r="A311" s="33">
        <v>301</v>
      </c>
      <c r="B311" s="53" t="s">
        <v>173</v>
      </c>
      <c r="C311" s="31">
        <v>174.55</v>
      </c>
      <c r="D311" s="36">
        <v>172.81666666666669</v>
      </c>
      <c r="E311" s="36">
        <v>170.63333333333338</v>
      </c>
      <c r="F311" s="36">
        <v>166.7166666666667</v>
      </c>
      <c r="G311" s="36">
        <v>164.53333333333339</v>
      </c>
      <c r="H311" s="36">
        <v>176.73333333333338</v>
      </c>
      <c r="I311" s="36">
        <v>178.91666666666671</v>
      </c>
      <c r="J311" s="36">
        <v>182.83333333333337</v>
      </c>
      <c r="K311" s="31">
        <v>175</v>
      </c>
      <c r="L311" s="31">
        <v>168.9</v>
      </c>
      <c r="M311" s="31">
        <v>123.05264</v>
      </c>
      <c r="N311" s="1"/>
      <c r="O311" s="1"/>
    </row>
    <row r="312" spans="1:15" ht="12.75" customHeight="1">
      <c r="A312" s="33">
        <v>302</v>
      </c>
      <c r="B312" s="53" t="s">
        <v>457</v>
      </c>
      <c r="C312" s="31">
        <v>171.75</v>
      </c>
      <c r="D312" s="36">
        <v>170.4</v>
      </c>
      <c r="E312" s="36">
        <v>167.3</v>
      </c>
      <c r="F312" s="36">
        <v>162.85</v>
      </c>
      <c r="G312" s="36">
        <v>159.75</v>
      </c>
      <c r="H312" s="36">
        <v>174.85000000000002</v>
      </c>
      <c r="I312" s="36">
        <v>177.95</v>
      </c>
      <c r="J312" s="36">
        <v>182.40000000000003</v>
      </c>
      <c r="K312" s="31">
        <v>173.5</v>
      </c>
      <c r="L312" s="31">
        <v>165.95</v>
      </c>
      <c r="M312" s="31">
        <v>35.191200000000002</v>
      </c>
      <c r="N312" s="1"/>
      <c r="O312" s="1"/>
    </row>
    <row r="313" spans="1:15" ht="12.75" customHeight="1">
      <c r="A313" s="33">
        <v>303</v>
      </c>
      <c r="B313" s="53" t="s">
        <v>859</v>
      </c>
      <c r="C313" s="31">
        <v>2060.65</v>
      </c>
      <c r="D313" s="36">
        <v>2095.7166666666667</v>
      </c>
      <c r="E313" s="36">
        <v>2020.4833333333336</v>
      </c>
      <c r="F313" s="36">
        <v>1980.3166666666671</v>
      </c>
      <c r="G313" s="36">
        <v>1905.0833333333339</v>
      </c>
      <c r="H313" s="36">
        <v>2135.8833333333332</v>
      </c>
      <c r="I313" s="36">
        <v>2211.1166666666659</v>
      </c>
      <c r="J313" s="36">
        <v>2251.2833333333328</v>
      </c>
      <c r="K313" s="31">
        <v>2170.9499999999998</v>
      </c>
      <c r="L313" s="31">
        <v>2055.5500000000002</v>
      </c>
      <c r="M313" s="31">
        <v>7.2372100000000001</v>
      </c>
      <c r="N313" s="1"/>
      <c r="O313" s="1"/>
    </row>
    <row r="314" spans="1:15" ht="12.75" customHeight="1">
      <c r="A314" s="33">
        <v>304</v>
      </c>
      <c r="B314" s="53" t="s">
        <v>174</v>
      </c>
      <c r="C314" s="31">
        <v>529.65</v>
      </c>
      <c r="D314" s="36">
        <v>525.76666666666677</v>
      </c>
      <c r="E314" s="36">
        <v>519.53333333333353</v>
      </c>
      <c r="F314" s="36">
        <v>509.41666666666674</v>
      </c>
      <c r="G314" s="36">
        <v>503.18333333333351</v>
      </c>
      <c r="H314" s="36">
        <v>535.88333333333355</v>
      </c>
      <c r="I314" s="36">
        <v>542.1166666666669</v>
      </c>
      <c r="J314" s="36">
        <v>552.23333333333358</v>
      </c>
      <c r="K314" s="31">
        <v>532</v>
      </c>
      <c r="L314" s="31">
        <v>515.65</v>
      </c>
      <c r="M314" s="31">
        <v>13.03355</v>
      </c>
      <c r="N314" s="1"/>
      <c r="O314" s="1"/>
    </row>
    <row r="315" spans="1:15" ht="12.75" customHeight="1">
      <c r="A315" s="33">
        <v>305</v>
      </c>
      <c r="B315" s="53" t="s">
        <v>175</v>
      </c>
      <c r="C315" s="31">
        <v>9988.2000000000007</v>
      </c>
      <c r="D315" s="36">
        <v>9914.4</v>
      </c>
      <c r="E315" s="36">
        <v>9828.7999999999993</v>
      </c>
      <c r="F315" s="36">
        <v>9669.4</v>
      </c>
      <c r="G315" s="36">
        <v>9583.7999999999993</v>
      </c>
      <c r="H315" s="36">
        <v>10073.799999999999</v>
      </c>
      <c r="I315" s="36">
        <v>10159.400000000001</v>
      </c>
      <c r="J315" s="36">
        <v>10318.799999999999</v>
      </c>
      <c r="K315" s="31">
        <v>10000</v>
      </c>
      <c r="L315" s="31">
        <v>9755</v>
      </c>
      <c r="M315" s="31">
        <v>4.5909199999999997</v>
      </c>
      <c r="N315" s="1"/>
      <c r="O315" s="1"/>
    </row>
    <row r="316" spans="1:15" ht="12.75" customHeight="1">
      <c r="A316" s="33">
        <v>306</v>
      </c>
      <c r="B316" s="53" t="s">
        <v>458</v>
      </c>
      <c r="C316" s="31">
        <v>2691.9</v>
      </c>
      <c r="D316" s="36">
        <v>2680.8333333333335</v>
      </c>
      <c r="E316" s="36">
        <v>2626.166666666667</v>
      </c>
      <c r="F316" s="36">
        <v>2560.4333333333334</v>
      </c>
      <c r="G316" s="36">
        <v>2505.7666666666669</v>
      </c>
      <c r="H316" s="36">
        <v>2746.5666666666671</v>
      </c>
      <c r="I316" s="36">
        <v>2801.233333333334</v>
      </c>
      <c r="J316" s="36">
        <v>2866.9666666666672</v>
      </c>
      <c r="K316" s="31">
        <v>2735.5</v>
      </c>
      <c r="L316" s="31">
        <v>2615.1</v>
      </c>
      <c r="M316" s="31">
        <v>1.4563200000000001</v>
      </c>
      <c r="N316" s="1"/>
      <c r="O316" s="1"/>
    </row>
    <row r="317" spans="1:15" ht="12.75" customHeight="1">
      <c r="A317" s="33">
        <v>307</v>
      </c>
      <c r="B317" s="53" t="s">
        <v>179</v>
      </c>
      <c r="C317" s="31">
        <v>893.2</v>
      </c>
      <c r="D317" s="36">
        <v>884.33333333333337</v>
      </c>
      <c r="E317" s="36">
        <v>872.86666666666679</v>
      </c>
      <c r="F317" s="36">
        <v>852.53333333333342</v>
      </c>
      <c r="G317" s="36">
        <v>841.06666666666683</v>
      </c>
      <c r="H317" s="36">
        <v>904.66666666666674</v>
      </c>
      <c r="I317" s="36">
        <v>916.13333333333321</v>
      </c>
      <c r="J317" s="36">
        <v>936.4666666666667</v>
      </c>
      <c r="K317" s="31">
        <v>895.8</v>
      </c>
      <c r="L317" s="31">
        <v>864</v>
      </c>
      <c r="M317" s="31">
        <v>7.6219999999999999</v>
      </c>
      <c r="N317" s="1"/>
      <c r="O317" s="1"/>
    </row>
    <row r="318" spans="1:15" ht="12.75" customHeight="1">
      <c r="A318" s="33">
        <v>308</v>
      </c>
      <c r="B318" s="53" t="s">
        <v>286</v>
      </c>
      <c r="C318" s="31">
        <v>737.05</v>
      </c>
      <c r="D318" s="36">
        <v>748.33333333333337</v>
      </c>
      <c r="E318" s="36">
        <v>717.01666666666677</v>
      </c>
      <c r="F318" s="36">
        <v>696.98333333333335</v>
      </c>
      <c r="G318" s="36">
        <v>665.66666666666674</v>
      </c>
      <c r="H318" s="36">
        <v>768.36666666666679</v>
      </c>
      <c r="I318" s="36">
        <v>799.68333333333339</v>
      </c>
      <c r="J318" s="36">
        <v>819.71666666666681</v>
      </c>
      <c r="K318" s="31">
        <v>779.65</v>
      </c>
      <c r="L318" s="31">
        <v>728.3</v>
      </c>
      <c r="M318" s="31">
        <v>84.085390000000004</v>
      </c>
      <c r="N318" s="1"/>
      <c r="O318" s="1"/>
    </row>
    <row r="319" spans="1:15" ht="12.75" customHeight="1">
      <c r="A319" s="33">
        <v>309</v>
      </c>
      <c r="B319" s="53" t="s">
        <v>459</v>
      </c>
      <c r="C319" s="31">
        <v>2326.6</v>
      </c>
      <c r="D319" s="36">
        <v>2282.8833333333337</v>
      </c>
      <c r="E319" s="36">
        <v>2228.7666666666673</v>
      </c>
      <c r="F319" s="36">
        <v>2130.9333333333338</v>
      </c>
      <c r="G319" s="36">
        <v>2076.8166666666675</v>
      </c>
      <c r="H319" s="36">
        <v>2380.7166666666672</v>
      </c>
      <c r="I319" s="36">
        <v>2434.833333333333</v>
      </c>
      <c r="J319" s="36">
        <v>2532.666666666667</v>
      </c>
      <c r="K319" s="31">
        <v>2337</v>
      </c>
      <c r="L319" s="31">
        <v>2185.0500000000002</v>
      </c>
      <c r="M319" s="31">
        <v>9.8071599999999997</v>
      </c>
      <c r="N319" s="1"/>
      <c r="O319" s="1"/>
    </row>
    <row r="320" spans="1:15" ht="12.75" customHeight="1">
      <c r="A320" s="33">
        <v>310</v>
      </c>
      <c r="B320" s="53" t="s">
        <v>460</v>
      </c>
      <c r="C320" s="31">
        <v>734.85</v>
      </c>
      <c r="D320" s="36">
        <v>731.98333333333346</v>
      </c>
      <c r="E320" s="36">
        <v>722.26666666666688</v>
      </c>
      <c r="F320" s="36">
        <v>709.68333333333339</v>
      </c>
      <c r="G320" s="36">
        <v>699.96666666666681</v>
      </c>
      <c r="H320" s="36">
        <v>744.56666666666695</v>
      </c>
      <c r="I320" s="36">
        <v>754.28333333333342</v>
      </c>
      <c r="J320" s="36">
        <v>766.86666666666702</v>
      </c>
      <c r="K320" s="31">
        <v>741.7</v>
      </c>
      <c r="L320" s="31">
        <v>719.4</v>
      </c>
      <c r="M320" s="31">
        <v>0.59533000000000003</v>
      </c>
      <c r="N320" s="1"/>
      <c r="O320" s="1"/>
    </row>
    <row r="321" spans="1:15" ht="12.75" customHeight="1">
      <c r="A321" s="33">
        <v>311</v>
      </c>
      <c r="B321" s="53" t="s">
        <v>867</v>
      </c>
      <c r="C321" s="31">
        <v>963.35</v>
      </c>
      <c r="D321" s="36">
        <v>962.65</v>
      </c>
      <c r="E321" s="36">
        <v>932.3</v>
      </c>
      <c r="F321" s="36">
        <v>901.25</v>
      </c>
      <c r="G321" s="36">
        <v>870.9</v>
      </c>
      <c r="H321" s="36">
        <v>993.69999999999993</v>
      </c>
      <c r="I321" s="36">
        <v>1024.0500000000002</v>
      </c>
      <c r="J321" s="36">
        <v>1055.0999999999999</v>
      </c>
      <c r="K321" s="31">
        <v>993</v>
      </c>
      <c r="L321" s="31">
        <v>931.6</v>
      </c>
      <c r="M321" s="31">
        <v>1.2141299999999999</v>
      </c>
      <c r="N321" s="1"/>
      <c r="O321" s="1"/>
    </row>
    <row r="322" spans="1:15" ht="12.75" customHeight="1">
      <c r="A322" s="33">
        <v>312</v>
      </c>
      <c r="B322" s="53" t="s">
        <v>461</v>
      </c>
      <c r="C322" s="31">
        <v>1071.8</v>
      </c>
      <c r="D322" s="36">
        <v>1072.55</v>
      </c>
      <c r="E322" s="36">
        <v>1055</v>
      </c>
      <c r="F322" s="36">
        <v>1038.2</v>
      </c>
      <c r="G322" s="36">
        <v>1020.6500000000001</v>
      </c>
      <c r="H322" s="36">
        <v>1089.3499999999999</v>
      </c>
      <c r="I322" s="36">
        <v>1106.8999999999996</v>
      </c>
      <c r="J322" s="36">
        <v>1123.6999999999998</v>
      </c>
      <c r="K322" s="31">
        <v>1090.0999999999999</v>
      </c>
      <c r="L322" s="31">
        <v>1055.75</v>
      </c>
      <c r="M322" s="31">
        <v>1.98011</v>
      </c>
      <c r="N322" s="1"/>
      <c r="O322" s="1"/>
    </row>
    <row r="323" spans="1:15" ht="12.75" customHeight="1">
      <c r="A323" s="33">
        <v>313</v>
      </c>
      <c r="B323" s="53" t="s">
        <v>178</v>
      </c>
      <c r="C323" s="31">
        <v>1610.5</v>
      </c>
      <c r="D323" s="36">
        <v>1600.0166666666667</v>
      </c>
      <c r="E323" s="36">
        <v>1585.0333333333333</v>
      </c>
      <c r="F323" s="36">
        <v>1559.5666666666666</v>
      </c>
      <c r="G323" s="36">
        <v>1544.5833333333333</v>
      </c>
      <c r="H323" s="36">
        <v>1625.4833333333333</v>
      </c>
      <c r="I323" s="36">
        <v>1640.4666666666665</v>
      </c>
      <c r="J323" s="36">
        <v>1665.9333333333334</v>
      </c>
      <c r="K323" s="31">
        <v>1615</v>
      </c>
      <c r="L323" s="31">
        <v>1574.55</v>
      </c>
      <c r="M323" s="31">
        <v>2.73265</v>
      </c>
      <c r="N323" s="1"/>
      <c r="O323" s="1"/>
    </row>
    <row r="324" spans="1:15" ht="12.75" customHeight="1">
      <c r="A324" s="33">
        <v>314</v>
      </c>
      <c r="B324" s="53" t="s">
        <v>451</v>
      </c>
      <c r="C324" s="31">
        <v>75.650000000000006</v>
      </c>
      <c r="D324" s="36">
        <v>72.716666666666654</v>
      </c>
      <c r="E324" s="36">
        <v>69.633333333333312</v>
      </c>
      <c r="F324" s="36">
        <v>63.61666666666666</v>
      </c>
      <c r="G324" s="36">
        <v>60.533333333333317</v>
      </c>
      <c r="H324" s="36">
        <v>78.733333333333306</v>
      </c>
      <c r="I324" s="36">
        <v>81.816666666666649</v>
      </c>
      <c r="J324" s="36">
        <v>87.8333333333333</v>
      </c>
      <c r="K324" s="31">
        <v>75.8</v>
      </c>
      <c r="L324" s="31">
        <v>66.7</v>
      </c>
      <c r="M324" s="31">
        <v>155.42706000000001</v>
      </c>
      <c r="N324" s="1"/>
      <c r="O324" s="1"/>
    </row>
    <row r="325" spans="1:15" ht="12.75" customHeight="1">
      <c r="A325" s="33">
        <v>315</v>
      </c>
      <c r="B325" s="53" t="s">
        <v>287</v>
      </c>
      <c r="C325" s="31">
        <v>61.7</v>
      </c>
      <c r="D325" s="36">
        <v>61.300000000000004</v>
      </c>
      <c r="E325" s="36">
        <v>60.750000000000007</v>
      </c>
      <c r="F325" s="36">
        <v>59.800000000000004</v>
      </c>
      <c r="G325" s="36">
        <v>59.250000000000007</v>
      </c>
      <c r="H325" s="36">
        <v>62.250000000000007</v>
      </c>
      <c r="I325" s="36">
        <v>62.800000000000004</v>
      </c>
      <c r="J325" s="36">
        <v>63.750000000000007</v>
      </c>
      <c r="K325" s="31">
        <v>61.85</v>
      </c>
      <c r="L325" s="31">
        <v>60.35</v>
      </c>
      <c r="M325" s="31">
        <v>34.710560000000001</v>
      </c>
      <c r="N325" s="1"/>
      <c r="O325" s="1"/>
    </row>
    <row r="326" spans="1:15" ht="12.75" customHeight="1">
      <c r="A326" s="33">
        <v>316</v>
      </c>
      <c r="B326" s="53" t="s">
        <v>462</v>
      </c>
      <c r="C326" s="31">
        <v>1712.35</v>
      </c>
      <c r="D326" s="36">
        <v>1698.3833333333332</v>
      </c>
      <c r="E326" s="36">
        <v>1536.1666666666665</v>
      </c>
      <c r="F326" s="36">
        <v>1359.9833333333333</v>
      </c>
      <c r="G326" s="36">
        <v>1197.7666666666667</v>
      </c>
      <c r="H326" s="36">
        <v>1874.5666666666664</v>
      </c>
      <c r="I326" s="36">
        <v>2036.7833333333331</v>
      </c>
      <c r="J326" s="36">
        <v>2212.9666666666662</v>
      </c>
      <c r="K326" s="31">
        <v>1860.6</v>
      </c>
      <c r="L326" s="31">
        <v>1522.2</v>
      </c>
      <c r="M326" s="31">
        <v>19.015529999999998</v>
      </c>
      <c r="N326" s="1"/>
      <c r="O326" s="1"/>
    </row>
    <row r="327" spans="1:15" ht="12.75" customHeight="1">
      <c r="A327" s="33">
        <v>317</v>
      </c>
      <c r="B327" s="53" t="s">
        <v>182</v>
      </c>
      <c r="C327" s="31">
        <v>2565.75</v>
      </c>
      <c r="D327" s="36">
        <v>2555.9166666666665</v>
      </c>
      <c r="E327" s="36">
        <v>2511.833333333333</v>
      </c>
      <c r="F327" s="36">
        <v>2457.9166666666665</v>
      </c>
      <c r="G327" s="36">
        <v>2413.833333333333</v>
      </c>
      <c r="H327" s="36">
        <v>2609.833333333333</v>
      </c>
      <c r="I327" s="36">
        <v>2653.9166666666661</v>
      </c>
      <c r="J327" s="36">
        <v>2707.833333333333</v>
      </c>
      <c r="K327" s="31">
        <v>2600</v>
      </c>
      <c r="L327" s="31">
        <v>2502</v>
      </c>
      <c r="M327" s="31">
        <v>2.34273</v>
      </c>
      <c r="N327" s="1"/>
      <c r="O327" s="1"/>
    </row>
    <row r="328" spans="1:15" ht="12.75" customHeight="1">
      <c r="A328" s="33">
        <v>318</v>
      </c>
      <c r="B328" s="53" t="s">
        <v>183</v>
      </c>
      <c r="C328" s="31">
        <v>139771.04999999999</v>
      </c>
      <c r="D328" s="36">
        <v>139292.05000000002</v>
      </c>
      <c r="E328" s="36">
        <v>136584.25000000003</v>
      </c>
      <c r="F328" s="36">
        <v>133397.45000000001</v>
      </c>
      <c r="G328" s="36">
        <v>130689.65000000002</v>
      </c>
      <c r="H328" s="36">
        <v>142478.85000000003</v>
      </c>
      <c r="I328" s="36">
        <v>145186.65000000002</v>
      </c>
      <c r="J328" s="36">
        <v>148373.45000000004</v>
      </c>
      <c r="K328" s="31">
        <v>141999.85</v>
      </c>
      <c r="L328" s="31">
        <v>136105.25</v>
      </c>
      <c r="M328" s="31">
        <v>0.17366000000000001</v>
      </c>
      <c r="N328" s="1"/>
      <c r="O328" s="1"/>
    </row>
    <row r="329" spans="1:15" ht="12.75" customHeight="1">
      <c r="A329" s="33">
        <v>319</v>
      </c>
      <c r="B329" s="53" t="s">
        <v>452</v>
      </c>
      <c r="C329" s="31">
        <v>2115.3000000000002</v>
      </c>
      <c r="D329" s="36">
        <v>2112.35</v>
      </c>
      <c r="E329" s="36">
        <v>2093.1</v>
      </c>
      <c r="F329" s="36">
        <v>2070.9</v>
      </c>
      <c r="G329" s="36">
        <v>2051.65</v>
      </c>
      <c r="H329" s="36">
        <v>2134.5499999999997</v>
      </c>
      <c r="I329" s="36">
        <v>2153.7999999999997</v>
      </c>
      <c r="J329" s="36">
        <v>2175.9999999999995</v>
      </c>
      <c r="K329" s="31">
        <v>2131.6</v>
      </c>
      <c r="L329" s="31">
        <v>2090.15</v>
      </c>
      <c r="M329" s="31">
        <v>1.20678</v>
      </c>
      <c r="N329" s="1"/>
      <c r="O329" s="1"/>
    </row>
    <row r="330" spans="1:15" ht="12.75" customHeight="1">
      <c r="A330" s="33">
        <v>320</v>
      </c>
      <c r="B330" s="53" t="s">
        <v>177</v>
      </c>
      <c r="C330" s="31">
        <v>3164.65</v>
      </c>
      <c r="D330" s="36">
        <v>3102.2166666666667</v>
      </c>
      <c r="E330" s="36">
        <v>3020.4333333333334</v>
      </c>
      <c r="F330" s="36">
        <v>2876.2166666666667</v>
      </c>
      <c r="G330" s="36">
        <v>2794.4333333333334</v>
      </c>
      <c r="H330" s="36">
        <v>3246.4333333333334</v>
      </c>
      <c r="I330" s="36">
        <v>3328.2166666666672</v>
      </c>
      <c r="J330" s="36">
        <v>3472.4333333333334</v>
      </c>
      <c r="K330" s="31">
        <v>3184</v>
      </c>
      <c r="L330" s="31">
        <v>2958</v>
      </c>
      <c r="M330" s="31">
        <v>10.582319999999999</v>
      </c>
      <c r="N330" s="1"/>
      <c r="O330" s="1"/>
    </row>
    <row r="331" spans="1:15" ht="12.75" customHeight="1">
      <c r="A331" s="33">
        <v>321</v>
      </c>
      <c r="B331" s="53" t="s">
        <v>184</v>
      </c>
      <c r="C331" s="31">
        <v>1403.75</v>
      </c>
      <c r="D331" s="36">
        <v>1390.6000000000001</v>
      </c>
      <c r="E331" s="36">
        <v>1374.7000000000003</v>
      </c>
      <c r="F331" s="36">
        <v>1345.65</v>
      </c>
      <c r="G331" s="36">
        <v>1329.7500000000002</v>
      </c>
      <c r="H331" s="36">
        <v>1419.6500000000003</v>
      </c>
      <c r="I331" s="36">
        <v>1435.5500000000004</v>
      </c>
      <c r="J331" s="36">
        <v>1464.6000000000004</v>
      </c>
      <c r="K331" s="31">
        <v>1406.5</v>
      </c>
      <c r="L331" s="31">
        <v>1361.55</v>
      </c>
      <c r="M331" s="31">
        <v>4.5968999999999998</v>
      </c>
      <c r="N331" s="1"/>
      <c r="O331" s="1"/>
    </row>
    <row r="332" spans="1:15" ht="12.75" customHeight="1">
      <c r="A332" s="33">
        <v>322</v>
      </c>
      <c r="B332" s="53" t="s">
        <v>469</v>
      </c>
      <c r="C332" s="31">
        <v>1240.55</v>
      </c>
      <c r="D332" s="36">
        <v>1240.8666666666668</v>
      </c>
      <c r="E332" s="36">
        <v>1222.4833333333336</v>
      </c>
      <c r="F332" s="36">
        <v>1204.4166666666667</v>
      </c>
      <c r="G332" s="36">
        <v>1186.0333333333335</v>
      </c>
      <c r="H332" s="36">
        <v>1258.9333333333336</v>
      </c>
      <c r="I332" s="36">
        <v>1277.3166666666668</v>
      </c>
      <c r="J332" s="36">
        <v>1295.3833333333337</v>
      </c>
      <c r="K332" s="31">
        <v>1259.25</v>
      </c>
      <c r="L332" s="31">
        <v>1222.8</v>
      </c>
      <c r="M332" s="31">
        <v>2.2951700000000002</v>
      </c>
      <c r="N332" s="1"/>
      <c r="O332" s="1"/>
    </row>
    <row r="333" spans="1:15" ht="12.75" customHeight="1">
      <c r="A333" s="33">
        <v>323</v>
      </c>
      <c r="B333" s="53" t="s">
        <v>463</v>
      </c>
      <c r="C333" s="31">
        <v>859.2</v>
      </c>
      <c r="D333" s="36">
        <v>857.81666666666661</v>
      </c>
      <c r="E333" s="36">
        <v>843.63333333333321</v>
      </c>
      <c r="F333" s="36">
        <v>828.06666666666661</v>
      </c>
      <c r="G333" s="36">
        <v>813.88333333333321</v>
      </c>
      <c r="H333" s="36">
        <v>873.38333333333321</v>
      </c>
      <c r="I333" s="36">
        <v>887.56666666666661</v>
      </c>
      <c r="J333" s="36">
        <v>903.13333333333321</v>
      </c>
      <c r="K333" s="31">
        <v>872</v>
      </c>
      <c r="L333" s="31">
        <v>842.25</v>
      </c>
      <c r="M333" s="31">
        <v>12.573499999999999</v>
      </c>
      <c r="N333" s="1"/>
      <c r="O333" s="1"/>
    </row>
    <row r="334" spans="1:15" ht="12.75" customHeight="1">
      <c r="A334" s="33">
        <v>324</v>
      </c>
      <c r="B334" s="53" t="s">
        <v>185</v>
      </c>
      <c r="C334" s="31">
        <v>135.6</v>
      </c>
      <c r="D334" s="36">
        <v>133.53333333333333</v>
      </c>
      <c r="E334" s="36">
        <v>129.26666666666665</v>
      </c>
      <c r="F334" s="36">
        <v>122.93333333333332</v>
      </c>
      <c r="G334" s="36">
        <v>118.66666666666664</v>
      </c>
      <c r="H334" s="36">
        <v>139.86666666666667</v>
      </c>
      <c r="I334" s="36">
        <v>144.13333333333338</v>
      </c>
      <c r="J334" s="36">
        <v>150.46666666666667</v>
      </c>
      <c r="K334" s="31">
        <v>137.80000000000001</v>
      </c>
      <c r="L334" s="31">
        <v>127.2</v>
      </c>
      <c r="M334" s="31">
        <v>378.70263999999997</v>
      </c>
      <c r="N334" s="1"/>
      <c r="O334" s="1"/>
    </row>
    <row r="335" spans="1:15" ht="12.75" customHeight="1">
      <c r="A335" s="33">
        <v>325</v>
      </c>
      <c r="B335" s="53" t="s">
        <v>187</v>
      </c>
      <c r="C335" s="31">
        <v>3420.3</v>
      </c>
      <c r="D335" s="36">
        <v>3392.4333333333329</v>
      </c>
      <c r="E335" s="36">
        <v>3359.8666666666659</v>
      </c>
      <c r="F335" s="36">
        <v>3299.4333333333329</v>
      </c>
      <c r="G335" s="36">
        <v>3266.8666666666659</v>
      </c>
      <c r="H335" s="36">
        <v>3452.8666666666659</v>
      </c>
      <c r="I335" s="36">
        <v>3485.4333333333325</v>
      </c>
      <c r="J335" s="36">
        <v>3545.8666666666659</v>
      </c>
      <c r="K335" s="31">
        <v>3425</v>
      </c>
      <c r="L335" s="31">
        <v>3332</v>
      </c>
      <c r="M335" s="31">
        <v>1.0491900000000001</v>
      </c>
      <c r="N335" s="1"/>
      <c r="O335" s="1"/>
    </row>
    <row r="336" spans="1:15" ht="12.75" customHeight="1">
      <c r="A336" s="33">
        <v>326</v>
      </c>
      <c r="B336" s="53" t="s">
        <v>470</v>
      </c>
      <c r="C336" s="31">
        <v>898.35</v>
      </c>
      <c r="D336" s="36">
        <v>895.38333333333333</v>
      </c>
      <c r="E336" s="36">
        <v>882.9666666666667</v>
      </c>
      <c r="F336" s="36">
        <v>867.58333333333337</v>
      </c>
      <c r="G336" s="36">
        <v>855.16666666666674</v>
      </c>
      <c r="H336" s="36">
        <v>910.76666666666665</v>
      </c>
      <c r="I336" s="36">
        <v>923.18333333333339</v>
      </c>
      <c r="J336" s="36">
        <v>938.56666666666661</v>
      </c>
      <c r="K336" s="31">
        <v>907.8</v>
      </c>
      <c r="L336" s="31">
        <v>880</v>
      </c>
      <c r="M336" s="31">
        <v>2.6032299999999999</v>
      </c>
      <c r="N336" s="1"/>
      <c r="O336" s="1"/>
    </row>
    <row r="337" spans="1:15" ht="12.75" customHeight="1">
      <c r="A337" s="33">
        <v>327</v>
      </c>
      <c r="B337" s="53" t="s">
        <v>464</v>
      </c>
      <c r="C337" s="31">
        <v>105.25</v>
      </c>
      <c r="D337" s="36">
        <v>102.55</v>
      </c>
      <c r="E337" s="36">
        <v>99.199999999999989</v>
      </c>
      <c r="F337" s="36">
        <v>93.149999999999991</v>
      </c>
      <c r="G337" s="36">
        <v>89.799999999999983</v>
      </c>
      <c r="H337" s="36">
        <v>108.6</v>
      </c>
      <c r="I337" s="36">
        <v>111.94999999999999</v>
      </c>
      <c r="J337" s="36">
        <v>118</v>
      </c>
      <c r="K337" s="31">
        <v>105.9</v>
      </c>
      <c r="L337" s="31">
        <v>96.5</v>
      </c>
      <c r="M337" s="31">
        <v>891.03485000000001</v>
      </c>
      <c r="N337" s="1"/>
      <c r="O337" s="1"/>
    </row>
    <row r="338" spans="1:15" ht="12.75" customHeight="1">
      <c r="A338" s="33">
        <v>328</v>
      </c>
      <c r="B338" s="53" t="s">
        <v>465</v>
      </c>
      <c r="C338" s="31">
        <v>196.6</v>
      </c>
      <c r="D338" s="36">
        <v>194.26666666666665</v>
      </c>
      <c r="E338" s="36">
        <v>190.83333333333331</v>
      </c>
      <c r="F338" s="36">
        <v>185.06666666666666</v>
      </c>
      <c r="G338" s="36">
        <v>181.63333333333333</v>
      </c>
      <c r="H338" s="36">
        <v>200.0333333333333</v>
      </c>
      <c r="I338" s="36">
        <v>203.46666666666664</v>
      </c>
      <c r="J338" s="36">
        <v>209.23333333333329</v>
      </c>
      <c r="K338" s="31">
        <v>197.7</v>
      </c>
      <c r="L338" s="31">
        <v>188.5</v>
      </c>
      <c r="M338" s="31">
        <v>43.665979999999998</v>
      </c>
      <c r="N338" s="1"/>
      <c r="O338" s="1"/>
    </row>
    <row r="339" spans="1:15" ht="12.75" customHeight="1">
      <c r="A339" s="33">
        <v>329</v>
      </c>
      <c r="B339" s="53" t="s">
        <v>188</v>
      </c>
      <c r="C339" s="31">
        <v>2513.9499999999998</v>
      </c>
      <c r="D339" s="36">
        <v>2496.1166666666668</v>
      </c>
      <c r="E339" s="36">
        <v>2472.8333333333335</v>
      </c>
      <c r="F339" s="36">
        <v>2431.7166666666667</v>
      </c>
      <c r="G339" s="36">
        <v>2408.4333333333334</v>
      </c>
      <c r="H339" s="36">
        <v>2537.2333333333336</v>
      </c>
      <c r="I339" s="36">
        <v>2560.5166666666664</v>
      </c>
      <c r="J339" s="36">
        <v>2601.6333333333337</v>
      </c>
      <c r="K339" s="31">
        <v>2519.4</v>
      </c>
      <c r="L339" s="31">
        <v>2455</v>
      </c>
      <c r="M339" s="31">
        <v>6.5903799999999997</v>
      </c>
      <c r="N339" s="1"/>
      <c r="O339" s="1"/>
    </row>
    <row r="340" spans="1:15" ht="12.75" customHeight="1">
      <c r="A340" s="33">
        <v>330</v>
      </c>
      <c r="B340" s="53" t="s">
        <v>471</v>
      </c>
      <c r="C340" s="31">
        <v>120.4</v>
      </c>
      <c r="D340" s="36">
        <v>117.38333333333333</v>
      </c>
      <c r="E340" s="36">
        <v>111.91666666666666</v>
      </c>
      <c r="F340" s="36">
        <v>103.43333333333334</v>
      </c>
      <c r="G340" s="36">
        <v>97.966666666666669</v>
      </c>
      <c r="H340" s="36">
        <v>125.86666666666665</v>
      </c>
      <c r="I340" s="36">
        <v>131.33333333333331</v>
      </c>
      <c r="J340" s="36">
        <v>139.81666666666663</v>
      </c>
      <c r="K340" s="31">
        <v>122.85</v>
      </c>
      <c r="L340" s="31">
        <v>108.9</v>
      </c>
      <c r="M340" s="31">
        <v>69.780109999999993</v>
      </c>
      <c r="N340" s="1"/>
      <c r="O340" s="1"/>
    </row>
    <row r="341" spans="1:15" ht="12.75" customHeight="1">
      <c r="A341" s="33">
        <v>331</v>
      </c>
      <c r="B341" s="53" t="s">
        <v>466</v>
      </c>
      <c r="C341" s="31">
        <v>80.400000000000006</v>
      </c>
      <c r="D341" s="36">
        <v>79.183333333333337</v>
      </c>
      <c r="E341" s="36">
        <v>76.666666666666671</v>
      </c>
      <c r="F341" s="36">
        <v>72.933333333333337</v>
      </c>
      <c r="G341" s="36">
        <v>70.416666666666671</v>
      </c>
      <c r="H341" s="36">
        <v>82.916666666666671</v>
      </c>
      <c r="I341" s="36">
        <v>85.433333333333323</v>
      </c>
      <c r="J341" s="36">
        <v>89.166666666666671</v>
      </c>
      <c r="K341" s="31">
        <v>81.7</v>
      </c>
      <c r="L341" s="31">
        <v>75.45</v>
      </c>
      <c r="M341" s="31">
        <v>1590.9388200000001</v>
      </c>
      <c r="N341" s="1"/>
      <c r="O341" s="1"/>
    </row>
    <row r="342" spans="1:15" ht="12.75" customHeight="1">
      <c r="A342" s="33">
        <v>332</v>
      </c>
      <c r="B342" s="53" t="s">
        <v>288</v>
      </c>
      <c r="C342" s="31">
        <v>497.2</v>
      </c>
      <c r="D342" s="36">
        <v>496</v>
      </c>
      <c r="E342" s="36">
        <v>486</v>
      </c>
      <c r="F342" s="36">
        <v>474.8</v>
      </c>
      <c r="G342" s="36">
        <v>464.8</v>
      </c>
      <c r="H342" s="36">
        <v>507.2</v>
      </c>
      <c r="I342" s="36">
        <v>517.20000000000005</v>
      </c>
      <c r="J342" s="36">
        <v>528.4</v>
      </c>
      <c r="K342" s="31">
        <v>506</v>
      </c>
      <c r="L342" s="31">
        <v>484.8</v>
      </c>
      <c r="M342" s="31">
        <v>6.4190100000000001</v>
      </c>
      <c r="N342" s="1"/>
      <c r="O342" s="1"/>
    </row>
    <row r="343" spans="1:15" ht="12.75" customHeight="1">
      <c r="A343" s="33">
        <v>333</v>
      </c>
      <c r="B343" s="53" t="s">
        <v>467</v>
      </c>
      <c r="C343" s="31">
        <v>229.6</v>
      </c>
      <c r="D343" s="36">
        <v>228.69999999999996</v>
      </c>
      <c r="E343" s="36">
        <v>222.19999999999993</v>
      </c>
      <c r="F343" s="36">
        <v>214.79999999999998</v>
      </c>
      <c r="G343" s="36">
        <v>208.29999999999995</v>
      </c>
      <c r="H343" s="36">
        <v>236.09999999999991</v>
      </c>
      <c r="I343" s="36">
        <v>242.59999999999997</v>
      </c>
      <c r="J343" s="36">
        <v>249.99999999999989</v>
      </c>
      <c r="K343" s="31">
        <v>235.2</v>
      </c>
      <c r="L343" s="31">
        <v>221.3</v>
      </c>
      <c r="M343" s="31">
        <v>41.26023</v>
      </c>
      <c r="N343" s="1"/>
      <c r="O343" s="1"/>
    </row>
    <row r="344" spans="1:15" ht="12.75" customHeight="1">
      <c r="A344" s="33">
        <v>334</v>
      </c>
      <c r="B344" s="53" t="s">
        <v>189</v>
      </c>
      <c r="C344" s="31">
        <v>211.8</v>
      </c>
      <c r="D344" s="36">
        <v>209.25</v>
      </c>
      <c r="E344" s="36">
        <v>206</v>
      </c>
      <c r="F344" s="36">
        <v>200.2</v>
      </c>
      <c r="G344" s="36">
        <v>196.95</v>
      </c>
      <c r="H344" s="36">
        <v>215.05</v>
      </c>
      <c r="I344" s="36">
        <v>218.3</v>
      </c>
      <c r="J344" s="36">
        <v>224.10000000000002</v>
      </c>
      <c r="K344" s="31">
        <v>212.5</v>
      </c>
      <c r="L344" s="31">
        <v>203.45</v>
      </c>
      <c r="M344" s="31">
        <v>178.60496000000001</v>
      </c>
      <c r="N344" s="1"/>
      <c r="O344" s="1"/>
    </row>
    <row r="345" spans="1:15" ht="12.75" customHeight="1">
      <c r="A345" s="33">
        <v>335</v>
      </c>
      <c r="B345" s="53" t="s">
        <v>854</v>
      </c>
      <c r="C345" s="31">
        <v>54.6</v>
      </c>
      <c r="D345" s="36">
        <v>53.566666666666663</v>
      </c>
      <c r="E345" s="36">
        <v>52.133333333333326</v>
      </c>
      <c r="F345" s="36">
        <v>49.666666666666664</v>
      </c>
      <c r="G345" s="36">
        <v>48.233333333333327</v>
      </c>
      <c r="H345" s="36">
        <v>56.033333333333324</v>
      </c>
      <c r="I345" s="36">
        <v>57.466666666666661</v>
      </c>
      <c r="J345" s="36">
        <v>59.933333333333323</v>
      </c>
      <c r="K345" s="31">
        <v>55</v>
      </c>
      <c r="L345" s="31">
        <v>51.1</v>
      </c>
      <c r="M345" s="31">
        <v>199.19077999999999</v>
      </c>
      <c r="N345" s="1"/>
      <c r="O345" s="1"/>
    </row>
    <row r="346" spans="1:15" ht="12.75" customHeight="1">
      <c r="A346" s="33">
        <v>336</v>
      </c>
      <c r="B346" s="53" t="s">
        <v>468</v>
      </c>
      <c r="C346" s="31">
        <v>265.95</v>
      </c>
      <c r="D346" s="36">
        <v>262.5</v>
      </c>
      <c r="E346" s="36">
        <v>257.5</v>
      </c>
      <c r="F346" s="36">
        <v>249.05</v>
      </c>
      <c r="G346" s="36">
        <v>244.05</v>
      </c>
      <c r="H346" s="36">
        <v>270.95</v>
      </c>
      <c r="I346" s="36">
        <v>275.95</v>
      </c>
      <c r="J346" s="36">
        <v>284.39999999999998</v>
      </c>
      <c r="K346" s="31">
        <v>267.5</v>
      </c>
      <c r="L346" s="31">
        <v>254.05</v>
      </c>
      <c r="M346" s="31">
        <v>7.7651199999999996</v>
      </c>
      <c r="N346" s="1"/>
      <c r="O346" s="1"/>
    </row>
    <row r="347" spans="1:15" ht="12.75" customHeight="1">
      <c r="A347" s="33">
        <v>337</v>
      </c>
      <c r="B347" s="53" t="s">
        <v>191</v>
      </c>
      <c r="C347" s="31">
        <v>308.85000000000002</v>
      </c>
      <c r="D347" s="36">
        <v>305.93333333333334</v>
      </c>
      <c r="E347" s="36">
        <v>301.16666666666669</v>
      </c>
      <c r="F347" s="36">
        <v>293.48333333333335</v>
      </c>
      <c r="G347" s="36">
        <v>288.7166666666667</v>
      </c>
      <c r="H347" s="36">
        <v>313.61666666666667</v>
      </c>
      <c r="I347" s="36">
        <v>318.38333333333333</v>
      </c>
      <c r="J347" s="36">
        <v>326.06666666666666</v>
      </c>
      <c r="K347" s="31">
        <v>310.7</v>
      </c>
      <c r="L347" s="31">
        <v>298.25</v>
      </c>
      <c r="M347" s="31">
        <v>239.22028</v>
      </c>
      <c r="N347" s="1"/>
      <c r="O347" s="1"/>
    </row>
    <row r="348" spans="1:15" ht="12.75" customHeight="1">
      <c r="A348" s="33">
        <v>338</v>
      </c>
      <c r="B348" s="53" t="s">
        <v>472</v>
      </c>
      <c r="C348" s="31">
        <v>333.1</v>
      </c>
      <c r="D348" s="36">
        <v>333.95</v>
      </c>
      <c r="E348" s="36">
        <v>329.95</v>
      </c>
      <c r="F348" s="36">
        <v>326.8</v>
      </c>
      <c r="G348" s="36">
        <v>322.8</v>
      </c>
      <c r="H348" s="36">
        <v>337.09999999999997</v>
      </c>
      <c r="I348" s="36">
        <v>341.09999999999997</v>
      </c>
      <c r="J348" s="36">
        <v>344.24999999999994</v>
      </c>
      <c r="K348" s="31">
        <v>337.95</v>
      </c>
      <c r="L348" s="31">
        <v>330.8</v>
      </c>
      <c r="M348" s="31">
        <v>6.6328199999999997</v>
      </c>
      <c r="N348" s="1"/>
      <c r="O348" s="1"/>
    </row>
    <row r="349" spans="1:15" ht="12.75" customHeight="1">
      <c r="A349" s="33">
        <v>339</v>
      </c>
      <c r="B349" s="53" t="s">
        <v>192</v>
      </c>
      <c r="C349" s="31">
        <v>1304</v>
      </c>
      <c r="D349" s="36">
        <v>1313.0333333333333</v>
      </c>
      <c r="E349" s="36">
        <v>1259.1166666666666</v>
      </c>
      <c r="F349" s="36">
        <v>1214.2333333333333</v>
      </c>
      <c r="G349" s="36">
        <v>1160.3166666666666</v>
      </c>
      <c r="H349" s="36">
        <v>1357.9166666666665</v>
      </c>
      <c r="I349" s="36">
        <v>1411.8333333333335</v>
      </c>
      <c r="J349" s="36">
        <v>1456.7166666666665</v>
      </c>
      <c r="K349" s="31">
        <v>1366.95</v>
      </c>
      <c r="L349" s="31">
        <v>1268.1500000000001</v>
      </c>
      <c r="M349" s="31">
        <v>40.231409999999997</v>
      </c>
      <c r="N349" s="1"/>
      <c r="O349" s="1"/>
    </row>
    <row r="350" spans="1:15" ht="12.75" customHeight="1">
      <c r="A350" s="33">
        <v>340</v>
      </c>
      <c r="B350" s="53" t="s">
        <v>194</v>
      </c>
      <c r="C350" s="31">
        <v>234.35</v>
      </c>
      <c r="D350" s="36">
        <v>232.48333333333335</v>
      </c>
      <c r="E350" s="36">
        <v>229.9666666666667</v>
      </c>
      <c r="F350" s="36">
        <v>225.58333333333334</v>
      </c>
      <c r="G350" s="36">
        <v>223.06666666666669</v>
      </c>
      <c r="H350" s="36">
        <v>236.8666666666667</v>
      </c>
      <c r="I350" s="36">
        <v>239.38333333333335</v>
      </c>
      <c r="J350" s="36">
        <v>243.76666666666671</v>
      </c>
      <c r="K350" s="31">
        <v>235</v>
      </c>
      <c r="L350" s="31">
        <v>228.1</v>
      </c>
      <c r="M350" s="31">
        <v>144.58600999999999</v>
      </c>
      <c r="N350" s="1"/>
      <c r="O350" s="1"/>
    </row>
    <row r="351" spans="1:15" ht="12.75" customHeight="1">
      <c r="A351" s="33">
        <v>341</v>
      </c>
      <c r="B351" s="53" t="s">
        <v>289</v>
      </c>
      <c r="C351" s="31">
        <v>401.7</v>
      </c>
      <c r="D351" s="36">
        <v>400.56666666666666</v>
      </c>
      <c r="E351" s="36">
        <v>394.63333333333333</v>
      </c>
      <c r="F351" s="36">
        <v>387.56666666666666</v>
      </c>
      <c r="G351" s="36">
        <v>381.63333333333333</v>
      </c>
      <c r="H351" s="36">
        <v>407.63333333333333</v>
      </c>
      <c r="I351" s="36">
        <v>413.56666666666661</v>
      </c>
      <c r="J351" s="36">
        <v>420.63333333333333</v>
      </c>
      <c r="K351" s="31">
        <v>406.5</v>
      </c>
      <c r="L351" s="31">
        <v>393.5</v>
      </c>
      <c r="M351" s="31">
        <v>20.609570000000001</v>
      </c>
      <c r="N351" s="1"/>
      <c r="O351" s="1"/>
    </row>
    <row r="352" spans="1:15" ht="12.75" customHeight="1">
      <c r="A352" s="33">
        <v>342</v>
      </c>
      <c r="B352" s="53" t="s">
        <v>473</v>
      </c>
      <c r="C352" s="31">
        <v>1694.55</v>
      </c>
      <c r="D352" s="36">
        <v>1663.5</v>
      </c>
      <c r="E352" s="36">
        <v>1607.05</v>
      </c>
      <c r="F352" s="36">
        <v>1519.55</v>
      </c>
      <c r="G352" s="36">
        <v>1463.1</v>
      </c>
      <c r="H352" s="36">
        <v>1751</v>
      </c>
      <c r="I352" s="36">
        <v>1807.4499999999998</v>
      </c>
      <c r="J352" s="36">
        <v>1894.95</v>
      </c>
      <c r="K352" s="31">
        <v>1719.95</v>
      </c>
      <c r="L352" s="31">
        <v>1576</v>
      </c>
      <c r="M352" s="31">
        <v>18.709800000000001</v>
      </c>
      <c r="N352" s="1"/>
      <c r="O352" s="1"/>
    </row>
    <row r="353" spans="1:15" ht="12.75" customHeight="1">
      <c r="A353" s="33">
        <v>343</v>
      </c>
      <c r="B353" s="53" t="s">
        <v>290</v>
      </c>
      <c r="C353" s="31">
        <v>753.75</v>
      </c>
      <c r="D353" s="36">
        <v>752.65</v>
      </c>
      <c r="E353" s="36">
        <v>745.5</v>
      </c>
      <c r="F353" s="36">
        <v>737.25</v>
      </c>
      <c r="G353" s="36">
        <v>730.1</v>
      </c>
      <c r="H353" s="36">
        <v>760.9</v>
      </c>
      <c r="I353" s="36">
        <v>768.04999999999984</v>
      </c>
      <c r="J353" s="36">
        <v>776.3</v>
      </c>
      <c r="K353" s="31">
        <v>759.8</v>
      </c>
      <c r="L353" s="31">
        <v>744.4</v>
      </c>
      <c r="M353" s="31">
        <v>42.01784</v>
      </c>
      <c r="N353" s="1"/>
      <c r="O353" s="1"/>
    </row>
    <row r="354" spans="1:15" ht="12.75" customHeight="1">
      <c r="A354" s="33">
        <v>344</v>
      </c>
      <c r="B354" s="53" t="s">
        <v>193</v>
      </c>
      <c r="C354" s="31">
        <v>6602.35</v>
      </c>
      <c r="D354" s="36">
        <v>6597.25</v>
      </c>
      <c r="E354" s="36">
        <v>6465.1</v>
      </c>
      <c r="F354" s="36">
        <v>6327.85</v>
      </c>
      <c r="G354" s="36">
        <v>6195.7000000000007</v>
      </c>
      <c r="H354" s="36">
        <v>6734.5</v>
      </c>
      <c r="I354" s="36">
        <v>6866.65</v>
      </c>
      <c r="J354" s="36">
        <v>7003.9</v>
      </c>
      <c r="K354" s="31">
        <v>6729.4</v>
      </c>
      <c r="L354" s="31">
        <v>6460</v>
      </c>
      <c r="M354" s="31">
        <v>4.38774</v>
      </c>
      <c r="N354" s="1"/>
      <c r="O354" s="1"/>
    </row>
    <row r="355" spans="1:15" ht="12.75" customHeight="1">
      <c r="A355" s="33">
        <v>345</v>
      </c>
      <c r="B355" s="53" t="s">
        <v>474</v>
      </c>
      <c r="C355" s="31">
        <v>213.15</v>
      </c>
      <c r="D355" s="36">
        <v>214</v>
      </c>
      <c r="E355" s="36">
        <v>211.2</v>
      </c>
      <c r="F355" s="36">
        <v>209.25</v>
      </c>
      <c r="G355" s="36">
        <v>206.45</v>
      </c>
      <c r="H355" s="36">
        <v>215.95</v>
      </c>
      <c r="I355" s="36">
        <v>218.75</v>
      </c>
      <c r="J355" s="36">
        <v>220.7</v>
      </c>
      <c r="K355" s="31">
        <v>216.8</v>
      </c>
      <c r="L355" s="31">
        <v>212.05</v>
      </c>
      <c r="M355" s="31">
        <v>9.0789200000000001</v>
      </c>
      <c r="N355" s="1"/>
      <c r="O355" s="1"/>
    </row>
    <row r="356" spans="1:15" ht="12.75" customHeight="1">
      <c r="A356" s="33">
        <v>346</v>
      </c>
      <c r="B356" s="53" t="s">
        <v>195</v>
      </c>
      <c r="C356" s="31">
        <v>36562.75</v>
      </c>
      <c r="D356" s="36">
        <v>36528.549999999996</v>
      </c>
      <c r="E356" s="36">
        <v>36230.099999999991</v>
      </c>
      <c r="F356" s="36">
        <v>35897.449999999997</v>
      </c>
      <c r="G356" s="36">
        <v>35598.999999999993</v>
      </c>
      <c r="H356" s="36">
        <v>36861.19999999999</v>
      </c>
      <c r="I356" s="36">
        <v>37159.649999999987</v>
      </c>
      <c r="J356" s="36">
        <v>37492.299999999988</v>
      </c>
      <c r="K356" s="31">
        <v>36827</v>
      </c>
      <c r="L356" s="31">
        <v>36195.9</v>
      </c>
      <c r="M356" s="31">
        <v>0.20086999999999999</v>
      </c>
      <c r="N356" s="1"/>
      <c r="O356" s="1"/>
    </row>
    <row r="357" spans="1:15" ht="12.75" customHeight="1">
      <c r="A357" s="33">
        <v>347</v>
      </c>
      <c r="B357" s="53" t="s">
        <v>292</v>
      </c>
      <c r="C357" s="31">
        <v>1589.55</v>
      </c>
      <c r="D357" s="36">
        <v>1575.1666666666667</v>
      </c>
      <c r="E357" s="36">
        <v>1540.3833333333334</v>
      </c>
      <c r="F357" s="36">
        <v>1491.2166666666667</v>
      </c>
      <c r="G357" s="36">
        <v>1456.4333333333334</v>
      </c>
      <c r="H357" s="36">
        <v>1624.3333333333335</v>
      </c>
      <c r="I357" s="36">
        <v>1659.1166666666668</v>
      </c>
      <c r="J357" s="36">
        <v>1708.2833333333335</v>
      </c>
      <c r="K357" s="31">
        <v>1609.95</v>
      </c>
      <c r="L357" s="31">
        <v>1526</v>
      </c>
      <c r="M357" s="31">
        <v>5.7109399999999999</v>
      </c>
      <c r="N357" s="1"/>
      <c r="O357" s="1"/>
    </row>
    <row r="358" spans="1:15" ht="12.75" customHeight="1">
      <c r="A358" s="33">
        <v>348</v>
      </c>
      <c r="B358" s="53" t="s">
        <v>291</v>
      </c>
      <c r="C358" s="31">
        <v>922.95</v>
      </c>
      <c r="D358" s="36">
        <v>903.98333333333323</v>
      </c>
      <c r="E358" s="36">
        <v>877.96666666666647</v>
      </c>
      <c r="F358" s="36">
        <v>832.98333333333323</v>
      </c>
      <c r="G358" s="36">
        <v>806.96666666666647</v>
      </c>
      <c r="H358" s="36">
        <v>948.96666666666647</v>
      </c>
      <c r="I358" s="36">
        <v>974.98333333333312</v>
      </c>
      <c r="J358" s="36">
        <v>1019.9666666666665</v>
      </c>
      <c r="K358" s="31">
        <v>930</v>
      </c>
      <c r="L358" s="31">
        <v>859</v>
      </c>
      <c r="M358" s="31">
        <v>11.0991</v>
      </c>
      <c r="N358" s="1"/>
      <c r="O358" s="1"/>
    </row>
    <row r="359" spans="1:15" ht="12.75" customHeight="1">
      <c r="A359" s="33">
        <v>349</v>
      </c>
      <c r="B359" s="53" t="s">
        <v>475</v>
      </c>
      <c r="C359" s="31">
        <v>321.25</v>
      </c>
      <c r="D359" s="36">
        <v>317.58333333333331</v>
      </c>
      <c r="E359" s="36">
        <v>308.96666666666664</v>
      </c>
      <c r="F359" s="36">
        <v>296.68333333333334</v>
      </c>
      <c r="G359" s="36">
        <v>288.06666666666666</v>
      </c>
      <c r="H359" s="36">
        <v>329.86666666666662</v>
      </c>
      <c r="I359" s="36">
        <v>338.48333333333329</v>
      </c>
      <c r="J359" s="36">
        <v>350.76666666666659</v>
      </c>
      <c r="K359" s="31">
        <v>326.2</v>
      </c>
      <c r="L359" s="31">
        <v>305.3</v>
      </c>
      <c r="M359" s="31">
        <v>91.838740000000001</v>
      </c>
      <c r="N359" s="1"/>
      <c r="O359" s="1"/>
    </row>
    <row r="360" spans="1:15" ht="12.75" customHeight="1">
      <c r="A360" s="33">
        <v>350</v>
      </c>
      <c r="B360" s="53" t="s">
        <v>197</v>
      </c>
      <c r="C360" s="31">
        <v>8475.7999999999993</v>
      </c>
      <c r="D360" s="36">
        <v>8410.65</v>
      </c>
      <c r="E360" s="36">
        <v>8311.3499999999985</v>
      </c>
      <c r="F360" s="36">
        <v>8146.9</v>
      </c>
      <c r="G360" s="36">
        <v>8047.5999999999985</v>
      </c>
      <c r="H360" s="36">
        <v>8575.0999999999985</v>
      </c>
      <c r="I360" s="36">
        <v>8674.3999999999978</v>
      </c>
      <c r="J360" s="36">
        <v>8838.8499999999985</v>
      </c>
      <c r="K360" s="31">
        <v>8509.9500000000007</v>
      </c>
      <c r="L360" s="31">
        <v>8246.2000000000007</v>
      </c>
      <c r="M360" s="31">
        <v>4.3581399999999997</v>
      </c>
      <c r="N360" s="1"/>
      <c r="O360" s="1"/>
    </row>
    <row r="361" spans="1:15" ht="12.75" customHeight="1">
      <c r="A361" s="33">
        <v>351</v>
      </c>
      <c r="B361" s="53" t="s">
        <v>198</v>
      </c>
      <c r="C361" s="31">
        <v>260.3</v>
      </c>
      <c r="D361" s="36">
        <v>259.38333333333333</v>
      </c>
      <c r="E361" s="36">
        <v>255.01666666666665</v>
      </c>
      <c r="F361" s="36">
        <v>249.73333333333332</v>
      </c>
      <c r="G361" s="36">
        <v>245.36666666666665</v>
      </c>
      <c r="H361" s="36">
        <v>264.66666666666663</v>
      </c>
      <c r="I361" s="36">
        <v>269.0333333333333</v>
      </c>
      <c r="J361" s="36">
        <v>274.31666666666666</v>
      </c>
      <c r="K361" s="31">
        <v>263.75</v>
      </c>
      <c r="L361" s="31">
        <v>254.1</v>
      </c>
      <c r="M361" s="31">
        <v>101.88898</v>
      </c>
      <c r="N361" s="1"/>
      <c r="O361" s="1"/>
    </row>
    <row r="362" spans="1:15" ht="12.75" customHeight="1">
      <c r="A362" s="33">
        <v>352</v>
      </c>
      <c r="B362" s="53" t="s">
        <v>478</v>
      </c>
      <c r="C362" s="31">
        <v>4229.6499999999996</v>
      </c>
      <c r="D362" s="36">
        <v>4211.7833333333328</v>
      </c>
      <c r="E362" s="36">
        <v>4171.0666666666657</v>
      </c>
      <c r="F362" s="36">
        <v>4112.4833333333327</v>
      </c>
      <c r="G362" s="36">
        <v>4071.7666666666655</v>
      </c>
      <c r="H362" s="36">
        <v>4270.3666666666659</v>
      </c>
      <c r="I362" s="36">
        <v>4311.083333333333</v>
      </c>
      <c r="J362" s="36">
        <v>4369.6666666666661</v>
      </c>
      <c r="K362" s="31">
        <v>4252.5</v>
      </c>
      <c r="L362" s="31">
        <v>4153.2</v>
      </c>
      <c r="M362" s="31">
        <v>0.10799</v>
      </c>
      <c r="N362" s="1"/>
      <c r="O362" s="1"/>
    </row>
    <row r="363" spans="1:15" ht="12.75" customHeight="1">
      <c r="A363" s="33">
        <v>353</v>
      </c>
      <c r="B363" s="53" t="s">
        <v>479</v>
      </c>
      <c r="C363" s="31">
        <v>2367.0500000000002</v>
      </c>
      <c r="D363" s="36">
        <v>2358.4166666666665</v>
      </c>
      <c r="E363" s="36">
        <v>2298.0333333333328</v>
      </c>
      <c r="F363" s="36">
        <v>2229.0166666666664</v>
      </c>
      <c r="G363" s="36">
        <v>2168.6333333333328</v>
      </c>
      <c r="H363" s="36">
        <v>2427.4333333333329</v>
      </c>
      <c r="I363" s="36">
        <v>2487.8166666666671</v>
      </c>
      <c r="J363" s="36">
        <v>2556.833333333333</v>
      </c>
      <c r="K363" s="31">
        <v>2418.8000000000002</v>
      </c>
      <c r="L363" s="31">
        <v>2289.4</v>
      </c>
      <c r="M363" s="31">
        <v>7.0468000000000002</v>
      </c>
      <c r="N363" s="1"/>
      <c r="O363" s="1"/>
    </row>
    <row r="364" spans="1:15" ht="12.75" customHeight="1">
      <c r="A364" s="33">
        <v>354</v>
      </c>
      <c r="B364" s="53" t="s">
        <v>201</v>
      </c>
      <c r="C364" s="31">
        <v>3282.7</v>
      </c>
      <c r="D364" s="36">
        <v>3286.1666666666665</v>
      </c>
      <c r="E364" s="36">
        <v>3255.3833333333332</v>
      </c>
      <c r="F364" s="36">
        <v>3228.0666666666666</v>
      </c>
      <c r="G364" s="36">
        <v>3197.2833333333333</v>
      </c>
      <c r="H364" s="36">
        <v>3313.4833333333331</v>
      </c>
      <c r="I364" s="36">
        <v>3344.2666666666669</v>
      </c>
      <c r="J364" s="36">
        <v>3371.583333333333</v>
      </c>
      <c r="K364" s="31">
        <v>3316.95</v>
      </c>
      <c r="L364" s="31">
        <v>3258.85</v>
      </c>
      <c r="M364" s="31">
        <v>1.9271</v>
      </c>
      <c r="N364" s="1"/>
      <c r="O364" s="1"/>
    </row>
    <row r="365" spans="1:15" ht="12.75" customHeight="1">
      <c r="A365" s="33">
        <v>355</v>
      </c>
      <c r="B365" s="53" t="s">
        <v>200</v>
      </c>
      <c r="C365" s="31">
        <v>2592.0500000000002</v>
      </c>
      <c r="D365" s="36">
        <v>2594.0666666666671</v>
      </c>
      <c r="E365" s="36">
        <v>2527.983333333334</v>
      </c>
      <c r="F365" s="36">
        <v>2463.916666666667</v>
      </c>
      <c r="G365" s="36">
        <v>2397.8333333333339</v>
      </c>
      <c r="H365" s="36">
        <v>2658.1333333333341</v>
      </c>
      <c r="I365" s="36">
        <v>2724.2166666666672</v>
      </c>
      <c r="J365" s="36">
        <v>2788.2833333333342</v>
      </c>
      <c r="K365" s="31">
        <v>2660.15</v>
      </c>
      <c r="L365" s="31">
        <v>2530</v>
      </c>
      <c r="M365" s="31">
        <v>21.412690000000001</v>
      </c>
      <c r="N365" s="1"/>
      <c r="O365" s="1"/>
    </row>
    <row r="366" spans="1:15" ht="12.75" customHeight="1">
      <c r="A366" s="33">
        <v>356</v>
      </c>
      <c r="B366" s="53" t="s">
        <v>196</v>
      </c>
      <c r="C366" s="31">
        <v>867.4</v>
      </c>
      <c r="D366" s="36">
        <v>862.2833333333333</v>
      </c>
      <c r="E366" s="36">
        <v>851.16666666666663</v>
      </c>
      <c r="F366" s="36">
        <v>834.93333333333328</v>
      </c>
      <c r="G366" s="36">
        <v>823.81666666666661</v>
      </c>
      <c r="H366" s="36">
        <v>878.51666666666665</v>
      </c>
      <c r="I366" s="36">
        <v>889.63333333333344</v>
      </c>
      <c r="J366" s="36">
        <v>905.86666666666667</v>
      </c>
      <c r="K366" s="31">
        <v>873.4</v>
      </c>
      <c r="L366" s="31">
        <v>846.05</v>
      </c>
      <c r="M366" s="31">
        <v>8.7919499999999999</v>
      </c>
      <c r="N366" s="1"/>
      <c r="O366" s="1"/>
    </row>
    <row r="367" spans="1:15" ht="12.75" customHeight="1">
      <c r="A367" s="33">
        <v>357</v>
      </c>
      <c r="B367" s="53" t="s">
        <v>480</v>
      </c>
      <c r="C367" s="31">
        <v>143.69999999999999</v>
      </c>
      <c r="D367" s="36">
        <v>143.61666666666667</v>
      </c>
      <c r="E367" s="36">
        <v>141.93333333333334</v>
      </c>
      <c r="F367" s="36">
        <v>140.16666666666666</v>
      </c>
      <c r="G367" s="36">
        <v>138.48333333333332</v>
      </c>
      <c r="H367" s="36">
        <v>145.38333333333335</v>
      </c>
      <c r="I367" s="36">
        <v>147.06666666666669</v>
      </c>
      <c r="J367" s="36">
        <v>148.83333333333337</v>
      </c>
      <c r="K367" s="31">
        <v>145.30000000000001</v>
      </c>
      <c r="L367" s="31">
        <v>141.85</v>
      </c>
      <c r="M367" s="31">
        <v>40.113619999999997</v>
      </c>
      <c r="N367" s="1"/>
      <c r="O367" s="1"/>
    </row>
    <row r="368" spans="1:15" ht="12.75" customHeight="1">
      <c r="A368" s="33">
        <v>358</v>
      </c>
      <c r="B368" s="53" t="s">
        <v>476</v>
      </c>
      <c r="C368" s="31">
        <v>859.8</v>
      </c>
      <c r="D368" s="36">
        <v>855.11666666666667</v>
      </c>
      <c r="E368" s="36">
        <v>847.23333333333335</v>
      </c>
      <c r="F368" s="36">
        <v>834.66666666666663</v>
      </c>
      <c r="G368" s="36">
        <v>826.7833333333333</v>
      </c>
      <c r="H368" s="36">
        <v>867.68333333333339</v>
      </c>
      <c r="I368" s="36">
        <v>875.56666666666683</v>
      </c>
      <c r="J368" s="36">
        <v>888.13333333333344</v>
      </c>
      <c r="K368" s="31">
        <v>863</v>
      </c>
      <c r="L368" s="31">
        <v>842.55</v>
      </c>
      <c r="M368" s="31">
        <v>3.3637299999999999</v>
      </c>
      <c r="N368" s="1"/>
      <c r="O368" s="1"/>
    </row>
    <row r="369" spans="1:15" ht="12.75" customHeight="1">
      <c r="A369" s="33">
        <v>359</v>
      </c>
      <c r="B369" s="53" t="s">
        <v>477</v>
      </c>
      <c r="C369" s="31">
        <v>400.35</v>
      </c>
      <c r="D369" s="36">
        <v>393.43333333333334</v>
      </c>
      <c r="E369" s="36">
        <v>384.86666666666667</v>
      </c>
      <c r="F369" s="36">
        <v>369.38333333333333</v>
      </c>
      <c r="G369" s="36">
        <v>360.81666666666666</v>
      </c>
      <c r="H369" s="36">
        <v>408.91666666666669</v>
      </c>
      <c r="I369" s="36">
        <v>417.48333333333341</v>
      </c>
      <c r="J369" s="36">
        <v>432.9666666666667</v>
      </c>
      <c r="K369" s="31">
        <v>402</v>
      </c>
      <c r="L369" s="31">
        <v>377.95</v>
      </c>
      <c r="M369" s="31">
        <v>6.1475900000000001</v>
      </c>
      <c r="N369" s="1"/>
      <c r="O369" s="1"/>
    </row>
    <row r="370" spans="1:15" ht="12.75" customHeight="1">
      <c r="A370" s="33">
        <v>360</v>
      </c>
      <c r="B370" s="53" t="s">
        <v>481</v>
      </c>
      <c r="C370" s="31">
        <v>1450.7</v>
      </c>
      <c r="D370" s="36">
        <v>1433.2333333333333</v>
      </c>
      <c r="E370" s="36">
        <v>1405.4666666666667</v>
      </c>
      <c r="F370" s="36">
        <v>1360.2333333333333</v>
      </c>
      <c r="G370" s="36">
        <v>1332.4666666666667</v>
      </c>
      <c r="H370" s="36">
        <v>1478.4666666666667</v>
      </c>
      <c r="I370" s="36">
        <v>1506.2333333333336</v>
      </c>
      <c r="J370" s="36">
        <v>1551.4666666666667</v>
      </c>
      <c r="K370" s="31">
        <v>1461</v>
      </c>
      <c r="L370" s="31">
        <v>1388</v>
      </c>
      <c r="M370" s="31">
        <v>0.53398999999999996</v>
      </c>
      <c r="N370" s="1"/>
      <c r="O370" s="1"/>
    </row>
    <row r="371" spans="1:15" ht="12.75" customHeight="1">
      <c r="A371" s="33">
        <v>361</v>
      </c>
      <c r="B371" s="53" t="s">
        <v>203</v>
      </c>
      <c r="C371" s="31">
        <v>4361.7</v>
      </c>
      <c r="D371" s="36">
        <v>4295.7</v>
      </c>
      <c r="E371" s="36">
        <v>4191.3999999999996</v>
      </c>
      <c r="F371" s="36">
        <v>4021.0999999999995</v>
      </c>
      <c r="G371" s="36">
        <v>3916.7999999999993</v>
      </c>
      <c r="H371" s="36">
        <v>4466</v>
      </c>
      <c r="I371" s="36">
        <v>4570.3000000000011</v>
      </c>
      <c r="J371" s="36">
        <v>4740.6000000000004</v>
      </c>
      <c r="K371" s="31">
        <v>4400</v>
      </c>
      <c r="L371" s="31">
        <v>4125.3999999999996</v>
      </c>
      <c r="M371" s="31">
        <v>18.798739999999999</v>
      </c>
      <c r="N371" s="1"/>
      <c r="O371" s="1"/>
    </row>
    <row r="372" spans="1:15" ht="12.75" customHeight="1">
      <c r="A372" s="33">
        <v>362</v>
      </c>
      <c r="B372" s="53" t="s">
        <v>482</v>
      </c>
      <c r="C372" s="31">
        <v>1024.75</v>
      </c>
      <c r="D372" s="36">
        <v>1024.55</v>
      </c>
      <c r="E372" s="36">
        <v>1014.05</v>
      </c>
      <c r="F372" s="36">
        <v>1003.35</v>
      </c>
      <c r="G372" s="36">
        <v>992.85</v>
      </c>
      <c r="H372" s="36">
        <v>1035.25</v>
      </c>
      <c r="I372" s="36">
        <v>1045.75</v>
      </c>
      <c r="J372" s="36">
        <v>1056.4499999999998</v>
      </c>
      <c r="K372" s="31">
        <v>1035.05</v>
      </c>
      <c r="L372" s="31">
        <v>1013.85</v>
      </c>
      <c r="M372" s="31">
        <v>0.82354000000000005</v>
      </c>
      <c r="N372" s="1"/>
      <c r="O372" s="1"/>
    </row>
    <row r="373" spans="1:15" ht="12.75" customHeight="1">
      <c r="A373" s="33">
        <v>363</v>
      </c>
      <c r="B373" s="53" t="s">
        <v>293</v>
      </c>
      <c r="C373" s="31">
        <v>477.85</v>
      </c>
      <c r="D373" s="36">
        <v>481.7166666666667</v>
      </c>
      <c r="E373" s="36">
        <v>469.38333333333338</v>
      </c>
      <c r="F373" s="36">
        <v>460.91666666666669</v>
      </c>
      <c r="G373" s="36">
        <v>448.58333333333337</v>
      </c>
      <c r="H373" s="36">
        <v>490.18333333333339</v>
      </c>
      <c r="I373" s="36">
        <v>502.51666666666665</v>
      </c>
      <c r="J373" s="36">
        <v>510.98333333333341</v>
      </c>
      <c r="K373" s="31">
        <v>494.05</v>
      </c>
      <c r="L373" s="31">
        <v>473.25</v>
      </c>
      <c r="M373" s="31">
        <v>38.364109999999997</v>
      </c>
      <c r="N373" s="1"/>
      <c r="O373" s="1"/>
    </row>
    <row r="374" spans="1:15" ht="12.75" customHeight="1">
      <c r="A374" s="33">
        <v>364</v>
      </c>
      <c r="B374" s="53" t="s">
        <v>199</v>
      </c>
      <c r="C374" s="31">
        <v>421.75</v>
      </c>
      <c r="D374" s="36">
        <v>411.58333333333331</v>
      </c>
      <c r="E374" s="36">
        <v>400.21666666666664</v>
      </c>
      <c r="F374" s="36">
        <v>378.68333333333334</v>
      </c>
      <c r="G374" s="36">
        <v>367.31666666666666</v>
      </c>
      <c r="H374" s="36">
        <v>433.11666666666662</v>
      </c>
      <c r="I374" s="36">
        <v>444.48333333333329</v>
      </c>
      <c r="J374" s="36">
        <v>466.01666666666659</v>
      </c>
      <c r="K374" s="31">
        <v>422.95</v>
      </c>
      <c r="L374" s="31">
        <v>390.05</v>
      </c>
      <c r="M374" s="31">
        <v>262.32960000000003</v>
      </c>
      <c r="N374" s="1"/>
      <c r="O374" s="1"/>
    </row>
    <row r="375" spans="1:15" ht="12.75" customHeight="1">
      <c r="A375" s="33">
        <v>365</v>
      </c>
      <c r="B375" s="53" t="s">
        <v>204</v>
      </c>
      <c r="C375" s="31">
        <v>246.2</v>
      </c>
      <c r="D375" s="36">
        <v>242.73333333333335</v>
      </c>
      <c r="E375" s="36">
        <v>238.4666666666667</v>
      </c>
      <c r="F375" s="36">
        <v>230.73333333333335</v>
      </c>
      <c r="G375" s="36">
        <v>226.4666666666667</v>
      </c>
      <c r="H375" s="36">
        <v>250.4666666666667</v>
      </c>
      <c r="I375" s="36">
        <v>254.73333333333335</v>
      </c>
      <c r="J375" s="36">
        <v>262.4666666666667</v>
      </c>
      <c r="K375" s="31">
        <v>247</v>
      </c>
      <c r="L375" s="31">
        <v>235</v>
      </c>
      <c r="M375" s="31">
        <v>283.09825000000001</v>
      </c>
      <c r="N375" s="1"/>
      <c r="O375" s="1"/>
    </row>
    <row r="376" spans="1:15" ht="12.75" customHeight="1">
      <c r="A376" s="33">
        <v>366</v>
      </c>
      <c r="B376" s="53" t="s">
        <v>483</v>
      </c>
      <c r="C376" s="31">
        <v>517</v>
      </c>
      <c r="D376" s="36">
        <v>513.80000000000007</v>
      </c>
      <c r="E376" s="36">
        <v>506.55000000000018</v>
      </c>
      <c r="F376" s="36">
        <v>496.10000000000014</v>
      </c>
      <c r="G376" s="36">
        <v>488.85000000000025</v>
      </c>
      <c r="H376" s="36">
        <v>524.25000000000011</v>
      </c>
      <c r="I376" s="36">
        <v>531.49999999999989</v>
      </c>
      <c r="J376" s="36">
        <v>541.95000000000005</v>
      </c>
      <c r="K376" s="31">
        <v>521.04999999999995</v>
      </c>
      <c r="L376" s="31">
        <v>503.35</v>
      </c>
      <c r="M376" s="31">
        <v>6.5433700000000004</v>
      </c>
      <c r="N376" s="1"/>
      <c r="O376" s="1"/>
    </row>
    <row r="377" spans="1:15" ht="12.75" customHeight="1">
      <c r="A377" s="33">
        <v>367</v>
      </c>
      <c r="B377" s="53" t="s">
        <v>294</v>
      </c>
      <c r="C377" s="31">
        <v>1196.5</v>
      </c>
      <c r="D377" s="36">
        <v>1174.6499999999999</v>
      </c>
      <c r="E377" s="36">
        <v>1087.0499999999997</v>
      </c>
      <c r="F377" s="36">
        <v>977.59999999999991</v>
      </c>
      <c r="G377" s="36">
        <v>889.99999999999977</v>
      </c>
      <c r="H377" s="36">
        <v>1284.0999999999997</v>
      </c>
      <c r="I377" s="36">
        <v>1371.6999999999996</v>
      </c>
      <c r="J377" s="36">
        <v>1481.1499999999996</v>
      </c>
      <c r="K377" s="31">
        <v>1262.25</v>
      </c>
      <c r="L377" s="31">
        <v>1065.2</v>
      </c>
      <c r="M377" s="31">
        <v>23.502680000000002</v>
      </c>
      <c r="N377" s="1"/>
      <c r="O377" s="1"/>
    </row>
    <row r="378" spans="1:15" ht="12.75" customHeight="1">
      <c r="A378" s="33">
        <v>368</v>
      </c>
      <c r="B378" s="53" t="s">
        <v>484</v>
      </c>
      <c r="C378" s="31">
        <v>685.2</v>
      </c>
      <c r="D378" s="36">
        <v>681.38333333333333</v>
      </c>
      <c r="E378" s="36">
        <v>673.86666666666667</v>
      </c>
      <c r="F378" s="36">
        <v>662.5333333333333</v>
      </c>
      <c r="G378" s="36">
        <v>655.01666666666665</v>
      </c>
      <c r="H378" s="36">
        <v>692.7166666666667</v>
      </c>
      <c r="I378" s="36">
        <v>700.23333333333335</v>
      </c>
      <c r="J378" s="36">
        <v>711.56666666666672</v>
      </c>
      <c r="K378" s="31">
        <v>688.9</v>
      </c>
      <c r="L378" s="31">
        <v>670.05</v>
      </c>
      <c r="M378" s="31">
        <v>0.63888999999999996</v>
      </c>
      <c r="N378" s="1"/>
      <c r="O378" s="1"/>
    </row>
    <row r="379" spans="1:15" ht="12.75" customHeight="1">
      <c r="A379" s="33">
        <v>369</v>
      </c>
      <c r="B379" s="53" t="s">
        <v>485</v>
      </c>
      <c r="C379" s="31">
        <v>167.75</v>
      </c>
      <c r="D379" s="36">
        <v>167.43333333333331</v>
      </c>
      <c r="E379" s="36">
        <v>163.96666666666661</v>
      </c>
      <c r="F379" s="36">
        <v>160.18333333333331</v>
      </c>
      <c r="G379" s="36">
        <v>156.71666666666661</v>
      </c>
      <c r="H379" s="36">
        <v>171.21666666666661</v>
      </c>
      <c r="I379" s="36">
        <v>174.68333333333331</v>
      </c>
      <c r="J379" s="36">
        <v>178.46666666666661</v>
      </c>
      <c r="K379" s="31">
        <v>170.9</v>
      </c>
      <c r="L379" s="31">
        <v>163.65</v>
      </c>
      <c r="M379" s="31">
        <v>4.9259700000000004</v>
      </c>
      <c r="N379" s="1"/>
      <c r="O379" s="1"/>
    </row>
    <row r="380" spans="1:15" ht="12.75" customHeight="1">
      <c r="A380" s="33">
        <v>370</v>
      </c>
      <c r="B380" s="53" t="s">
        <v>295</v>
      </c>
      <c r="C380" s="31">
        <v>17265.8</v>
      </c>
      <c r="D380" s="36">
        <v>17182.433333333331</v>
      </c>
      <c r="E380" s="36">
        <v>17084.46666666666</v>
      </c>
      <c r="F380" s="36">
        <v>16903.133333333328</v>
      </c>
      <c r="G380" s="36">
        <v>16805.166666666657</v>
      </c>
      <c r="H380" s="36">
        <v>17363.766666666663</v>
      </c>
      <c r="I380" s="36">
        <v>17461.73333333333</v>
      </c>
      <c r="J380" s="36">
        <v>17643.066666666666</v>
      </c>
      <c r="K380" s="31">
        <v>17280.400000000001</v>
      </c>
      <c r="L380" s="31">
        <v>17001.099999999999</v>
      </c>
      <c r="M380" s="31">
        <v>3.3770000000000001E-2</v>
      </c>
      <c r="N380" s="1"/>
      <c r="O380" s="1"/>
    </row>
    <row r="381" spans="1:15" ht="12.75" customHeight="1">
      <c r="A381" s="33">
        <v>371</v>
      </c>
      <c r="B381" s="53" t="s">
        <v>202</v>
      </c>
      <c r="C381" s="31">
        <v>102.2</v>
      </c>
      <c r="D381" s="36">
        <v>100.88333333333334</v>
      </c>
      <c r="E381" s="36">
        <v>99.116666666666674</v>
      </c>
      <c r="F381" s="36">
        <v>96.033333333333331</v>
      </c>
      <c r="G381" s="36">
        <v>94.266666666666666</v>
      </c>
      <c r="H381" s="36">
        <v>103.96666666666668</v>
      </c>
      <c r="I381" s="36">
        <v>105.73333333333336</v>
      </c>
      <c r="J381" s="36">
        <v>108.81666666666669</v>
      </c>
      <c r="K381" s="31">
        <v>102.65</v>
      </c>
      <c r="L381" s="31">
        <v>97.8</v>
      </c>
      <c r="M381" s="31">
        <v>650.88373999999999</v>
      </c>
      <c r="N381" s="1"/>
      <c r="O381" s="1"/>
    </row>
    <row r="382" spans="1:15" ht="12.75" customHeight="1">
      <c r="A382" s="33">
        <v>372</v>
      </c>
      <c r="B382" s="53" t="s">
        <v>206</v>
      </c>
      <c r="C382" s="31">
        <v>1451.3</v>
      </c>
      <c r="D382" s="36">
        <v>1457.1333333333332</v>
      </c>
      <c r="E382" s="36">
        <v>1430.4166666666665</v>
      </c>
      <c r="F382" s="36">
        <v>1409.5333333333333</v>
      </c>
      <c r="G382" s="36">
        <v>1382.8166666666666</v>
      </c>
      <c r="H382" s="36">
        <v>1478.0166666666664</v>
      </c>
      <c r="I382" s="36">
        <v>1504.7333333333331</v>
      </c>
      <c r="J382" s="36">
        <v>1525.6166666666663</v>
      </c>
      <c r="K382" s="31">
        <v>1483.85</v>
      </c>
      <c r="L382" s="31">
        <v>1436.25</v>
      </c>
      <c r="M382" s="31">
        <v>12.61416</v>
      </c>
      <c r="N382" s="1"/>
      <c r="O382" s="1"/>
    </row>
    <row r="383" spans="1:15" ht="12.75" customHeight="1">
      <c r="A383" s="33">
        <v>373</v>
      </c>
      <c r="B383" s="53" t="s">
        <v>486</v>
      </c>
      <c r="C383" s="31">
        <v>474.85</v>
      </c>
      <c r="D383" s="36">
        <v>481.08333333333331</v>
      </c>
      <c r="E383" s="36">
        <v>467.26666666666665</v>
      </c>
      <c r="F383" s="36">
        <v>459.68333333333334</v>
      </c>
      <c r="G383" s="36">
        <v>445.86666666666667</v>
      </c>
      <c r="H383" s="36">
        <v>488.66666666666663</v>
      </c>
      <c r="I383" s="36">
        <v>502.48333333333335</v>
      </c>
      <c r="J383" s="36">
        <v>510.06666666666661</v>
      </c>
      <c r="K383" s="31">
        <v>494.9</v>
      </c>
      <c r="L383" s="31">
        <v>473.5</v>
      </c>
      <c r="M383" s="31">
        <v>6.6358699999999997</v>
      </c>
      <c r="N383" s="1"/>
      <c r="O383" s="1"/>
    </row>
    <row r="384" spans="1:15" ht="12.75" customHeight="1">
      <c r="A384" s="33">
        <v>374</v>
      </c>
      <c r="B384" s="53" t="s">
        <v>489</v>
      </c>
      <c r="C384" s="31">
        <v>1668.35</v>
      </c>
      <c r="D384" s="36">
        <v>1649.6333333333332</v>
      </c>
      <c r="E384" s="36">
        <v>1622.7666666666664</v>
      </c>
      <c r="F384" s="36">
        <v>1577.1833333333332</v>
      </c>
      <c r="G384" s="36">
        <v>1550.3166666666664</v>
      </c>
      <c r="H384" s="36">
        <v>1695.2166666666665</v>
      </c>
      <c r="I384" s="36">
        <v>1722.0833333333333</v>
      </c>
      <c r="J384" s="36">
        <v>1767.6666666666665</v>
      </c>
      <c r="K384" s="31">
        <v>1676.5</v>
      </c>
      <c r="L384" s="31">
        <v>1604.05</v>
      </c>
      <c r="M384" s="31">
        <v>3.0375200000000002</v>
      </c>
      <c r="N384" s="1"/>
      <c r="O384" s="1"/>
    </row>
    <row r="385" spans="1:15" ht="12.75" customHeight="1">
      <c r="A385" s="33">
        <v>375</v>
      </c>
      <c r="B385" s="53" t="s">
        <v>490</v>
      </c>
      <c r="C385" s="31">
        <v>298.85000000000002</v>
      </c>
      <c r="D385" s="36">
        <v>289.85000000000002</v>
      </c>
      <c r="E385" s="36">
        <v>274.15000000000003</v>
      </c>
      <c r="F385" s="36">
        <v>249.45</v>
      </c>
      <c r="G385" s="36">
        <v>233.75</v>
      </c>
      <c r="H385" s="36">
        <v>314.55000000000007</v>
      </c>
      <c r="I385" s="36">
        <v>330.25000000000011</v>
      </c>
      <c r="J385" s="36">
        <v>354.9500000000001</v>
      </c>
      <c r="K385" s="31">
        <v>305.55</v>
      </c>
      <c r="L385" s="31">
        <v>265.14999999999998</v>
      </c>
      <c r="M385" s="31">
        <v>539.22343000000001</v>
      </c>
      <c r="N385" s="1"/>
      <c r="O385" s="1"/>
    </row>
    <row r="386" spans="1:15" ht="12.75" customHeight="1">
      <c r="A386" s="33">
        <v>376</v>
      </c>
      <c r="B386" s="53" t="s">
        <v>207</v>
      </c>
      <c r="C386" s="31">
        <v>168.9</v>
      </c>
      <c r="D386" s="36">
        <v>166.78333333333333</v>
      </c>
      <c r="E386" s="36">
        <v>162.66666666666666</v>
      </c>
      <c r="F386" s="36">
        <v>156.43333333333334</v>
      </c>
      <c r="G386" s="36">
        <v>152.31666666666666</v>
      </c>
      <c r="H386" s="36">
        <v>173.01666666666665</v>
      </c>
      <c r="I386" s="36">
        <v>177.13333333333333</v>
      </c>
      <c r="J386" s="36">
        <v>183.36666666666665</v>
      </c>
      <c r="K386" s="31">
        <v>170.9</v>
      </c>
      <c r="L386" s="31">
        <v>160.55000000000001</v>
      </c>
      <c r="M386" s="31">
        <v>87.266149999999996</v>
      </c>
      <c r="N386" s="1"/>
      <c r="O386" s="1"/>
    </row>
    <row r="387" spans="1:15" ht="12.75" customHeight="1">
      <c r="A387" s="33">
        <v>377</v>
      </c>
      <c r="B387" s="53" t="s">
        <v>491</v>
      </c>
      <c r="C387" s="31">
        <v>1223.3</v>
      </c>
      <c r="D387" s="36">
        <v>1229.4166666666667</v>
      </c>
      <c r="E387" s="36">
        <v>1206.8833333333334</v>
      </c>
      <c r="F387" s="36">
        <v>1190.4666666666667</v>
      </c>
      <c r="G387" s="36">
        <v>1167.9333333333334</v>
      </c>
      <c r="H387" s="36">
        <v>1245.8333333333335</v>
      </c>
      <c r="I387" s="36">
        <v>1268.3666666666668</v>
      </c>
      <c r="J387" s="36">
        <v>1284.7833333333335</v>
      </c>
      <c r="K387" s="31">
        <v>1251.95</v>
      </c>
      <c r="L387" s="31">
        <v>1213</v>
      </c>
      <c r="M387" s="31">
        <v>0.90847999999999995</v>
      </c>
      <c r="N387" s="1"/>
      <c r="O387" s="1"/>
    </row>
    <row r="388" spans="1:15" ht="12.75" customHeight="1">
      <c r="A388" s="33">
        <v>378</v>
      </c>
      <c r="B388" s="53" t="s">
        <v>492</v>
      </c>
      <c r="C388" s="31">
        <v>355.35</v>
      </c>
      <c r="D388" s="36">
        <v>354.75</v>
      </c>
      <c r="E388" s="36">
        <v>351.65</v>
      </c>
      <c r="F388" s="36">
        <v>347.95</v>
      </c>
      <c r="G388" s="36">
        <v>344.84999999999997</v>
      </c>
      <c r="H388" s="36">
        <v>358.45</v>
      </c>
      <c r="I388" s="36">
        <v>361.55</v>
      </c>
      <c r="J388" s="36">
        <v>365.25</v>
      </c>
      <c r="K388" s="31">
        <v>357.85</v>
      </c>
      <c r="L388" s="31">
        <v>351.05</v>
      </c>
      <c r="M388" s="31">
        <v>4.01424</v>
      </c>
      <c r="N388" s="1"/>
      <c r="O388" s="1"/>
    </row>
    <row r="389" spans="1:15" ht="12.75" customHeight="1">
      <c r="A389" s="33">
        <v>379</v>
      </c>
      <c r="B389" s="53" t="s">
        <v>493</v>
      </c>
      <c r="C389" s="31">
        <v>259.64999999999998</v>
      </c>
      <c r="D389" s="36">
        <v>256.76666666666665</v>
      </c>
      <c r="E389" s="36">
        <v>250.08333333333331</v>
      </c>
      <c r="F389" s="36">
        <v>240.51666666666665</v>
      </c>
      <c r="G389" s="36">
        <v>233.83333333333331</v>
      </c>
      <c r="H389" s="36">
        <v>266.33333333333331</v>
      </c>
      <c r="I389" s="36">
        <v>273.01666666666671</v>
      </c>
      <c r="J389" s="36">
        <v>282.58333333333331</v>
      </c>
      <c r="K389" s="31">
        <v>263.45</v>
      </c>
      <c r="L389" s="31">
        <v>247.2</v>
      </c>
      <c r="M389" s="31">
        <v>15.645759999999999</v>
      </c>
      <c r="N389" s="1"/>
      <c r="O389" s="1"/>
    </row>
    <row r="390" spans="1:15" ht="12.75" customHeight="1">
      <c r="A390" s="33">
        <v>380</v>
      </c>
      <c r="B390" s="53" t="s">
        <v>494</v>
      </c>
      <c r="C390" s="31">
        <v>177.8</v>
      </c>
      <c r="D390" s="36">
        <v>174.29999999999998</v>
      </c>
      <c r="E390" s="36">
        <v>169.49999999999997</v>
      </c>
      <c r="F390" s="36">
        <v>161.19999999999999</v>
      </c>
      <c r="G390" s="36">
        <v>156.39999999999998</v>
      </c>
      <c r="H390" s="36">
        <v>182.59999999999997</v>
      </c>
      <c r="I390" s="36">
        <v>187.39999999999998</v>
      </c>
      <c r="J390" s="36">
        <v>195.69999999999996</v>
      </c>
      <c r="K390" s="31">
        <v>179.1</v>
      </c>
      <c r="L390" s="31">
        <v>166</v>
      </c>
      <c r="M390" s="31">
        <v>97.084800000000001</v>
      </c>
      <c r="N390" s="1"/>
      <c r="O390" s="1"/>
    </row>
    <row r="391" spans="1:15" ht="12.75" customHeight="1">
      <c r="A391" s="33">
        <v>381</v>
      </c>
      <c r="B391" s="53" t="s">
        <v>495</v>
      </c>
      <c r="C391" s="31">
        <v>3298.2</v>
      </c>
      <c r="D391" s="36">
        <v>3309.0666666666671</v>
      </c>
      <c r="E391" s="36">
        <v>3269.1333333333341</v>
      </c>
      <c r="F391" s="36">
        <v>3240.0666666666671</v>
      </c>
      <c r="G391" s="36">
        <v>3200.1333333333341</v>
      </c>
      <c r="H391" s="36">
        <v>3338.1333333333341</v>
      </c>
      <c r="I391" s="36">
        <v>3378.0666666666675</v>
      </c>
      <c r="J391" s="36">
        <v>3407.1333333333341</v>
      </c>
      <c r="K391" s="31">
        <v>3349</v>
      </c>
      <c r="L391" s="31">
        <v>3280</v>
      </c>
      <c r="M391" s="31">
        <v>0.34286</v>
      </c>
      <c r="N391" s="1"/>
      <c r="O391" s="1"/>
    </row>
    <row r="392" spans="1:15" ht="12.75" customHeight="1">
      <c r="A392" s="33">
        <v>382</v>
      </c>
      <c r="B392" s="53" t="s">
        <v>496</v>
      </c>
      <c r="C392" s="31">
        <v>82.15</v>
      </c>
      <c r="D392" s="36">
        <v>80.916666666666671</v>
      </c>
      <c r="E392" s="36">
        <v>78.983333333333348</v>
      </c>
      <c r="F392" s="36">
        <v>75.816666666666677</v>
      </c>
      <c r="G392" s="36">
        <v>73.883333333333354</v>
      </c>
      <c r="H392" s="36">
        <v>84.083333333333343</v>
      </c>
      <c r="I392" s="36">
        <v>86.016666666666652</v>
      </c>
      <c r="J392" s="36">
        <v>89.183333333333337</v>
      </c>
      <c r="K392" s="31">
        <v>82.85</v>
      </c>
      <c r="L392" s="31">
        <v>77.75</v>
      </c>
      <c r="M392" s="31">
        <v>53.226889999999997</v>
      </c>
      <c r="N392" s="1"/>
      <c r="O392" s="1"/>
    </row>
    <row r="393" spans="1:15" ht="12.75" customHeight="1">
      <c r="A393" s="33">
        <v>383</v>
      </c>
      <c r="B393" s="53" t="s">
        <v>497</v>
      </c>
      <c r="C393" s="31">
        <v>1763.95</v>
      </c>
      <c r="D393" s="36">
        <v>1764.8666666666668</v>
      </c>
      <c r="E393" s="36">
        <v>1734.0833333333335</v>
      </c>
      <c r="F393" s="36">
        <v>1704.2166666666667</v>
      </c>
      <c r="G393" s="36">
        <v>1673.4333333333334</v>
      </c>
      <c r="H393" s="36">
        <v>1794.7333333333336</v>
      </c>
      <c r="I393" s="36">
        <v>1825.5166666666669</v>
      </c>
      <c r="J393" s="36">
        <v>1855.3833333333337</v>
      </c>
      <c r="K393" s="31">
        <v>1795.65</v>
      </c>
      <c r="L393" s="31">
        <v>1735</v>
      </c>
      <c r="M393" s="31">
        <v>2.1262799999999999</v>
      </c>
      <c r="N393" s="1"/>
      <c r="O393" s="1"/>
    </row>
    <row r="394" spans="1:15" ht="12.75" customHeight="1">
      <c r="A394" s="33">
        <v>384</v>
      </c>
      <c r="B394" s="53" t="s">
        <v>209</v>
      </c>
      <c r="C394" s="31">
        <v>259.8</v>
      </c>
      <c r="D394" s="36">
        <v>257.2166666666667</v>
      </c>
      <c r="E394" s="36">
        <v>253.63333333333338</v>
      </c>
      <c r="F394" s="36">
        <v>247.4666666666667</v>
      </c>
      <c r="G394" s="36">
        <v>243.88333333333338</v>
      </c>
      <c r="H394" s="36">
        <v>263.38333333333338</v>
      </c>
      <c r="I394" s="36">
        <v>266.96666666666664</v>
      </c>
      <c r="J394" s="36">
        <v>273.13333333333338</v>
      </c>
      <c r="K394" s="31">
        <v>260.8</v>
      </c>
      <c r="L394" s="31">
        <v>251.05</v>
      </c>
      <c r="M394" s="31">
        <v>85.133700000000005</v>
      </c>
      <c r="N394" s="1"/>
      <c r="O394" s="1"/>
    </row>
    <row r="395" spans="1:15" ht="12.75" customHeight="1">
      <c r="A395" s="33">
        <v>385</v>
      </c>
      <c r="B395" s="53" t="s">
        <v>210</v>
      </c>
      <c r="C395" s="31">
        <v>467.5</v>
      </c>
      <c r="D395" s="36">
        <v>458.75</v>
      </c>
      <c r="E395" s="36">
        <v>444.25</v>
      </c>
      <c r="F395" s="36">
        <v>421</v>
      </c>
      <c r="G395" s="36">
        <v>406.5</v>
      </c>
      <c r="H395" s="36">
        <v>482</v>
      </c>
      <c r="I395" s="36">
        <v>496.5</v>
      </c>
      <c r="J395" s="36">
        <v>519.75</v>
      </c>
      <c r="K395" s="31">
        <v>473.25</v>
      </c>
      <c r="L395" s="31">
        <v>435.5</v>
      </c>
      <c r="M395" s="31">
        <v>351.98592000000002</v>
      </c>
      <c r="N395" s="1"/>
      <c r="O395" s="1"/>
    </row>
    <row r="396" spans="1:15" ht="12.75" customHeight="1">
      <c r="A396" s="33">
        <v>386</v>
      </c>
      <c r="B396" s="53" t="s">
        <v>498</v>
      </c>
      <c r="C396" s="31">
        <v>175.65</v>
      </c>
      <c r="D396" s="36">
        <v>175.96666666666667</v>
      </c>
      <c r="E396" s="36">
        <v>172.68333333333334</v>
      </c>
      <c r="F396" s="36">
        <v>169.71666666666667</v>
      </c>
      <c r="G396" s="36">
        <v>166.43333333333334</v>
      </c>
      <c r="H396" s="36">
        <v>178.93333333333334</v>
      </c>
      <c r="I396" s="36">
        <v>182.2166666666667</v>
      </c>
      <c r="J396" s="36">
        <v>185.18333333333334</v>
      </c>
      <c r="K396" s="31">
        <v>179.25</v>
      </c>
      <c r="L396" s="31">
        <v>173</v>
      </c>
      <c r="M396" s="31">
        <v>8.4138300000000008</v>
      </c>
      <c r="N396" s="1"/>
      <c r="O396" s="1"/>
    </row>
    <row r="397" spans="1:15" ht="12.75" customHeight="1">
      <c r="A397" s="33">
        <v>387</v>
      </c>
      <c r="B397" s="53" t="s">
        <v>499</v>
      </c>
      <c r="C397" s="31">
        <v>854.2</v>
      </c>
      <c r="D397" s="36">
        <v>854.75</v>
      </c>
      <c r="E397" s="36">
        <v>849</v>
      </c>
      <c r="F397" s="36">
        <v>843.8</v>
      </c>
      <c r="G397" s="36">
        <v>838.05</v>
      </c>
      <c r="H397" s="36">
        <v>859.95</v>
      </c>
      <c r="I397" s="36">
        <v>865.7</v>
      </c>
      <c r="J397" s="36">
        <v>870.90000000000009</v>
      </c>
      <c r="K397" s="31">
        <v>860.5</v>
      </c>
      <c r="L397" s="31">
        <v>849.55</v>
      </c>
      <c r="M397" s="31">
        <v>1.3130500000000001</v>
      </c>
      <c r="N397" s="1"/>
      <c r="O397" s="1"/>
    </row>
    <row r="398" spans="1:15" ht="12.75" customHeight="1">
      <c r="A398" s="33">
        <v>388</v>
      </c>
      <c r="B398" s="53" t="s">
        <v>211</v>
      </c>
      <c r="C398" s="31">
        <v>2687.75</v>
      </c>
      <c r="D398" s="36">
        <v>2678.2000000000003</v>
      </c>
      <c r="E398" s="36">
        <v>2657.4000000000005</v>
      </c>
      <c r="F398" s="36">
        <v>2627.05</v>
      </c>
      <c r="G398" s="36">
        <v>2606.2500000000005</v>
      </c>
      <c r="H398" s="36">
        <v>2708.5500000000006</v>
      </c>
      <c r="I398" s="36">
        <v>2729.3500000000008</v>
      </c>
      <c r="J398" s="36">
        <v>2759.7000000000007</v>
      </c>
      <c r="K398" s="31">
        <v>2699</v>
      </c>
      <c r="L398" s="31">
        <v>2647.85</v>
      </c>
      <c r="M398" s="31">
        <v>109.59564</v>
      </c>
      <c r="N398" s="1"/>
      <c r="O398" s="1"/>
    </row>
    <row r="399" spans="1:15" ht="12.75" customHeight="1">
      <c r="A399" s="33">
        <v>389</v>
      </c>
      <c r="B399" s="53" t="s">
        <v>500</v>
      </c>
      <c r="C399" s="31">
        <v>120.95</v>
      </c>
      <c r="D399" s="36">
        <v>121.7</v>
      </c>
      <c r="E399" s="36">
        <v>118.7</v>
      </c>
      <c r="F399" s="36">
        <v>116.45</v>
      </c>
      <c r="G399" s="36">
        <v>113.45</v>
      </c>
      <c r="H399" s="36">
        <v>123.95</v>
      </c>
      <c r="I399" s="36">
        <v>126.95</v>
      </c>
      <c r="J399" s="36">
        <v>129.19999999999999</v>
      </c>
      <c r="K399" s="31">
        <v>124.7</v>
      </c>
      <c r="L399" s="31">
        <v>119.45</v>
      </c>
      <c r="M399" s="31">
        <v>35.085610000000003</v>
      </c>
      <c r="N399" s="1"/>
      <c r="O399" s="1"/>
    </row>
    <row r="400" spans="1:15" ht="12.75" customHeight="1">
      <c r="A400" s="33">
        <v>390</v>
      </c>
      <c r="B400" s="53" t="s">
        <v>487</v>
      </c>
      <c r="C400" s="31">
        <v>730.35</v>
      </c>
      <c r="D400" s="36">
        <v>722.19999999999993</v>
      </c>
      <c r="E400" s="36">
        <v>710.14999999999986</v>
      </c>
      <c r="F400" s="36">
        <v>689.94999999999993</v>
      </c>
      <c r="G400" s="36">
        <v>677.89999999999986</v>
      </c>
      <c r="H400" s="36">
        <v>742.39999999999986</v>
      </c>
      <c r="I400" s="36">
        <v>754.44999999999982</v>
      </c>
      <c r="J400" s="36">
        <v>774.64999999999986</v>
      </c>
      <c r="K400" s="31">
        <v>734.25</v>
      </c>
      <c r="L400" s="31">
        <v>702</v>
      </c>
      <c r="M400" s="31">
        <v>2.34232</v>
      </c>
      <c r="N400" s="1"/>
      <c r="O400" s="1"/>
    </row>
    <row r="401" spans="1:15" ht="12.75" customHeight="1">
      <c r="A401" s="33">
        <v>391</v>
      </c>
      <c r="B401" s="53" t="s">
        <v>488</v>
      </c>
      <c r="C401" s="31">
        <v>577.6</v>
      </c>
      <c r="D401" s="36">
        <v>569.70000000000005</v>
      </c>
      <c r="E401" s="36">
        <v>551.45000000000005</v>
      </c>
      <c r="F401" s="36">
        <v>525.29999999999995</v>
      </c>
      <c r="G401" s="36">
        <v>507.04999999999995</v>
      </c>
      <c r="H401" s="36">
        <v>595.85000000000014</v>
      </c>
      <c r="I401" s="36">
        <v>614.10000000000014</v>
      </c>
      <c r="J401" s="36">
        <v>640.25000000000023</v>
      </c>
      <c r="K401" s="31">
        <v>587.95000000000005</v>
      </c>
      <c r="L401" s="31">
        <v>543.54999999999995</v>
      </c>
      <c r="M401" s="31">
        <v>44.849319999999999</v>
      </c>
      <c r="N401" s="1"/>
      <c r="O401" s="1"/>
    </row>
    <row r="402" spans="1:15" ht="12.75" customHeight="1">
      <c r="A402" s="33">
        <v>392</v>
      </c>
      <c r="B402" s="53" t="s">
        <v>501</v>
      </c>
      <c r="C402" s="31">
        <v>780.55</v>
      </c>
      <c r="D402" s="36">
        <v>787.93333333333339</v>
      </c>
      <c r="E402" s="36">
        <v>767.61666666666679</v>
      </c>
      <c r="F402" s="36">
        <v>754.68333333333339</v>
      </c>
      <c r="G402" s="36">
        <v>734.36666666666679</v>
      </c>
      <c r="H402" s="36">
        <v>800.86666666666679</v>
      </c>
      <c r="I402" s="36">
        <v>821.18333333333339</v>
      </c>
      <c r="J402" s="36">
        <v>834.11666666666679</v>
      </c>
      <c r="K402" s="31">
        <v>808.25</v>
      </c>
      <c r="L402" s="31">
        <v>775</v>
      </c>
      <c r="M402" s="31">
        <v>1.26989</v>
      </c>
      <c r="N402" s="1"/>
      <c r="O402" s="1"/>
    </row>
    <row r="403" spans="1:15" ht="12.75" customHeight="1">
      <c r="A403" s="33">
        <v>393</v>
      </c>
      <c r="B403" s="53" t="s">
        <v>502</v>
      </c>
      <c r="C403" s="31">
        <v>1565.3</v>
      </c>
      <c r="D403" s="36">
        <v>1577.05</v>
      </c>
      <c r="E403" s="36">
        <v>1548.25</v>
      </c>
      <c r="F403" s="36">
        <v>1531.2</v>
      </c>
      <c r="G403" s="36">
        <v>1502.4</v>
      </c>
      <c r="H403" s="36">
        <v>1594.1</v>
      </c>
      <c r="I403" s="36">
        <v>1622.8999999999996</v>
      </c>
      <c r="J403" s="36">
        <v>1639.9499999999998</v>
      </c>
      <c r="K403" s="31">
        <v>1605.85</v>
      </c>
      <c r="L403" s="31">
        <v>1560</v>
      </c>
      <c r="M403" s="31">
        <v>7.1142300000000001</v>
      </c>
      <c r="N403" s="1"/>
      <c r="O403" s="1"/>
    </row>
    <row r="404" spans="1:15" ht="12.75" customHeight="1">
      <c r="A404" s="33">
        <v>394</v>
      </c>
      <c r="B404" s="53" t="s">
        <v>181</v>
      </c>
      <c r="C404" s="31">
        <v>110</v>
      </c>
      <c r="D404" s="36">
        <v>108.25</v>
      </c>
      <c r="E404" s="36">
        <v>105.95</v>
      </c>
      <c r="F404" s="36">
        <v>101.9</v>
      </c>
      <c r="G404" s="36">
        <v>99.600000000000009</v>
      </c>
      <c r="H404" s="36">
        <v>112.3</v>
      </c>
      <c r="I404" s="36">
        <v>114.60000000000001</v>
      </c>
      <c r="J404" s="36">
        <v>118.64999999999999</v>
      </c>
      <c r="K404" s="31">
        <v>110.55</v>
      </c>
      <c r="L404" s="31">
        <v>104.2</v>
      </c>
      <c r="M404" s="31">
        <v>209.34161</v>
      </c>
      <c r="N404" s="1"/>
      <c r="O404" s="1"/>
    </row>
    <row r="405" spans="1:15" ht="12.75" customHeight="1">
      <c r="A405" s="33">
        <v>395</v>
      </c>
      <c r="B405" s="53" t="s">
        <v>505</v>
      </c>
      <c r="C405" s="31">
        <v>8427.4</v>
      </c>
      <c r="D405" s="36">
        <v>8411.0833333333339</v>
      </c>
      <c r="E405" s="36">
        <v>8282.9166666666679</v>
      </c>
      <c r="F405" s="36">
        <v>8138.4333333333343</v>
      </c>
      <c r="G405" s="36">
        <v>8010.2666666666682</v>
      </c>
      <c r="H405" s="36">
        <v>8555.5666666666675</v>
      </c>
      <c r="I405" s="36">
        <v>8683.7333333333354</v>
      </c>
      <c r="J405" s="36">
        <v>8828.2166666666672</v>
      </c>
      <c r="K405" s="31">
        <v>8539.25</v>
      </c>
      <c r="L405" s="31">
        <v>8266.6</v>
      </c>
      <c r="M405" s="31">
        <v>0.20466999999999999</v>
      </c>
      <c r="N405" s="1"/>
      <c r="O405" s="1"/>
    </row>
    <row r="406" spans="1:15" ht="12.75" customHeight="1">
      <c r="A406" s="33">
        <v>396</v>
      </c>
      <c r="B406" s="53" t="s">
        <v>506</v>
      </c>
      <c r="C406" s="31">
        <v>1438.9</v>
      </c>
      <c r="D406" s="36">
        <v>1439.7333333333333</v>
      </c>
      <c r="E406" s="36">
        <v>1404.4666666666667</v>
      </c>
      <c r="F406" s="36">
        <v>1370.0333333333333</v>
      </c>
      <c r="G406" s="36">
        <v>1334.7666666666667</v>
      </c>
      <c r="H406" s="36">
        <v>1474.1666666666667</v>
      </c>
      <c r="I406" s="36">
        <v>1509.4333333333336</v>
      </c>
      <c r="J406" s="36">
        <v>1543.8666666666668</v>
      </c>
      <c r="K406" s="31">
        <v>1475</v>
      </c>
      <c r="L406" s="31">
        <v>1405.3</v>
      </c>
      <c r="M406" s="31">
        <v>0.85006999999999999</v>
      </c>
      <c r="N406" s="1"/>
      <c r="O406" s="1"/>
    </row>
    <row r="407" spans="1:15" ht="12.75" customHeight="1">
      <c r="A407" s="33">
        <v>397</v>
      </c>
      <c r="B407" s="53" t="s">
        <v>213</v>
      </c>
      <c r="C407" s="31">
        <v>746.95</v>
      </c>
      <c r="D407" s="36">
        <v>740.94999999999993</v>
      </c>
      <c r="E407" s="36">
        <v>731.99999999999989</v>
      </c>
      <c r="F407" s="36">
        <v>717.05</v>
      </c>
      <c r="G407" s="36">
        <v>708.09999999999991</v>
      </c>
      <c r="H407" s="36">
        <v>755.89999999999986</v>
      </c>
      <c r="I407" s="36">
        <v>764.84999999999991</v>
      </c>
      <c r="J407" s="36">
        <v>779.79999999999984</v>
      </c>
      <c r="K407" s="31">
        <v>749.9</v>
      </c>
      <c r="L407" s="31">
        <v>726</v>
      </c>
      <c r="M407" s="31">
        <v>12.03579</v>
      </c>
      <c r="N407" s="1"/>
      <c r="O407" s="1"/>
    </row>
    <row r="408" spans="1:15" ht="12.75" customHeight="1">
      <c r="A408" s="33">
        <v>398</v>
      </c>
      <c r="B408" s="53" t="s">
        <v>214</v>
      </c>
      <c r="C408" s="31">
        <v>1410.55</v>
      </c>
      <c r="D408" s="36">
        <v>1397.6666666666667</v>
      </c>
      <c r="E408" s="36">
        <v>1381.4333333333334</v>
      </c>
      <c r="F408" s="36">
        <v>1352.3166666666666</v>
      </c>
      <c r="G408" s="36">
        <v>1336.0833333333333</v>
      </c>
      <c r="H408" s="36">
        <v>1426.7833333333335</v>
      </c>
      <c r="I408" s="36">
        <v>1443.0166666666667</v>
      </c>
      <c r="J408" s="36">
        <v>1472.1333333333337</v>
      </c>
      <c r="K408" s="31">
        <v>1413.9</v>
      </c>
      <c r="L408" s="31">
        <v>1368.55</v>
      </c>
      <c r="M408" s="31">
        <v>12.558759999999999</v>
      </c>
      <c r="N408" s="1"/>
      <c r="O408" s="1"/>
    </row>
    <row r="409" spans="1:15" ht="12.75" customHeight="1">
      <c r="A409" s="33">
        <v>399</v>
      </c>
      <c r="B409" s="53" t="s">
        <v>507</v>
      </c>
      <c r="C409" s="31">
        <v>3131.35</v>
      </c>
      <c r="D409" s="36">
        <v>3111.0833333333335</v>
      </c>
      <c r="E409" s="36">
        <v>3062.166666666667</v>
      </c>
      <c r="F409" s="36">
        <v>2992.9833333333336</v>
      </c>
      <c r="G409" s="36">
        <v>2944.0666666666671</v>
      </c>
      <c r="H409" s="36">
        <v>3180.2666666666669</v>
      </c>
      <c r="I409" s="36">
        <v>3229.1833333333338</v>
      </c>
      <c r="J409" s="36">
        <v>3298.3666666666668</v>
      </c>
      <c r="K409" s="31">
        <v>3160</v>
      </c>
      <c r="L409" s="31">
        <v>3041.9</v>
      </c>
      <c r="M409" s="31">
        <v>0.55108999999999997</v>
      </c>
      <c r="N409" s="1"/>
      <c r="O409" s="1"/>
    </row>
    <row r="410" spans="1:15" ht="12.75" customHeight="1">
      <c r="A410" s="33">
        <v>400</v>
      </c>
      <c r="B410" s="53" t="s">
        <v>508</v>
      </c>
      <c r="C410" s="31">
        <v>416.15</v>
      </c>
      <c r="D410" s="36">
        <v>413.4666666666667</v>
      </c>
      <c r="E410" s="36">
        <v>398.43333333333339</v>
      </c>
      <c r="F410" s="36">
        <v>380.7166666666667</v>
      </c>
      <c r="G410" s="36">
        <v>365.68333333333339</v>
      </c>
      <c r="H410" s="36">
        <v>431.18333333333339</v>
      </c>
      <c r="I410" s="36">
        <v>446.2166666666667</v>
      </c>
      <c r="J410" s="36">
        <v>463.93333333333339</v>
      </c>
      <c r="K410" s="31">
        <v>428.5</v>
      </c>
      <c r="L410" s="31">
        <v>395.75</v>
      </c>
      <c r="M410" s="31">
        <v>7.4132400000000001</v>
      </c>
      <c r="N410" s="1"/>
      <c r="O410" s="1"/>
    </row>
    <row r="411" spans="1:15" ht="12.75" customHeight="1">
      <c r="A411" s="33">
        <v>401</v>
      </c>
      <c r="B411" s="53" t="s">
        <v>509</v>
      </c>
      <c r="C411" s="31">
        <v>713.05</v>
      </c>
      <c r="D411" s="36">
        <v>710.15</v>
      </c>
      <c r="E411" s="36">
        <v>703.9</v>
      </c>
      <c r="F411" s="36">
        <v>694.75</v>
      </c>
      <c r="G411" s="36">
        <v>688.5</v>
      </c>
      <c r="H411" s="36">
        <v>719.3</v>
      </c>
      <c r="I411" s="36">
        <v>725.55</v>
      </c>
      <c r="J411" s="36">
        <v>734.69999999999993</v>
      </c>
      <c r="K411" s="31">
        <v>716.4</v>
      </c>
      <c r="L411" s="31">
        <v>701</v>
      </c>
      <c r="M411" s="31">
        <v>0.61780999999999997</v>
      </c>
      <c r="N411" s="1"/>
      <c r="O411" s="1"/>
    </row>
    <row r="412" spans="1:15" ht="12.75" customHeight="1">
      <c r="A412" s="33">
        <v>402</v>
      </c>
      <c r="B412" t="s">
        <v>216</v>
      </c>
      <c r="C412" s="31">
        <v>27635.15</v>
      </c>
      <c r="D412" s="36">
        <v>27571.133333333331</v>
      </c>
      <c r="E412" s="36">
        <v>27282.466666666664</v>
      </c>
      <c r="F412" s="36">
        <v>26929.783333333333</v>
      </c>
      <c r="G412" s="36">
        <v>26641.116666666665</v>
      </c>
      <c r="H412" s="36">
        <v>27923.816666666662</v>
      </c>
      <c r="I412" s="36">
        <v>28212.483333333334</v>
      </c>
      <c r="J412" s="36">
        <v>28565.166666666661</v>
      </c>
      <c r="K412" s="31">
        <v>27859.8</v>
      </c>
      <c r="L412" s="31">
        <v>27218.45</v>
      </c>
      <c r="M412" s="31">
        <v>0.46945999999999999</v>
      </c>
      <c r="N412" s="1"/>
      <c r="O412" s="1"/>
    </row>
    <row r="413" spans="1:15" ht="12.75" customHeight="1">
      <c r="A413" s="33">
        <v>403</v>
      </c>
      <c r="B413" s="53" t="s">
        <v>510</v>
      </c>
      <c r="C413" s="31">
        <v>44.6</v>
      </c>
      <c r="D413" s="36">
        <v>44.20000000000001</v>
      </c>
      <c r="E413" s="36">
        <v>43.600000000000023</v>
      </c>
      <c r="F413" s="36">
        <v>42.600000000000016</v>
      </c>
      <c r="G413" s="36">
        <v>42.000000000000028</v>
      </c>
      <c r="H413" s="36">
        <v>45.200000000000017</v>
      </c>
      <c r="I413" s="36">
        <v>45.8</v>
      </c>
      <c r="J413" s="36">
        <v>46.800000000000011</v>
      </c>
      <c r="K413" s="31">
        <v>44.8</v>
      </c>
      <c r="L413" s="31">
        <v>43.2</v>
      </c>
      <c r="M413" s="31">
        <v>55.037979999999997</v>
      </c>
      <c r="N413" s="1"/>
      <c r="O413" s="1"/>
    </row>
    <row r="414" spans="1:15" ht="12.75" customHeight="1">
      <c r="A414" s="33">
        <v>404</v>
      </c>
      <c r="B414" s="53" t="s">
        <v>219</v>
      </c>
      <c r="C414" s="31">
        <v>2302.4499999999998</v>
      </c>
      <c r="D414" s="36">
        <v>2275.6666666666665</v>
      </c>
      <c r="E414" s="36">
        <v>2236.333333333333</v>
      </c>
      <c r="F414" s="36">
        <v>2170.2166666666667</v>
      </c>
      <c r="G414" s="36">
        <v>2130.8833333333332</v>
      </c>
      <c r="H414" s="36">
        <v>2341.7833333333328</v>
      </c>
      <c r="I414" s="36">
        <v>2381.1166666666659</v>
      </c>
      <c r="J414" s="36">
        <v>2447.2333333333327</v>
      </c>
      <c r="K414" s="31">
        <v>2315</v>
      </c>
      <c r="L414" s="31">
        <v>2209.5500000000002</v>
      </c>
      <c r="M414" s="31">
        <v>17.00346</v>
      </c>
      <c r="N414" s="1"/>
      <c r="O414" s="1"/>
    </row>
    <row r="415" spans="1:15" ht="12.75" customHeight="1">
      <c r="A415" s="33">
        <v>405</v>
      </c>
      <c r="B415" s="53" t="s">
        <v>511</v>
      </c>
      <c r="C415" s="31">
        <v>676</v>
      </c>
      <c r="D415" s="36">
        <v>670.1</v>
      </c>
      <c r="E415" s="36">
        <v>661.5</v>
      </c>
      <c r="F415" s="36">
        <v>647</v>
      </c>
      <c r="G415" s="36">
        <v>638.4</v>
      </c>
      <c r="H415" s="36">
        <v>684.6</v>
      </c>
      <c r="I415" s="36">
        <v>693.20000000000016</v>
      </c>
      <c r="J415" s="36">
        <v>707.7</v>
      </c>
      <c r="K415" s="31">
        <v>678.7</v>
      </c>
      <c r="L415" s="31">
        <v>655.6</v>
      </c>
      <c r="M415" s="31">
        <v>7.2033399999999999</v>
      </c>
      <c r="N415" s="1"/>
      <c r="O415" s="1"/>
    </row>
    <row r="416" spans="1:15" ht="12.75" customHeight="1">
      <c r="A416" s="33">
        <v>406</v>
      </c>
      <c r="B416" s="53" t="s">
        <v>217</v>
      </c>
      <c r="C416" s="31">
        <v>4199</v>
      </c>
      <c r="D416" s="36">
        <v>4155.666666666667</v>
      </c>
      <c r="E416" s="36">
        <v>4099.3333333333339</v>
      </c>
      <c r="F416" s="36">
        <v>3999.666666666667</v>
      </c>
      <c r="G416" s="36">
        <v>3943.3333333333339</v>
      </c>
      <c r="H416" s="36">
        <v>4255.3333333333339</v>
      </c>
      <c r="I416" s="36">
        <v>4311.6666666666679</v>
      </c>
      <c r="J416" s="36">
        <v>4411.3333333333339</v>
      </c>
      <c r="K416" s="31">
        <v>4212</v>
      </c>
      <c r="L416" s="31">
        <v>4056</v>
      </c>
      <c r="M416" s="31">
        <v>2.1920600000000001</v>
      </c>
      <c r="N416" s="1"/>
      <c r="O416" s="1"/>
    </row>
    <row r="417" spans="1:15" ht="12.75" customHeight="1">
      <c r="A417" s="33">
        <v>407</v>
      </c>
      <c r="B417" s="53" t="s">
        <v>503</v>
      </c>
      <c r="C417" s="31">
        <v>113.15</v>
      </c>
      <c r="D417" s="36">
        <v>109.91666666666667</v>
      </c>
      <c r="E417" s="36">
        <v>105.83333333333334</v>
      </c>
      <c r="F417" s="36">
        <v>98.516666666666666</v>
      </c>
      <c r="G417" s="36">
        <v>94.433333333333337</v>
      </c>
      <c r="H417" s="36">
        <v>117.23333333333335</v>
      </c>
      <c r="I417" s="36">
        <v>121.31666666666669</v>
      </c>
      <c r="J417" s="36">
        <v>128.63333333333335</v>
      </c>
      <c r="K417" s="31">
        <v>114</v>
      </c>
      <c r="L417" s="31">
        <v>102.6</v>
      </c>
      <c r="M417" s="31">
        <v>615.39847999999995</v>
      </c>
      <c r="N417" s="1"/>
      <c r="O417" s="1"/>
    </row>
    <row r="418" spans="1:15" ht="12.75" customHeight="1">
      <c r="A418" s="33">
        <v>408</v>
      </c>
      <c r="B418" s="53" t="s">
        <v>504</v>
      </c>
      <c r="C418" s="31">
        <v>4639.3999999999996</v>
      </c>
      <c r="D418" s="36">
        <v>4616.25</v>
      </c>
      <c r="E418" s="36">
        <v>4578.6000000000004</v>
      </c>
      <c r="F418" s="36">
        <v>4517.8</v>
      </c>
      <c r="G418" s="36">
        <v>4480.1500000000005</v>
      </c>
      <c r="H418" s="36">
        <v>4677.05</v>
      </c>
      <c r="I418" s="36">
        <v>4714.7</v>
      </c>
      <c r="J418" s="36">
        <v>4775.5</v>
      </c>
      <c r="K418" s="31">
        <v>4653.8999999999996</v>
      </c>
      <c r="L418" s="31">
        <v>4555.45</v>
      </c>
      <c r="M418" s="31">
        <v>0.15856000000000001</v>
      </c>
      <c r="N418" s="1"/>
      <c r="O418" s="1"/>
    </row>
    <row r="419" spans="1:15" ht="12.75" customHeight="1">
      <c r="A419" s="33">
        <v>409</v>
      </c>
      <c r="B419" s="53" t="s">
        <v>512</v>
      </c>
      <c r="C419" s="31">
        <v>1396.9</v>
      </c>
      <c r="D419" s="36">
        <v>1364.8666666666668</v>
      </c>
      <c r="E419" s="36">
        <v>1310.0833333333335</v>
      </c>
      <c r="F419" s="36">
        <v>1223.2666666666667</v>
      </c>
      <c r="G419" s="36">
        <v>1168.4833333333333</v>
      </c>
      <c r="H419" s="36">
        <v>1451.6833333333336</v>
      </c>
      <c r="I419" s="36">
        <v>1506.4666666666669</v>
      </c>
      <c r="J419" s="36">
        <v>1593.2833333333338</v>
      </c>
      <c r="K419" s="31">
        <v>1419.65</v>
      </c>
      <c r="L419" s="31">
        <v>1278.05</v>
      </c>
      <c r="M419" s="31">
        <v>6.7961</v>
      </c>
      <c r="N419" s="1"/>
      <c r="O419" s="1"/>
    </row>
    <row r="420" spans="1:15" ht="12.75" customHeight="1">
      <c r="A420" s="33">
        <v>410</v>
      </c>
      <c r="B420" s="53" t="s">
        <v>513</v>
      </c>
      <c r="C420" s="31">
        <v>6624</v>
      </c>
      <c r="D420" s="36">
        <v>6705.666666666667</v>
      </c>
      <c r="E420" s="36">
        <v>6523.3333333333339</v>
      </c>
      <c r="F420" s="36">
        <v>6422.666666666667</v>
      </c>
      <c r="G420" s="36">
        <v>6240.3333333333339</v>
      </c>
      <c r="H420" s="36">
        <v>6806.3333333333339</v>
      </c>
      <c r="I420" s="36">
        <v>6988.6666666666679</v>
      </c>
      <c r="J420" s="36">
        <v>7089.3333333333339</v>
      </c>
      <c r="K420" s="31">
        <v>6888</v>
      </c>
      <c r="L420" s="31">
        <v>6605</v>
      </c>
      <c r="M420" s="31">
        <v>1.11534</v>
      </c>
      <c r="N420" s="1"/>
      <c r="O420" s="1"/>
    </row>
    <row r="421" spans="1:15" ht="12.75" customHeight="1">
      <c r="A421" s="33">
        <v>411</v>
      </c>
      <c r="B421" s="53" t="s">
        <v>296</v>
      </c>
      <c r="C421" s="31">
        <v>585.70000000000005</v>
      </c>
      <c r="D421" s="36">
        <v>587.73333333333335</v>
      </c>
      <c r="E421" s="36">
        <v>576.4666666666667</v>
      </c>
      <c r="F421" s="36">
        <v>567.23333333333335</v>
      </c>
      <c r="G421" s="36">
        <v>555.9666666666667</v>
      </c>
      <c r="H421" s="36">
        <v>596.9666666666667</v>
      </c>
      <c r="I421" s="36">
        <v>608.23333333333335</v>
      </c>
      <c r="J421" s="36">
        <v>617.4666666666667</v>
      </c>
      <c r="K421" s="31">
        <v>599</v>
      </c>
      <c r="L421" s="31">
        <v>578.5</v>
      </c>
      <c r="M421" s="31">
        <v>21.932130000000001</v>
      </c>
      <c r="N421" s="1"/>
      <c r="O421" s="1"/>
    </row>
    <row r="422" spans="1:15" ht="12.75" customHeight="1">
      <c r="A422" s="33">
        <v>412</v>
      </c>
      <c r="B422" s="53" t="s">
        <v>514</v>
      </c>
      <c r="C422" s="31">
        <v>754.25</v>
      </c>
      <c r="D422" s="36">
        <v>744.19999999999993</v>
      </c>
      <c r="E422" s="36">
        <v>728.54999999999984</v>
      </c>
      <c r="F422" s="36">
        <v>702.84999999999991</v>
      </c>
      <c r="G422" s="36">
        <v>687.19999999999982</v>
      </c>
      <c r="H422" s="36">
        <v>769.89999999999986</v>
      </c>
      <c r="I422" s="36">
        <v>785.55</v>
      </c>
      <c r="J422" s="36">
        <v>811.24999999999989</v>
      </c>
      <c r="K422" s="31">
        <v>759.85</v>
      </c>
      <c r="L422" s="31">
        <v>718.5</v>
      </c>
      <c r="M422" s="31">
        <v>5.8023899999999999</v>
      </c>
      <c r="N422" s="1"/>
      <c r="O422" s="1"/>
    </row>
    <row r="423" spans="1:15" ht="12.75" customHeight="1">
      <c r="A423" s="33">
        <v>413</v>
      </c>
      <c r="B423" s="53" t="s">
        <v>218</v>
      </c>
      <c r="C423" s="31">
        <v>2284.9499999999998</v>
      </c>
      <c r="D423" s="36">
        <v>2279.9500000000003</v>
      </c>
      <c r="E423" s="36">
        <v>2260.5000000000005</v>
      </c>
      <c r="F423" s="36">
        <v>2236.0500000000002</v>
      </c>
      <c r="G423" s="36">
        <v>2216.6000000000004</v>
      </c>
      <c r="H423" s="36">
        <v>2304.4000000000005</v>
      </c>
      <c r="I423" s="36">
        <v>2323.8500000000004</v>
      </c>
      <c r="J423" s="36">
        <v>2348.3000000000006</v>
      </c>
      <c r="K423" s="31">
        <v>2299.4</v>
      </c>
      <c r="L423" s="31">
        <v>2255.5</v>
      </c>
      <c r="M423" s="31">
        <v>4.8550199999999997</v>
      </c>
      <c r="N423" s="1"/>
      <c r="O423" s="1"/>
    </row>
    <row r="424" spans="1:15" ht="12.75" customHeight="1">
      <c r="A424" s="33">
        <v>414</v>
      </c>
      <c r="B424" s="53" t="s">
        <v>515</v>
      </c>
      <c r="C424" s="31">
        <v>557.65</v>
      </c>
      <c r="D424" s="36">
        <v>557.6</v>
      </c>
      <c r="E424" s="36">
        <v>551.75</v>
      </c>
      <c r="F424" s="36">
        <v>545.85</v>
      </c>
      <c r="G424" s="36">
        <v>540</v>
      </c>
      <c r="H424" s="36">
        <v>563.5</v>
      </c>
      <c r="I424" s="36">
        <v>569.35000000000014</v>
      </c>
      <c r="J424" s="36">
        <v>575.25</v>
      </c>
      <c r="K424" s="31">
        <v>563.45000000000005</v>
      </c>
      <c r="L424" s="31">
        <v>551.70000000000005</v>
      </c>
      <c r="M424" s="31">
        <v>7.0099</v>
      </c>
      <c r="N424" s="1"/>
      <c r="O424" s="1"/>
    </row>
    <row r="425" spans="1:15" ht="12.75" customHeight="1">
      <c r="A425" s="33">
        <v>415</v>
      </c>
      <c r="B425" s="53" t="s">
        <v>215</v>
      </c>
      <c r="C425" s="31">
        <v>618.29999999999995</v>
      </c>
      <c r="D425" s="36">
        <v>614.58333333333337</v>
      </c>
      <c r="E425" s="36">
        <v>606.81666666666672</v>
      </c>
      <c r="F425" s="36">
        <v>595.33333333333337</v>
      </c>
      <c r="G425" s="36">
        <v>587.56666666666672</v>
      </c>
      <c r="H425" s="36">
        <v>626.06666666666672</v>
      </c>
      <c r="I425" s="36">
        <v>633.83333333333337</v>
      </c>
      <c r="J425" s="36">
        <v>645.31666666666672</v>
      </c>
      <c r="K425" s="31">
        <v>622.35</v>
      </c>
      <c r="L425" s="31">
        <v>603.1</v>
      </c>
      <c r="M425" s="31">
        <v>192.21834999999999</v>
      </c>
      <c r="N425" s="1"/>
      <c r="O425" s="1"/>
    </row>
    <row r="426" spans="1:15" ht="12.75" customHeight="1">
      <c r="A426" s="33">
        <v>416</v>
      </c>
      <c r="B426" s="53" t="s">
        <v>212</v>
      </c>
      <c r="C426" s="31">
        <v>115.05</v>
      </c>
      <c r="D426" s="36">
        <v>113.18333333333334</v>
      </c>
      <c r="E426" s="36">
        <v>110.86666666666667</v>
      </c>
      <c r="F426" s="36">
        <v>106.68333333333334</v>
      </c>
      <c r="G426" s="36">
        <v>104.36666666666667</v>
      </c>
      <c r="H426" s="36">
        <v>117.36666666666667</v>
      </c>
      <c r="I426" s="36">
        <v>119.68333333333334</v>
      </c>
      <c r="J426" s="36">
        <v>123.86666666666667</v>
      </c>
      <c r="K426" s="31">
        <v>115.5</v>
      </c>
      <c r="L426" s="31">
        <v>109</v>
      </c>
      <c r="M426" s="31">
        <v>372.67385000000002</v>
      </c>
      <c r="N426" s="1"/>
      <c r="O426" s="1"/>
    </row>
    <row r="427" spans="1:15" ht="12.75" customHeight="1">
      <c r="A427" s="33">
        <v>417</v>
      </c>
      <c r="B427" s="53" t="s">
        <v>516</v>
      </c>
      <c r="C427" s="31">
        <v>550.1</v>
      </c>
      <c r="D427" s="36">
        <v>535.80000000000007</v>
      </c>
      <c r="E427" s="36">
        <v>521.50000000000011</v>
      </c>
      <c r="F427" s="36">
        <v>492.90000000000003</v>
      </c>
      <c r="G427" s="36">
        <v>478.60000000000008</v>
      </c>
      <c r="H427" s="36">
        <v>564.40000000000009</v>
      </c>
      <c r="I427" s="36">
        <v>578.70000000000005</v>
      </c>
      <c r="J427" s="36">
        <v>607.30000000000018</v>
      </c>
      <c r="K427" s="31">
        <v>550.1</v>
      </c>
      <c r="L427" s="31">
        <v>507.2</v>
      </c>
      <c r="M427" s="31">
        <v>47.897350000000003</v>
      </c>
      <c r="N427" s="1"/>
      <c r="O427" s="1"/>
    </row>
    <row r="428" spans="1:15" ht="12.75" customHeight="1">
      <c r="A428" s="33">
        <v>418</v>
      </c>
      <c r="B428" s="53" t="s">
        <v>517</v>
      </c>
      <c r="C428" s="31">
        <v>142.9</v>
      </c>
      <c r="D428" s="36">
        <v>141.88333333333333</v>
      </c>
      <c r="E428" s="36">
        <v>140.26666666666665</v>
      </c>
      <c r="F428" s="36">
        <v>137.63333333333333</v>
      </c>
      <c r="G428" s="36">
        <v>136.01666666666665</v>
      </c>
      <c r="H428" s="36">
        <v>144.51666666666665</v>
      </c>
      <c r="I428" s="36">
        <v>146.13333333333333</v>
      </c>
      <c r="J428" s="36">
        <v>148.76666666666665</v>
      </c>
      <c r="K428" s="31">
        <v>143.5</v>
      </c>
      <c r="L428" s="31">
        <v>139.25</v>
      </c>
      <c r="M428" s="31">
        <v>8.0372599999999998</v>
      </c>
      <c r="N428" s="1"/>
      <c r="O428" s="1"/>
    </row>
    <row r="429" spans="1:15" ht="12.75" customHeight="1">
      <c r="A429" s="33">
        <v>419</v>
      </c>
      <c r="B429" s="53" t="s">
        <v>518</v>
      </c>
      <c r="C429" s="31">
        <v>398.15</v>
      </c>
      <c r="D429" s="36">
        <v>396.7</v>
      </c>
      <c r="E429" s="36">
        <v>392.79999999999995</v>
      </c>
      <c r="F429" s="36">
        <v>387.45</v>
      </c>
      <c r="G429" s="36">
        <v>383.54999999999995</v>
      </c>
      <c r="H429" s="36">
        <v>402.04999999999995</v>
      </c>
      <c r="I429" s="36">
        <v>405.94999999999993</v>
      </c>
      <c r="J429" s="36">
        <v>411.29999999999995</v>
      </c>
      <c r="K429" s="31">
        <v>400.6</v>
      </c>
      <c r="L429" s="31">
        <v>391.35</v>
      </c>
      <c r="M429" s="31">
        <v>1.4864999999999999</v>
      </c>
      <c r="N429" s="1"/>
      <c r="O429" s="1"/>
    </row>
    <row r="430" spans="1:15" ht="12.75" customHeight="1">
      <c r="A430" s="33">
        <v>420</v>
      </c>
      <c r="B430" s="53" t="s">
        <v>519</v>
      </c>
      <c r="C430" s="31">
        <v>376.95</v>
      </c>
      <c r="D430" s="36">
        <v>372.2166666666667</v>
      </c>
      <c r="E430" s="36">
        <v>364.23333333333341</v>
      </c>
      <c r="F430" s="36">
        <v>351.51666666666671</v>
      </c>
      <c r="G430" s="36">
        <v>343.53333333333342</v>
      </c>
      <c r="H430" s="36">
        <v>384.93333333333339</v>
      </c>
      <c r="I430" s="36">
        <v>392.91666666666674</v>
      </c>
      <c r="J430" s="36">
        <v>405.63333333333338</v>
      </c>
      <c r="K430" s="31">
        <v>380.2</v>
      </c>
      <c r="L430" s="31">
        <v>359.5</v>
      </c>
      <c r="M430" s="31">
        <v>4.1883299999999997</v>
      </c>
      <c r="N430" s="1"/>
      <c r="O430" s="1"/>
    </row>
    <row r="431" spans="1:15" ht="12.75" customHeight="1">
      <c r="A431" s="33">
        <v>421</v>
      </c>
      <c r="B431" s="53" t="s">
        <v>220</v>
      </c>
      <c r="C431" s="31">
        <v>1382.1</v>
      </c>
      <c r="D431" s="36">
        <v>1377.4833333333333</v>
      </c>
      <c r="E431" s="36">
        <v>1364.9666666666667</v>
      </c>
      <c r="F431" s="36">
        <v>1347.8333333333333</v>
      </c>
      <c r="G431" s="36">
        <v>1335.3166666666666</v>
      </c>
      <c r="H431" s="36">
        <v>1394.6166666666668</v>
      </c>
      <c r="I431" s="36">
        <v>1407.1333333333337</v>
      </c>
      <c r="J431" s="36">
        <v>1424.2666666666669</v>
      </c>
      <c r="K431" s="31">
        <v>1390</v>
      </c>
      <c r="L431" s="31">
        <v>1360.35</v>
      </c>
      <c r="M431" s="31">
        <v>17.198450000000001</v>
      </c>
      <c r="N431" s="1"/>
      <c r="O431" s="1"/>
    </row>
    <row r="432" spans="1:15" ht="12.75" customHeight="1">
      <c r="A432" s="33">
        <v>422</v>
      </c>
      <c r="B432" s="53" t="s">
        <v>221</v>
      </c>
      <c r="C432" s="31">
        <v>643.95000000000005</v>
      </c>
      <c r="D432" s="36">
        <v>634.48333333333335</v>
      </c>
      <c r="E432" s="36">
        <v>623.4666666666667</v>
      </c>
      <c r="F432" s="36">
        <v>602.98333333333335</v>
      </c>
      <c r="G432" s="36">
        <v>591.9666666666667</v>
      </c>
      <c r="H432" s="36">
        <v>654.9666666666667</v>
      </c>
      <c r="I432" s="36">
        <v>665.98333333333335</v>
      </c>
      <c r="J432" s="36">
        <v>686.4666666666667</v>
      </c>
      <c r="K432" s="31">
        <v>645.5</v>
      </c>
      <c r="L432" s="31">
        <v>614</v>
      </c>
      <c r="M432" s="31">
        <v>8.2138399999999994</v>
      </c>
      <c r="N432" s="1"/>
      <c r="O432" s="1"/>
    </row>
    <row r="433" spans="1:15" ht="12.75" customHeight="1">
      <c r="A433" s="33">
        <v>423</v>
      </c>
      <c r="B433" s="53" t="s">
        <v>520</v>
      </c>
      <c r="C433" s="31">
        <v>3596.85</v>
      </c>
      <c r="D433" s="36">
        <v>3617.3000000000006</v>
      </c>
      <c r="E433" s="36">
        <v>3559.6000000000013</v>
      </c>
      <c r="F433" s="36">
        <v>3522.3500000000008</v>
      </c>
      <c r="G433" s="36">
        <v>3464.6500000000015</v>
      </c>
      <c r="H433" s="36">
        <v>3654.5500000000011</v>
      </c>
      <c r="I433" s="36">
        <v>3712.2500000000009</v>
      </c>
      <c r="J433" s="36">
        <v>3749.5000000000009</v>
      </c>
      <c r="K433" s="31">
        <v>3675</v>
      </c>
      <c r="L433" s="31">
        <v>3580.05</v>
      </c>
      <c r="M433" s="31">
        <v>0.28641</v>
      </c>
      <c r="N433" s="1"/>
      <c r="O433" s="1"/>
    </row>
    <row r="434" spans="1:15" ht="12.75" customHeight="1">
      <c r="A434" s="33">
        <v>424</v>
      </c>
      <c r="B434" s="53" t="s">
        <v>521</v>
      </c>
      <c r="C434" s="31">
        <v>1273.6500000000001</v>
      </c>
      <c r="D434" s="36">
        <v>1269.3999999999999</v>
      </c>
      <c r="E434" s="36">
        <v>1254.2499999999998</v>
      </c>
      <c r="F434" s="36">
        <v>1234.8499999999999</v>
      </c>
      <c r="G434" s="36">
        <v>1219.6999999999998</v>
      </c>
      <c r="H434" s="36">
        <v>1288.7999999999997</v>
      </c>
      <c r="I434" s="36">
        <v>1303.9499999999998</v>
      </c>
      <c r="J434" s="36">
        <v>1323.3499999999997</v>
      </c>
      <c r="K434" s="31">
        <v>1284.55</v>
      </c>
      <c r="L434" s="31">
        <v>1250</v>
      </c>
      <c r="M434" s="31">
        <v>0.83184999999999998</v>
      </c>
      <c r="N434" s="1"/>
      <c r="O434" s="1"/>
    </row>
    <row r="435" spans="1:15" ht="12.75" customHeight="1">
      <c r="A435" s="33">
        <v>425</v>
      </c>
      <c r="B435" s="53" t="s">
        <v>522</v>
      </c>
      <c r="C435" s="31">
        <v>429.9</v>
      </c>
      <c r="D435" s="36">
        <v>435.39999999999992</v>
      </c>
      <c r="E435" s="36">
        <v>420.84999999999985</v>
      </c>
      <c r="F435" s="36">
        <v>411.79999999999995</v>
      </c>
      <c r="G435" s="36">
        <v>397.24999999999989</v>
      </c>
      <c r="H435" s="36">
        <v>444.44999999999982</v>
      </c>
      <c r="I435" s="36">
        <v>458.99999999999989</v>
      </c>
      <c r="J435" s="36">
        <v>468.04999999999978</v>
      </c>
      <c r="K435" s="31">
        <v>449.95</v>
      </c>
      <c r="L435" s="31">
        <v>426.35</v>
      </c>
      <c r="M435" s="31">
        <v>15.16291</v>
      </c>
      <c r="N435" s="1"/>
      <c r="O435" s="1"/>
    </row>
    <row r="436" spans="1:15" ht="12.75" customHeight="1">
      <c r="A436" s="33">
        <v>426</v>
      </c>
      <c r="B436" s="53" t="s">
        <v>523</v>
      </c>
      <c r="C436" s="31">
        <v>391.3</v>
      </c>
      <c r="D436" s="36">
        <v>389.95</v>
      </c>
      <c r="E436" s="36">
        <v>383.84999999999997</v>
      </c>
      <c r="F436" s="36">
        <v>376.4</v>
      </c>
      <c r="G436" s="36">
        <v>370.29999999999995</v>
      </c>
      <c r="H436" s="36">
        <v>397.4</v>
      </c>
      <c r="I436" s="36">
        <v>403.5</v>
      </c>
      <c r="J436" s="36">
        <v>410.95</v>
      </c>
      <c r="K436" s="31">
        <v>396.05</v>
      </c>
      <c r="L436" s="31">
        <v>382.5</v>
      </c>
      <c r="M436" s="31">
        <v>1.6016300000000001</v>
      </c>
      <c r="N436" s="1"/>
      <c r="O436" s="1"/>
    </row>
    <row r="437" spans="1:15" ht="12.75" customHeight="1">
      <c r="A437" s="33">
        <v>427</v>
      </c>
      <c r="B437" s="53" t="s">
        <v>524</v>
      </c>
      <c r="C437" s="31">
        <v>4103.55</v>
      </c>
      <c r="D437" s="36">
        <v>4101.5166666666664</v>
      </c>
      <c r="E437" s="36">
        <v>4053.0333333333328</v>
      </c>
      <c r="F437" s="36">
        <v>4002.5166666666664</v>
      </c>
      <c r="G437" s="36">
        <v>3954.0333333333328</v>
      </c>
      <c r="H437" s="36">
        <v>4152.0333333333328</v>
      </c>
      <c r="I437" s="36">
        <v>4200.5166666666664</v>
      </c>
      <c r="J437" s="36">
        <v>4251.0333333333328</v>
      </c>
      <c r="K437" s="31">
        <v>4150</v>
      </c>
      <c r="L437" s="31">
        <v>4051</v>
      </c>
      <c r="M437" s="31">
        <v>1.7215499999999999</v>
      </c>
      <c r="N437" s="1"/>
      <c r="O437" s="1"/>
    </row>
    <row r="438" spans="1:15" ht="12.75" customHeight="1">
      <c r="A438" s="33">
        <v>428</v>
      </c>
      <c r="B438" s="53" t="s">
        <v>525</v>
      </c>
      <c r="C438" s="31">
        <v>685.15</v>
      </c>
      <c r="D438" s="36">
        <v>676.08333333333337</v>
      </c>
      <c r="E438" s="36">
        <v>660.91666666666674</v>
      </c>
      <c r="F438" s="36">
        <v>636.68333333333339</v>
      </c>
      <c r="G438" s="36">
        <v>621.51666666666677</v>
      </c>
      <c r="H438" s="36">
        <v>700.31666666666672</v>
      </c>
      <c r="I438" s="36">
        <v>715.48333333333346</v>
      </c>
      <c r="J438" s="36">
        <v>739.7166666666667</v>
      </c>
      <c r="K438" s="31">
        <v>691.25</v>
      </c>
      <c r="L438" s="31">
        <v>651.85</v>
      </c>
      <c r="M438" s="31">
        <v>1.0943400000000001</v>
      </c>
      <c r="N438" s="1"/>
      <c r="O438" s="1"/>
    </row>
    <row r="439" spans="1:15" ht="12.75" customHeight="1">
      <c r="A439" s="33">
        <v>429</v>
      </c>
      <c r="B439" s="53" t="s">
        <v>526</v>
      </c>
      <c r="C439" s="31">
        <v>41.2</v>
      </c>
      <c r="D439" s="36">
        <v>41.050000000000004</v>
      </c>
      <c r="E439" s="36">
        <v>40.500000000000007</v>
      </c>
      <c r="F439" s="36">
        <v>39.800000000000004</v>
      </c>
      <c r="G439" s="36">
        <v>39.250000000000007</v>
      </c>
      <c r="H439" s="36">
        <v>41.750000000000007</v>
      </c>
      <c r="I439" s="36">
        <v>42.300000000000004</v>
      </c>
      <c r="J439" s="36">
        <v>43.000000000000007</v>
      </c>
      <c r="K439" s="31">
        <v>41.6</v>
      </c>
      <c r="L439" s="31">
        <v>40.35</v>
      </c>
      <c r="M439" s="31">
        <v>335.24849</v>
      </c>
      <c r="N439" s="1"/>
      <c r="O439" s="1"/>
    </row>
    <row r="440" spans="1:15" ht="12.75" customHeight="1">
      <c r="A440" s="33">
        <v>430</v>
      </c>
      <c r="B440" s="53" t="s">
        <v>527</v>
      </c>
      <c r="C440" s="31">
        <v>579.6</v>
      </c>
      <c r="D440" s="36">
        <v>577.31666666666661</v>
      </c>
      <c r="E440" s="36">
        <v>568.63333333333321</v>
      </c>
      <c r="F440" s="36">
        <v>557.66666666666663</v>
      </c>
      <c r="G440" s="36">
        <v>548.98333333333323</v>
      </c>
      <c r="H440" s="36">
        <v>588.28333333333319</v>
      </c>
      <c r="I440" s="36">
        <v>596.96666666666658</v>
      </c>
      <c r="J440" s="36">
        <v>607.93333333333317</v>
      </c>
      <c r="K440" s="31">
        <v>586</v>
      </c>
      <c r="L440" s="31">
        <v>566.35</v>
      </c>
      <c r="M440" s="31">
        <v>49.731299999999997</v>
      </c>
      <c r="N440" s="1"/>
      <c r="O440" s="1"/>
    </row>
    <row r="441" spans="1:15" ht="12.75" customHeight="1">
      <c r="A441" s="33">
        <v>431</v>
      </c>
      <c r="B441" s="53" t="s">
        <v>222</v>
      </c>
      <c r="C441" s="31">
        <v>695.65</v>
      </c>
      <c r="D441" s="36">
        <v>691.28333333333342</v>
      </c>
      <c r="E441" s="36">
        <v>684.56666666666683</v>
      </c>
      <c r="F441" s="36">
        <v>673.48333333333346</v>
      </c>
      <c r="G441" s="36">
        <v>666.76666666666688</v>
      </c>
      <c r="H441" s="36">
        <v>702.36666666666679</v>
      </c>
      <c r="I441" s="36">
        <v>709.08333333333326</v>
      </c>
      <c r="J441" s="36">
        <v>720.16666666666674</v>
      </c>
      <c r="K441" s="31">
        <v>698</v>
      </c>
      <c r="L441" s="31">
        <v>680.2</v>
      </c>
      <c r="M441" s="31">
        <v>8.1287699999999994</v>
      </c>
      <c r="N441" s="1"/>
      <c r="O441" s="1"/>
    </row>
    <row r="442" spans="1:15" ht="12.75" customHeight="1">
      <c r="A442" s="33">
        <v>432</v>
      </c>
      <c r="B442" s="53" t="s">
        <v>856</v>
      </c>
      <c r="C442" s="31">
        <v>504.8</v>
      </c>
      <c r="D442" s="36">
        <v>502.0333333333333</v>
      </c>
      <c r="E442" s="36">
        <v>497.06666666666661</v>
      </c>
      <c r="F442" s="36">
        <v>489.33333333333331</v>
      </c>
      <c r="G442" s="36">
        <v>484.36666666666662</v>
      </c>
      <c r="H442" s="36">
        <v>509.76666666666659</v>
      </c>
      <c r="I442" s="36">
        <v>514.73333333333335</v>
      </c>
      <c r="J442" s="36">
        <v>522.46666666666658</v>
      </c>
      <c r="K442" s="31">
        <v>507</v>
      </c>
      <c r="L442" s="31">
        <v>494.3</v>
      </c>
      <c r="M442" s="31">
        <v>1.1152599999999999</v>
      </c>
      <c r="N442" s="1"/>
      <c r="O442" s="1"/>
    </row>
    <row r="443" spans="1:15" ht="12.75" customHeight="1">
      <c r="A443" s="33">
        <v>433</v>
      </c>
      <c r="B443" s="53" t="s">
        <v>532</v>
      </c>
      <c r="C443" s="31">
        <v>1049.45</v>
      </c>
      <c r="D443" s="36">
        <v>1065.1499999999999</v>
      </c>
      <c r="E443" s="36">
        <v>1029.2999999999997</v>
      </c>
      <c r="F443" s="36">
        <v>1009.1499999999999</v>
      </c>
      <c r="G443" s="36">
        <v>973.29999999999973</v>
      </c>
      <c r="H443" s="36">
        <v>1085.2999999999997</v>
      </c>
      <c r="I443" s="36">
        <v>1121.1499999999996</v>
      </c>
      <c r="J443" s="36">
        <v>1141.2999999999997</v>
      </c>
      <c r="K443" s="31">
        <v>1101</v>
      </c>
      <c r="L443" s="31">
        <v>1045</v>
      </c>
      <c r="M443" s="31">
        <v>17.635909999999999</v>
      </c>
      <c r="N443" s="1"/>
      <c r="O443" s="1"/>
    </row>
    <row r="444" spans="1:15" ht="12.75" customHeight="1">
      <c r="A444" s="33">
        <v>434</v>
      </c>
      <c r="B444" s="53" t="s">
        <v>223</v>
      </c>
      <c r="C444" s="31">
        <v>1017.85</v>
      </c>
      <c r="D444" s="36">
        <v>1013.1333333333332</v>
      </c>
      <c r="E444" s="36">
        <v>1003.2666666666664</v>
      </c>
      <c r="F444" s="36">
        <v>988.68333333333317</v>
      </c>
      <c r="G444" s="36">
        <v>978.81666666666638</v>
      </c>
      <c r="H444" s="36">
        <v>1027.7166666666665</v>
      </c>
      <c r="I444" s="36">
        <v>1037.5833333333333</v>
      </c>
      <c r="J444" s="36">
        <v>1052.1666666666665</v>
      </c>
      <c r="K444" s="31">
        <v>1023</v>
      </c>
      <c r="L444" s="31">
        <v>998.55</v>
      </c>
      <c r="M444" s="31">
        <v>8.0834499999999991</v>
      </c>
      <c r="N444" s="1"/>
      <c r="O444" s="1"/>
    </row>
    <row r="445" spans="1:15" ht="12.75" customHeight="1">
      <c r="A445" s="33">
        <v>435</v>
      </c>
      <c r="B445" s="53" t="s">
        <v>224</v>
      </c>
      <c r="C445" s="31">
        <v>1728.65</v>
      </c>
      <c r="D445" s="36">
        <v>1716.8666666666668</v>
      </c>
      <c r="E445" s="36">
        <v>1702.5833333333335</v>
      </c>
      <c r="F445" s="36">
        <v>1676.5166666666667</v>
      </c>
      <c r="G445" s="36">
        <v>1662.2333333333333</v>
      </c>
      <c r="H445" s="36">
        <v>1742.9333333333336</v>
      </c>
      <c r="I445" s="36">
        <v>1757.2166666666669</v>
      </c>
      <c r="J445" s="36">
        <v>1783.2833333333338</v>
      </c>
      <c r="K445" s="31">
        <v>1731.15</v>
      </c>
      <c r="L445" s="31">
        <v>1690.8</v>
      </c>
      <c r="M445" s="31">
        <v>4.2084299999999999</v>
      </c>
      <c r="N445" s="1"/>
      <c r="O445" s="1"/>
    </row>
    <row r="446" spans="1:15" ht="12.75" customHeight="1">
      <c r="A446" s="33">
        <v>436</v>
      </c>
      <c r="B446" s="53" t="s">
        <v>229</v>
      </c>
      <c r="C446" s="31">
        <v>3841.8</v>
      </c>
      <c r="D446" s="36">
        <v>3843.6833333333338</v>
      </c>
      <c r="E446" s="36">
        <v>3803.7166666666676</v>
      </c>
      <c r="F446" s="36">
        <v>3765.6333333333337</v>
      </c>
      <c r="G446" s="36">
        <v>3725.6666666666674</v>
      </c>
      <c r="H446" s="36">
        <v>3881.7666666666678</v>
      </c>
      <c r="I446" s="36">
        <v>3921.733333333334</v>
      </c>
      <c r="J446" s="36">
        <v>3959.816666666668</v>
      </c>
      <c r="K446" s="31">
        <v>3883.65</v>
      </c>
      <c r="L446" s="31">
        <v>3805.6</v>
      </c>
      <c r="M446" s="31">
        <v>26.577089999999998</v>
      </c>
      <c r="N446" s="1"/>
      <c r="O446" s="1"/>
    </row>
    <row r="447" spans="1:15" ht="12.75" customHeight="1">
      <c r="A447" s="33">
        <v>437</v>
      </c>
      <c r="B447" s="53" t="s">
        <v>225</v>
      </c>
      <c r="C447" s="31">
        <v>1159</v>
      </c>
      <c r="D447" s="36">
        <v>1151.3333333333333</v>
      </c>
      <c r="E447" s="36">
        <v>1141.6666666666665</v>
      </c>
      <c r="F447" s="36">
        <v>1124.3333333333333</v>
      </c>
      <c r="G447" s="36">
        <v>1114.6666666666665</v>
      </c>
      <c r="H447" s="36">
        <v>1168.6666666666665</v>
      </c>
      <c r="I447" s="36">
        <v>1178.333333333333</v>
      </c>
      <c r="J447" s="36">
        <v>1195.6666666666665</v>
      </c>
      <c r="K447" s="31">
        <v>1161</v>
      </c>
      <c r="L447" s="31">
        <v>1134</v>
      </c>
      <c r="M447" s="31">
        <v>10.40096</v>
      </c>
      <c r="N447" s="1"/>
      <c r="O447" s="1"/>
    </row>
    <row r="448" spans="1:15" ht="12.75" customHeight="1">
      <c r="A448" s="33">
        <v>438</v>
      </c>
      <c r="B448" s="53" t="s">
        <v>297</v>
      </c>
      <c r="C448" s="31">
        <v>7768.45</v>
      </c>
      <c r="D448" s="36">
        <v>7887.5166666666673</v>
      </c>
      <c r="E448" s="36">
        <v>7625.0333333333347</v>
      </c>
      <c r="F448" s="36">
        <v>7481.6166666666677</v>
      </c>
      <c r="G448" s="36">
        <v>7219.133333333335</v>
      </c>
      <c r="H448" s="36">
        <v>8030.9333333333343</v>
      </c>
      <c r="I448" s="36">
        <v>8293.4166666666661</v>
      </c>
      <c r="J448" s="36">
        <v>8436.8333333333339</v>
      </c>
      <c r="K448" s="31">
        <v>8150</v>
      </c>
      <c r="L448" s="31">
        <v>7744.1</v>
      </c>
      <c r="M448" s="31">
        <v>4.0034299999999998</v>
      </c>
      <c r="N448" s="1"/>
      <c r="O448" s="1"/>
    </row>
    <row r="449" spans="1:15" ht="12.75" customHeight="1">
      <c r="A449" s="33">
        <v>439</v>
      </c>
      <c r="B449" s="53" t="s">
        <v>533</v>
      </c>
      <c r="C449" s="31">
        <v>4537.8</v>
      </c>
      <c r="D449" s="36">
        <v>4484.333333333333</v>
      </c>
      <c r="E449" s="36">
        <v>4388.7666666666664</v>
      </c>
      <c r="F449" s="36">
        <v>4239.7333333333336</v>
      </c>
      <c r="G449" s="36">
        <v>4144.166666666667</v>
      </c>
      <c r="H449" s="36">
        <v>4633.3666666666659</v>
      </c>
      <c r="I449" s="36">
        <v>4728.9333333333334</v>
      </c>
      <c r="J449" s="36">
        <v>4877.9666666666653</v>
      </c>
      <c r="K449" s="31">
        <v>4579.8999999999996</v>
      </c>
      <c r="L449" s="31">
        <v>4335.3</v>
      </c>
      <c r="M449" s="31">
        <v>1.4986200000000001</v>
      </c>
      <c r="N449" s="1"/>
      <c r="O449" s="1"/>
    </row>
    <row r="450" spans="1:15" ht="12.75" customHeight="1">
      <c r="A450" s="33">
        <v>440</v>
      </c>
      <c r="B450" s="53" t="s">
        <v>534</v>
      </c>
      <c r="C450" s="31">
        <v>537.65</v>
      </c>
      <c r="D450" s="36">
        <v>532.03333333333342</v>
      </c>
      <c r="E450" s="36">
        <v>524.06666666666683</v>
      </c>
      <c r="F450" s="36">
        <v>510.48333333333346</v>
      </c>
      <c r="G450" s="36">
        <v>502.51666666666688</v>
      </c>
      <c r="H450" s="36">
        <v>545.61666666666679</v>
      </c>
      <c r="I450" s="36">
        <v>553.58333333333326</v>
      </c>
      <c r="J450" s="36">
        <v>567.16666666666674</v>
      </c>
      <c r="K450" s="31">
        <v>540</v>
      </c>
      <c r="L450" s="31">
        <v>518.45000000000005</v>
      </c>
      <c r="M450" s="31">
        <v>17.78246</v>
      </c>
      <c r="N450" s="1"/>
      <c r="O450" s="1"/>
    </row>
    <row r="451" spans="1:15" ht="12.75" customHeight="1">
      <c r="A451" s="33">
        <v>441</v>
      </c>
      <c r="B451" s="53" t="s">
        <v>226</v>
      </c>
      <c r="C451" s="31">
        <v>810.9</v>
      </c>
      <c r="D451" s="36">
        <v>803.80000000000007</v>
      </c>
      <c r="E451" s="36">
        <v>795.60000000000014</v>
      </c>
      <c r="F451" s="36">
        <v>780.30000000000007</v>
      </c>
      <c r="G451" s="36">
        <v>772.10000000000014</v>
      </c>
      <c r="H451" s="36">
        <v>819.10000000000014</v>
      </c>
      <c r="I451" s="36">
        <v>827.30000000000018</v>
      </c>
      <c r="J451" s="36">
        <v>842.60000000000014</v>
      </c>
      <c r="K451" s="31">
        <v>812</v>
      </c>
      <c r="L451" s="31">
        <v>788.5</v>
      </c>
      <c r="M451" s="31">
        <v>72.175420000000003</v>
      </c>
      <c r="N451" s="1"/>
      <c r="O451" s="1"/>
    </row>
    <row r="452" spans="1:15" ht="12.75" customHeight="1">
      <c r="A452" s="33">
        <v>442</v>
      </c>
      <c r="B452" s="53" t="s">
        <v>227</v>
      </c>
      <c r="C452" s="31">
        <v>356.95</v>
      </c>
      <c r="D452" s="36">
        <v>352.86666666666662</v>
      </c>
      <c r="E452" s="36">
        <v>347.83333333333326</v>
      </c>
      <c r="F452" s="36">
        <v>338.71666666666664</v>
      </c>
      <c r="G452" s="36">
        <v>333.68333333333328</v>
      </c>
      <c r="H452" s="36">
        <v>361.98333333333323</v>
      </c>
      <c r="I452" s="36">
        <v>367.01666666666665</v>
      </c>
      <c r="J452" s="36">
        <v>376.13333333333321</v>
      </c>
      <c r="K452" s="31">
        <v>357.9</v>
      </c>
      <c r="L452" s="31">
        <v>343.75</v>
      </c>
      <c r="M452" s="31">
        <v>198.10051000000001</v>
      </c>
      <c r="N452" s="1"/>
      <c r="O452" s="1"/>
    </row>
    <row r="453" spans="1:15" ht="12.75" customHeight="1">
      <c r="A453" s="33">
        <v>443</v>
      </c>
      <c r="B453" s="53" t="s">
        <v>228</v>
      </c>
      <c r="C453" s="31">
        <v>135.15</v>
      </c>
      <c r="D453" s="36">
        <v>133.60000000000002</v>
      </c>
      <c r="E453" s="36">
        <v>131.65000000000003</v>
      </c>
      <c r="F453" s="36">
        <v>128.15</v>
      </c>
      <c r="G453" s="36">
        <v>126.20000000000002</v>
      </c>
      <c r="H453" s="36">
        <v>137.10000000000005</v>
      </c>
      <c r="I453" s="36">
        <v>139.05000000000004</v>
      </c>
      <c r="J453" s="36">
        <v>142.55000000000007</v>
      </c>
      <c r="K453" s="31">
        <v>135.55000000000001</v>
      </c>
      <c r="L453" s="31">
        <v>130.1</v>
      </c>
      <c r="M453" s="31">
        <v>393.40118999999999</v>
      </c>
      <c r="N453" s="1"/>
      <c r="O453" s="1"/>
    </row>
    <row r="454" spans="1:15" ht="12.75" customHeight="1">
      <c r="A454" s="33">
        <v>444</v>
      </c>
      <c r="B454" s="53" t="s">
        <v>298</v>
      </c>
      <c r="C454" s="31">
        <v>89.9</v>
      </c>
      <c r="D454" s="36">
        <v>89.266666666666666</v>
      </c>
      <c r="E454" s="36">
        <v>86.933333333333337</v>
      </c>
      <c r="F454" s="36">
        <v>83.966666666666669</v>
      </c>
      <c r="G454" s="36">
        <v>81.63333333333334</v>
      </c>
      <c r="H454" s="36">
        <v>92.233333333333334</v>
      </c>
      <c r="I454" s="36">
        <v>94.566666666666677</v>
      </c>
      <c r="J454" s="36">
        <v>97.533333333333331</v>
      </c>
      <c r="K454" s="31">
        <v>91.6</v>
      </c>
      <c r="L454" s="31">
        <v>86.3</v>
      </c>
      <c r="M454" s="31">
        <v>66.95299</v>
      </c>
      <c r="N454" s="1"/>
      <c r="O454" s="1"/>
    </row>
    <row r="455" spans="1:15" ht="12.75" customHeight="1">
      <c r="A455" s="33">
        <v>445</v>
      </c>
      <c r="B455" s="53" t="s">
        <v>528</v>
      </c>
      <c r="C455" s="31">
        <v>1332.8</v>
      </c>
      <c r="D455" s="36">
        <v>1332.7833333333333</v>
      </c>
      <c r="E455" s="36">
        <v>1322.6166666666666</v>
      </c>
      <c r="F455" s="36">
        <v>1312.4333333333332</v>
      </c>
      <c r="G455" s="36">
        <v>1302.2666666666664</v>
      </c>
      <c r="H455" s="36">
        <v>1342.9666666666667</v>
      </c>
      <c r="I455" s="36">
        <v>1353.1333333333337</v>
      </c>
      <c r="J455" s="36">
        <v>1363.3166666666668</v>
      </c>
      <c r="K455" s="31">
        <v>1342.95</v>
      </c>
      <c r="L455" s="31">
        <v>1322.6</v>
      </c>
      <c r="M455" s="31">
        <v>0.21382000000000001</v>
      </c>
      <c r="N455" s="1"/>
      <c r="O455" s="1"/>
    </row>
    <row r="456" spans="1:15" ht="12.75" customHeight="1">
      <c r="A456" s="33">
        <v>446</v>
      </c>
      <c r="B456" s="53" t="s">
        <v>529</v>
      </c>
      <c r="C456" s="31">
        <v>393.65</v>
      </c>
      <c r="D456" s="36">
        <v>386.81666666666666</v>
      </c>
      <c r="E456" s="36">
        <v>377.88333333333333</v>
      </c>
      <c r="F456" s="36">
        <v>362.11666666666667</v>
      </c>
      <c r="G456" s="36">
        <v>353.18333333333334</v>
      </c>
      <c r="H456" s="36">
        <v>402.58333333333331</v>
      </c>
      <c r="I456" s="36">
        <v>411.51666666666659</v>
      </c>
      <c r="J456" s="36">
        <v>427.2833333333333</v>
      </c>
      <c r="K456" s="31">
        <v>395.75</v>
      </c>
      <c r="L456" s="31">
        <v>371.05</v>
      </c>
      <c r="M456" s="31">
        <v>4.1084100000000001</v>
      </c>
      <c r="N456" s="1"/>
      <c r="O456" s="1"/>
    </row>
    <row r="457" spans="1:15" ht="12.75" customHeight="1">
      <c r="A457" s="33">
        <v>447</v>
      </c>
      <c r="B457" s="53" t="s">
        <v>535</v>
      </c>
      <c r="C457" s="31">
        <v>2994.7</v>
      </c>
      <c r="D457" s="36">
        <v>2999.5499999999997</v>
      </c>
      <c r="E457" s="36">
        <v>2917.4999999999995</v>
      </c>
      <c r="F457" s="36">
        <v>2840.2999999999997</v>
      </c>
      <c r="G457" s="36">
        <v>2758.2499999999995</v>
      </c>
      <c r="H457" s="36">
        <v>3076.7499999999995</v>
      </c>
      <c r="I457" s="36">
        <v>3158.7999999999997</v>
      </c>
      <c r="J457" s="36">
        <v>3235.9999999999995</v>
      </c>
      <c r="K457" s="31">
        <v>3081.6</v>
      </c>
      <c r="L457" s="31">
        <v>2922.35</v>
      </c>
      <c r="M457" s="31">
        <v>0.36082999999999998</v>
      </c>
      <c r="N457" s="1"/>
      <c r="O457" s="1"/>
    </row>
    <row r="458" spans="1:15" ht="12.75" customHeight="1">
      <c r="A458" s="33">
        <v>448</v>
      </c>
      <c r="B458" s="53" t="s">
        <v>230</v>
      </c>
      <c r="C458" s="31">
        <v>1407.95</v>
      </c>
      <c r="D458" s="36">
        <v>1394.6666666666667</v>
      </c>
      <c r="E458" s="36">
        <v>1378.8333333333335</v>
      </c>
      <c r="F458" s="36">
        <v>1349.7166666666667</v>
      </c>
      <c r="G458" s="36">
        <v>1333.8833333333334</v>
      </c>
      <c r="H458" s="36">
        <v>1423.7833333333335</v>
      </c>
      <c r="I458" s="36">
        <v>1439.616666666667</v>
      </c>
      <c r="J458" s="36">
        <v>1468.7333333333336</v>
      </c>
      <c r="K458" s="31">
        <v>1410.5</v>
      </c>
      <c r="L458" s="31">
        <v>1365.55</v>
      </c>
      <c r="M458" s="31">
        <v>20.08135</v>
      </c>
      <c r="N458" s="1"/>
      <c r="O458" s="1"/>
    </row>
    <row r="459" spans="1:15" ht="12.75" customHeight="1">
      <c r="A459" s="33">
        <v>449</v>
      </c>
      <c r="B459" s="53" t="s">
        <v>536</v>
      </c>
      <c r="C459" s="31">
        <v>785.45</v>
      </c>
      <c r="D459" s="36">
        <v>772.05000000000007</v>
      </c>
      <c r="E459" s="36">
        <v>756.10000000000014</v>
      </c>
      <c r="F459" s="36">
        <v>726.75000000000011</v>
      </c>
      <c r="G459" s="36">
        <v>710.80000000000018</v>
      </c>
      <c r="H459" s="36">
        <v>801.40000000000009</v>
      </c>
      <c r="I459" s="36">
        <v>817.35000000000014</v>
      </c>
      <c r="J459" s="36">
        <v>846.7</v>
      </c>
      <c r="K459" s="31">
        <v>788</v>
      </c>
      <c r="L459" s="31">
        <v>742.7</v>
      </c>
      <c r="M459" s="31">
        <v>6.4720000000000004</v>
      </c>
      <c r="N459" s="1"/>
      <c r="O459" s="1"/>
    </row>
    <row r="460" spans="1:15" ht="12.75" customHeight="1">
      <c r="A460" s="33">
        <v>450</v>
      </c>
      <c r="B460" s="53" t="s">
        <v>537</v>
      </c>
      <c r="C460" s="31">
        <v>235.55</v>
      </c>
      <c r="D460" s="36">
        <v>232.16666666666666</v>
      </c>
      <c r="E460" s="36">
        <v>224.88333333333333</v>
      </c>
      <c r="F460" s="36">
        <v>214.21666666666667</v>
      </c>
      <c r="G460" s="36">
        <v>206.93333333333334</v>
      </c>
      <c r="H460" s="36">
        <v>242.83333333333331</v>
      </c>
      <c r="I460" s="36">
        <v>250.11666666666667</v>
      </c>
      <c r="J460" s="36">
        <v>260.7833333333333</v>
      </c>
      <c r="K460" s="31">
        <v>239.45</v>
      </c>
      <c r="L460" s="31">
        <v>221.5</v>
      </c>
      <c r="M460" s="31">
        <v>29.12763</v>
      </c>
      <c r="N460" s="1"/>
      <c r="O460" s="1"/>
    </row>
    <row r="461" spans="1:15" ht="12.75" customHeight="1">
      <c r="A461" s="33">
        <v>451</v>
      </c>
      <c r="B461" s="53" t="s">
        <v>208</v>
      </c>
      <c r="C461" s="31">
        <v>962.95</v>
      </c>
      <c r="D461" s="36">
        <v>953.11666666666667</v>
      </c>
      <c r="E461" s="36">
        <v>940.48333333333335</v>
      </c>
      <c r="F461" s="36">
        <v>918.01666666666665</v>
      </c>
      <c r="G461" s="36">
        <v>905.38333333333333</v>
      </c>
      <c r="H461" s="36">
        <v>975.58333333333337</v>
      </c>
      <c r="I461" s="36">
        <v>988.21666666666681</v>
      </c>
      <c r="J461" s="36">
        <v>1010.6833333333334</v>
      </c>
      <c r="K461" s="31">
        <v>965.75</v>
      </c>
      <c r="L461" s="31">
        <v>930.65</v>
      </c>
      <c r="M461" s="31">
        <v>1.9239900000000001</v>
      </c>
      <c r="N461" s="1"/>
      <c r="O461" s="1"/>
    </row>
    <row r="462" spans="1:15" ht="12.75" customHeight="1">
      <c r="A462" s="33">
        <v>452</v>
      </c>
      <c r="B462" s="53" t="s">
        <v>538</v>
      </c>
      <c r="C462" s="31">
        <v>3028.75</v>
      </c>
      <c r="D462" s="36">
        <v>3021.5833333333335</v>
      </c>
      <c r="E462" s="36">
        <v>2984.166666666667</v>
      </c>
      <c r="F462" s="36">
        <v>2939.5833333333335</v>
      </c>
      <c r="G462" s="36">
        <v>2902.166666666667</v>
      </c>
      <c r="H462" s="36">
        <v>3066.166666666667</v>
      </c>
      <c r="I462" s="36">
        <v>3103.5833333333339</v>
      </c>
      <c r="J462" s="36">
        <v>3148.166666666667</v>
      </c>
      <c r="K462" s="31">
        <v>3059</v>
      </c>
      <c r="L462" s="31">
        <v>2977</v>
      </c>
      <c r="M462" s="31">
        <v>0.26051000000000002</v>
      </c>
      <c r="N462" s="1"/>
      <c r="O462" s="1"/>
    </row>
    <row r="463" spans="1:15" ht="12.75" customHeight="1">
      <c r="A463" s="33">
        <v>453</v>
      </c>
      <c r="B463" s="53" t="s">
        <v>539</v>
      </c>
      <c r="C463" s="31">
        <v>3356.25</v>
      </c>
      <c r="D463" s="36">
        <v>3345.0333333333333</v>
      </c>
      <c r="E463" s="36">
        <v>3261.2166666666667</v>
      </c>
      <c r="F463" s="36">
        <v>3166.1833333333334</v>
      </c>
      <c r="G463" s="36">
        <v>3082.3666666666668</v>
      </c>
      <c r="H463" s="36">
        <v>3440.0666666666666</v>
      </c>
      <c r="I463" s="36">
        <v>3523.8833333333332</v>
      </c>
      <c r="J463" s="36">
        <v>3618.9166666666665</v>
      </c>
      <c r="K463" s="31">
        <v>3428.85</v>
      </c>
      <c r="L463" s="31">
        <v>3250</v>
      </c>
      <c r="M463" s="31">
        <v>0.59189999999999998</v>
      </c>
      <c r="N463" s="1"/>
      <c r="O463" s="1"/>
    </row>
    <row r="464" spans="1:15" ht="12.75" customHeight="1">
      <c r="A464" s="33">
        <v>454</v>
      </c>
      <c r="B464" s="53" t="s">
        <v>231</v>
      </c>
      <c r="C464" s="31">
        <v>3767.85</v>
      </c>
      <c r="D464" s="36">
        <v>3753.2000000000003</v>
      </c>
      <c r="E464" s="36">
        <v>3726.4000000000005</v>
      </c>
      <c r="F464" s="36">
        <v>3684.9500000000003</v>
      </c>
      <c r="G464" s="36">
        <v>3658.1500000000005</v>
      </c>
      <c r="H464" s="36">
        <v>3794.6500000000005</v>
      </c>
      <c r="I464" s="36">
        <v>3821.4500000000007</v>
      </c>
      <c r="J464" s="36">
        <v>3862.9000000000005</v>
      </c>
      <c r="K464" s="31">
        <v>3780</v>
      </c>
      <c r="L464" s="31">
        <v>3711.75</v>
      </c>
      <c r="M464" s="31">
        <v>6.3698800000000002</v>
      </c>
      <c r="N464" s="1"/>
      <c r="O464" s="1"/>
    </row>
    <row r="465" spans="1:15" ht="12.75" customHeight="1">
      <c r="A465" s="33">
        <v>455</v>
      </c>
      <c r="B465" s="53" t="s">
        <v>232</v>
      </c>
      <c r="C465" s="31">
        <v>2507.0500000000002</v>
      </c>
      <c r="D465" s="36">
        <v>2499.5000000000005</v>
      </c>
      <c r="E465" s="36">
        <v>2483.1000000000008</v>
      </c>
      <c r="F465" s="36">
        <v>2459.1500000000005</v>
      </c>
      <c r="G465" s="36">
        <v>2442.7500000000009</v>
      </c>
      <c r="H465" s="36">
        <v>2523.4500000000007</v>
      </c>
      <c r="I465" s="36">
        <v>2539.8500000000004</v>
      </c>
      <c r="J465" s="36">
        <v>2563.8000000000006</v>
      </c>
      <c r="K465" s="31">
        <v>2515.9</v>
      </c>
      <c r="L465" s="31">
        <v>2475.5500000000002</v>
      </c>
      <c r="M465" s="31">
        <v>1.7059899999999999</v>
      </c>
      <c r="N465" s="1"/>
      <c r="O465" s="1"/>
    </row>
    <row r="466" spans="1:15" ht="12.75" customHeight="1">
      <c r="A466" s="33">
        <v>456</v>
      </c>
      <c r="B466" s="53" t="s">
        <v>299</v>
      </c>
      <c r="C466" s="31">
        <v>1000.05</v>
      </c>
      <c r="D466" s="36">
        <v>993.98333333333323</v>
      </c>
      <c r="E466" s="36">
        <v>977.06666666666649</v>
      </c>
      <c r="F466" s="36">
        <v>954.08333333333326</v>
      </c>
      <c r="G466" s="36">
        <v>937.16666666666652</v>
      </c>
      <c r="H466" s="36">
        <v>1016.9666666666665</v>
      </c>
      <c r="I466" s="36">
        <v>1033.8833333333332</v>
      </c>
      <c r="J466" s="36">
        <v>1056.8666666666663</v>
      </c>
      <c r="K466" s="31">
        <v>1010.9</v>
      </c>
      <c r="L466" s="31">
        <v>971</v>
      </c>
      <c r="M466" s="31">
        <v>4.2851900000000001</v>
      </c>
      <c r="N466" s="1"/>
      <c r="O466" s="1"/>
    </row>
    <row r="467" spans="1:15" ht="12.75" customHeight="1">
      <c r="A467" s="33">
        <v>457</v>
      </c>
      <c r="B467" s="53" t="s">
        <v>540</v>
      </c>
      <c r="C467" s="31">
        <v>861.9</v>
      </c>
      <c r="D467" s="36">
        <v>853.01666666666677</v>
      </c>
      <c r="E467" s="36">
        <v>841.03333333333353</v>
      </c>
      <c r="F467" s="36">
        <v>820.16666666666674</v>
      </c>
      <c r="G467" s="36">
        <v>808.18333333333351</v>
      </c>
      <c r="H467" s="36">
        <v>873.88333333333355</v>
      </c>
      <c r="I467" s="36">
        <v>885.8666666666669</v>
      </c>
      <c r="J467" s="36">
        <v>906.73333333333358</v>
      </c>
      <c r="K467" s="31">
        <v>865</v>
      </c>
      <c r="L467" s="31">
        <v>832.15</v>
      </c>
      <c r="M467" s="31">
        <v>0.31319000000000002</v>
      </c>
      <c r="N467" s="1"/>
      <c r="O467" s="1"/>
    </row>
    <row r="468" spans="1:15" ht="12.75" customHeight="1">
      <c r="A468" s="33">
        <v>458</v>
      </c>
      <c r="B468" s="53" t="s">
        <v>233</v>
      </c>
      <c r="C468" s="31">
        <v>3222.75</v>
      </c>
      <c r="D468" s="36">
        <v>3198.0166666666664</v>
      </c>
      <c r="E468" s="36">
        <v>3154.7333333333327</v>
      </c>
      <c r="F468" s="36">
        <v>3086.7166666666662</v>
      </c>
      <c r="G468" s="36">
        <v>3043.4333333333325</v>
      </c>
      <c r="H468" s="36">
        <v>3266.0333333333328</v>
      </c>
      <c r="I468" s="36">
        <v>3309.3166666666666</v>
      </c>
      <c r="J468" s="36">
        <v>3377.333333333333</v>
      </c>
      <c r="K468" s="31">
        <v>3241.3</v>
      </c>
      <c r="L468" s="31">
        <v>3130</v>
      </c>
      <c r="M468" s="31">
        <v>3.39968</v>
      </c>
      <c r="N468" s="1"/>
      <c r="O468" s="1"/>
    </row>
    <row r="469" spans="1:15" ht="12.75" customHeight="1">
      <c r="A469" s="33">
        <v>459</v>
      </c>
      <c r="B469" s="53" t="s">
        <v>300</v>
      </c>
      <c r="C469" s="31">
        <v>45.85</v>
      </c>
      <c r="D469" s="36">
        <v>45.016666666666673</v>
      </c>
      <c r="E469" s="36">
        <v>43.333333333333343</v>
      </c>
      <c r="F469" s="36">
        <v>40.81666666666667</v>
      </c>
      <c r="G469" s="36">
        <v>39.13333333333334</v>
      </c>
      <c r="H469" s="36">
        <v>47.533333333333346</v>
      </c>
      <c r="I469" s="36">
        <v>49.216666666666669</v>
      </c>
      <c r="J469" s="36">
        <v>51.733333333333348</v>
      </c>
      <c r="K469" s="31">
        <v>46.7</v>
      </c>
      <c r="L469" s="31">
        <v>42.5</v>
      </c>
      <c r="M469" s="31">
        <v>573.97808999999995</v>
      </c>
      <c r="N469" s="1"/>
      <c r="O469" s="1"/>
    </row>
    <row r="470" spans="1:15" ht="12.75" customHeight="1">
      <c r="A470" s="33">
        <v>460</v>
      </c>
      <c r="B470" s="53" t="s">
        <v>541</v>
      </c>
      <c r="C470" s="31">
        <v>326.10000000000002</v>
      </c>
      <c r="D470" s="36">
        <v>325.26666666666665</v>
      </c>
      <c r="E470" s="36">
        <v>322.5333333333333</v>
      </c>
      <c r="F470" s="36">
        <v>318.96666666666664</v>
      </c>
      <c r="G470" s="36">
        <v>316.23333333333329</v>
      </c>
      <c r="H470" s="36">
        <v>328.83333333333331</v>
      </c>
      <c r="I470" s="36">
        <v>331.56666666666666</v>
      </c>
      <c r="J470" s="36">
        <v>335.13333333333333</v>
      </c>
      <c r="K470" s="31">
        <v>328</v>
      </c>
      <c r="L470" s="31">
        <v>321.7</v>
      </c>
      <c r="M470" s="31">
        <v>3.4942500000000001</v>
      </c>
      <c r="N470" s="1"/>
      <c r="O470" s="1"/>
    </row>
    <row r="471" spans="1:15" ht="12.75" customHeight="1">
      <c r="A471" s="33">
        <v>461</v>
      </c>
      <c r="B471" s="53" t="s">
        <v>542</v>
      </c>
      <c r="C471" s="31">
        <v>394.75</v>
      </c>
      <c r="D471" s="36">
        <v>392.65000000000003</v>
      </c>
      <c r="E471" s="36">
        <v>387.40000000000009</v>
      </c>
      <c r="F471" s="36">
        <v>380.05000000000007</v>
      </c>
      <c r="G471" s="36">
        <v>374.80000000000013</v>
      </c>
      <c r="H471" s="36">
        <v>400.00000000000006</v>
      </c>
      <c r="I471" s="36">
        <v>405.24999999999994</v>
      </c>
      <c r="J471" s="36">
        <v>412.6</v>
      </c>
      <c r="K471" s="31">
        <v>397.9</v>
      </c>
      <c r="L471" s="31">
        <v>385.3</v>
      </c>
      <c r="M471" s="31">
        <v>8.2989800000000002</v>
      </c>
      <c r="N471" s="1"/>
      <c r="O471" s="1"/>
    </row>
    <row r="472" spans="1:15" ht="12.75" customHeight="1">
      <c r="A472" s="33">
        <v>462</v>
      </c>
      <c r="B472" s="53" t="s">
        <v>530</v>
      </c>
      <c r="C472" s="31">
        <v>773.2</v>
      </c>
      <c r="D472" s="36">
        <v>767.76666666666677</v>
      </c>
      <c r="E472" s="36">
        <v>757.53333333333353</v>
      </c>
      <c r="F472" s="36">
        <v>741.86666666666679</v>
      </c>
      <c r="G472" s="36">
        <v>731.63333333333355</v>
      </c>
      <c r="H472" s="36">
        <v>783.43333333333351</v>
      </c>
      <c r="I472" s="36">
        <v>793.66666666666686</v>
      </c>
      <c r="J472" s="36">
        <v>809.33333333333348</v>
      </c>
      <c r="K472" s="31">
        <v>778</v>
      </c>
      <c r="L472" s="31">
        <v>752.1</v>
      </c>
      <c r="M472" s="31">
        <v>0.41410000000000002</v>
      </c>
      <c r="N472" s="1"/>
      <c r="O472" s="1"/>
    </row>
    <row r="473" spans="1:15" ht="12.75" customHeight="1">
      <c r="A473" s="33">
        <v>463</v>
      </c>
      <c r="B473" s="53" t="s">
        <v>301</v>
      </c>
      <c r="C473" s="31">
        <v>4006.2</v>
      </c>
      <c r="D473" s="36">
        <v>3967.3833333333332</v>
      </c>
      <c r="E473" s="36">
        <v>3814.8166666666666</v>
      </c>
      <c r="F473" s="36">
        <v>3623.4333333333334</v>
      </c>
      <c r="G473" s="36">
        <v>3470.8666666666668</v>
      </c>
      <c r="H473" s="36">
        <v>4158.7666666666664</v>
      </c>
      <c r="I473" s="36">
        <v>4311.333333333333</v>
      </c>
      <c r="J473" s="36">
        <v>4502.7166666666662</v>
      </c>
      <c r="K473" s="31">
        <v>4119.95</v>
      </c>
      <c r="L473" s="31">
        <v>3776</v>
      </c>
      <c r="M473" s="31">
        <v>2.7471700000000001</v>
      </c>
      <c r="N473" s="1"/>
      <c r="O473" s="1"/>
    </row>
    <row r="474" spans="1:15" ht="12.75" customHeight="1">
      <c r="A474" s="33">
        <v>464</v>
      </c>
      <c r="B474" s="53" t="s">
        <v>531</v>
      </c>
      <c r="C474" s="31">
        <v>63.4</v>
      </c>
      <c r="D474" s="36">
        <v>62.133333333333326</v>
      </c>
      <c r="E474" s="36">
        <v>60.566666666666649</v>
      </c>
      <c r="F474" s="36">
        <v>57.73333333333332</v>
      </c>
      <c r="G474" s="36">
        <v>56.166666666666643</v>
      </c>
      <c r="H474" s="36">
        <v>64.966666666666654</v>
      </c>
      <c r="I474" s="36">
        <v>66.533333333333331</v>
      </c>
      <c r="J474" s="36">
        <v>69.36666666666666</v>
      </c>
      <c r="K474" s="31">
        <v>63.7</v>
      </c>
      <c r="L474" s="31">
        <v>59.3</v>
      </c>
      <c r="M474" s="31">
        <v>275.42892000000001</v>
      </c>
      <c r="N474" s="1"/>
      <c r="O474" s="1"/>
    </row>
    <row r="475" spans="1:15" ht="12.75" customHeight="1">
      <c r="A475" s="33">
        <v>465</v>
      </c>
      <c r="B475" s="53" t="s">
        <v>234</v>
      </c>
      <c r="C475" s="31">
        <v>2000.95</v>
      </c>
      <c r="D475" s="36">
        <v>1991.9166666666667</v>
      </c>
      <c r="E475" s="36">
        <v>1968.8333333333335</v>
      </c>
      <c r="F475" s="36">
        <v>1936.7166666666667</v>
      </c>
      <c r="G475" s="36">
        <v>1913.6333333333334</v>
      </c>
      <c r="H475" s="36">
        <v>2024.0333333333335</v>
      </c>
      <c r="I475" s="36">
        <v>2047.116666666667</v>
      </c>
      <c r="J475" s="36">
        <v>2079.2333333333336</v>
      </c>
      <c r="K475" s="31">
        <v>2015</v>
      </c>
      <c r="L475" s="31">
        <v>1959.8</v>
      </c>
      <c r="M475" s="31">
        <v>9.0300499999999992</v>
      </c>
      <c r="N475" s="1"/>
      <c r="O475" s="1"/>
    </row>
    <row r="476" spans="1:15" ht="12.75" customHeight="1">
      <c r="A476" s="33">
        <v>466</v>
      </c>
      <c r="B476" s="53" t="s">
        <v>543</v>
      </c>
      <c r="C476" s="31">
        <v>42.7</v>
      </c>
      <c r="D476" s="36">
        <v>42.383333333333333</v>
      </c>
      <c r="E476" s="36">
        <v>41.166666666666664</v>
      </c>
      <c r="F476" s="36">
        <v>39.633333333333333</v>
      </c>
      <c r="G476" s="36">
        <v>38.416666666666664</v>
      </c>
      <c r="H476" s="36">
        <v>43.916666666666664</v>
      </c>
      <c r="I476" s="36">
        <v>45.133333333333333</v>
      </c>
      <c r="J476" s="36">
        <v>46.666666666666664</v>
      </c>
      <c r="K476" s="31">
        <v>43.6</v>
      </c>
      <c r="L476" s="31">
        <v>40.85</v>
      </c>
      <c r="M476" s="31">
        <v>359.28039999999999</v>
      </c>
      <c r="N476" s="1"/>
      <c r="O476" s="1"/>
    </row>
    <row r="477" spans="1:15" ht="12.75" customHeight="1">
      <c r="A477" s="33">
        <v>467</v>
      </c>
      <c r="B477" s="53" t="s">
        <v>544</v>
      </c>
      <c r="C477" s="31">
        <v>467.95</v>
      </c>
      <c r="D477" s="36">
        <v>467.48333333333335</v>
      </c>
      <c r="E477" s="36">
        <v>464.4666666666667</v>
      </c>
      <c r="F477" s="36">
        <v>460.98333333333335</v>
      </c>
      <c r="G477" s="36">
        <v>457.9666666666667</v>
      </c>
      <c r="H477" s="36">
        <v>470.9666666666667</v>
      </c>
      <c r="I477" s="36">
        <v>473.98333333333335</v>
      </c>
      <c r="J477" s="36">
        <v>477.4666666666667</v>
      </c>
      <c r="K477" s="31">
        <v>470.5</v>
      </c>
      <c r="L477" s="31">
        <v>464</v>
      </c>
      <c r="M477" s="31">
        <v>0.72245999999999999</v>
      </c>
      <c r="N477" s="1"/>
      <c r="O477" s="1"/>
    </row>
    <row r="478" spans="1:15" ht="12.75" customHeight="1">
      <c r="A478" s="33">
        <v>468</v>
      </c>
      <c r="B478" s="53" t="s">
        <v>236</v>
      </c>
      <c r="C478" s="31">
        <v>9990.5</v>
      </c>
      <c r="D478" s="36">
        <v>9919.2333333333318</v>
      </c>
      <c r="E478" s="36">
        <v>9805.8666666666631</v>
      </c>
      <c r="F478" s="36">
        <v>9621.2333333333318</v>
      </c>
      <c r="G478" s="36">
        <v>9507.8666666666631</v>
      </c>
      <c r="H478" s="36">
        <v>10103.866666666663</v>
      </c>
      <c r="I478" s="36">
        <v>10217.233333333332</v>
      </c>
      <c r="J478" s="36">
        <v>10401.866666666663</v>
      </c>
      <c r="K478" s="31">
        <v>10032.6</v>
      </c>
      <c r="L478" s="31">
        <v>9734.6</v>
      </c>
      <c r="M478" s="31">
        <v>2.7241900000000001</v>
      </c>
      <c r="N478" s="1"/>
      <c r="O478" s="1"/>
    </row>
    <row r="479" spans="1:15" ht="12.75" customHeight="1">
      <c r="A479" s="33">
        <v>469</v>
      </c>
      <c r="B479" s="53" t="s">
        <v>302</v>
      </c>
      <c r="C479" s="31">
        <v>142.85</v>
      </c>
      <c r="D479" s="36">
        <v>140.33333333333334</v>
      </c>
      <c r="E479" s="36">
        <v>137.56666666666669</v>
      </c>
      <c r="F479" s="36">
        <v>132.28333333333336</v>
      </c>
      <c r="G479" s="36">
        <v>129.51666666666671</v>
      </c>
      <c r="H479" s="36">
        <v>145.61666666666667</v>
      </c>
      <c r="I479" s="36">
        <v>148.38333333333333</v>
      </c>
      <c r="J479" s="36">
        <v>153.66666666666666</v>
      </c>
      <c r="K479" s="31">
        <v>143.1</v>
      </c>
      <c r="L479" s="31">
        <v>135.05000000000001</v>
      </c>
      <c r="M479" s="31">
        <v>252.83546999999999</v>
      </c>
      <c r="N479" s="1"/>
      <c r="O479" s="1"/>
    </row>
    <row r="480" spans="1:15" ht="12.75" customHeight="1">
      <c r="A480" s="33">
        <v>470</v>
      </c>
      <c r="B480" s="53" t="s">
        <v>235</v>
      </c>
      <c r="C480" s="31">
        <v>1876.7</v>
      </c>
      <c r="D480" s="36">
        <v>1861.5166666666667</v>
      </c>
      <c r="E480" s="36">
        <v>1838.2333333333333</v>
      </c>
      <c r="F480" s="36">
        <v>1799.7666666666667</v>
      </c>
      <c r="G480" s="36">
        <v>1776.4833333333333</v>
      </c>
      <c r="H480" s="36">
        <v>1899.9833333333333</v>
      </c>
      <c r="I480" s="36">
        <v>1923.2666666666667</v>
      </c>
      <c r="J480" s="36">
        <v>1961.7333333333333</v>
      </c>
      <c r="K480" s="31">
        <v>1884.8</v>
      </c>
      <c r="L480" s="31">
        <v>1823.05</v>
      </c>
      <c r="M480" s="31">
        <v>3.3330500000000001</v>
      </c>
      <c r="N480" s="1"/>
      <c r="O480" s="1"/>
    </row>
    <row r="481" spans="1:15" ht="12.75" customHeight="1">
      <c r="A481" s="33">
        <v>471</v>
      </c>
      <c r="B481" s="31" t="s">
        <v>176</v>
      </c>
      <c r="C481" s="36">
        <v>1112.2</v>
      </c>
      <c r="D481" s="36">
        <v>1116.8166666666666</v>
      </c>
      <c r="E481" s="36">
        <v>1087.6333333333332</v>
      </c>
      <c r="F481" s="36">
        <v>1063.0666666666666</v>
      </c>
      <c r="G481" s="36">
        <v>1033.8833333333332</v>
      </c>
      <c r="H481" s="36">
        <v>1141.3833333333332</v>
      </c>
      <c r="I481" s="36">
        <v>1170.5666666666666</v>
      </c>
      <c r="J481" s="31">
        <v>1195.1333333333332</v>
      </c>
      <c r="K481" s="31">
        <v>1146</v>
      </c>
      <c r="L481" s="31">
        <v>1092.25</v>
      </c>
      <c r="M481" s="53">
        <v>21.746410000000001</v>
      </c>
      <c r="N481" s="1"/>
      <c r="O481" s="1"/>
    </row>
    <row r="482" spans="1:15" ht="12.75" customHeight="1">
      <c r="A482" s="33">
        <v>472</v>
      </c>
      <c r="B482" s="31" t="s">
        <v>545</v>
      </c>
      <c r="C482" s="36">
        <v>697.65</v>
      </c>
      <c r="D482" s="36">
        <v>690.11666666666679</v>
      </c>
      <c r="E482" s="36">
        <v>680.48333333333358</v>
      </c>
      <c r="F482" s="36">
        <v>663.31666666666683</v>
      </c>
      <c r="G482" s="36">
        <v>653.68333333333362</v>
      </c>
      <c r="H482" s="36">
        <v>707.28333333333353</v>
      </c>
      <c r="I482" s="36">
        <v>716.91666666666674</v>
      </c>
      <c r="J482" s="31">
        <v>734.08333333333348</v>
      </c>
      <c r="K482" s="31">
        <v>699.75</v>
      </c>
      <c r="L482" s="31">
        <v>672.95</v>
      </c>
      <c r="M482" s="53">
        <v>2.2240099999999998</v>
      </c>
      <c r="N482" s="1"/>
      <c r="O482" s="1"/>
    </row>
    <row r="483" spans="1:15" ht="12.75" customHeight="1">
      <c r="A483" s="33">
        <v>473</v>
      </c>
      <c r="B483" s="31" t="s">
        <v>237</v>
      </c>
      <c r="C483" s="31">
        <v>545.75</v>
      </c>
      <c r="D483" s="36">
        <v>542.61666666666667</v>
      </c>
      <c r="E483" s="36">
        <v>538.23333333333335</v>
      </c>
      <c r="F483" s="36">
        <v>530.7166666666667</v>
      </c>
      <c r="G483" s="36">
        <v>526.33333333333337</v>
      </c>
      <c r="H483" s="36">
        <v>550.13333333333333</v>
      </c>
      <c r="I483" s="36">
        <v>554.51666666666677</v>
      </c>
      <c r="J483" s="36">
        <v>562.0333333333333</v>
      </c>
      <c r="K483" s="31">
        <v>547</v>
      </c>
      <c r="L483" s="31">
        <v>535.1</v>
      </c>
      <c r="M483" s="31">
        <v>13.86191</v>
      </c>
      <c r="N483" s="1"/>
      <c r="O483" s="1"/>
    </row>
    <row r="484" spans="1:15" ht="12.75" customHeight="1">
      <c r="A484" s="33">
        <v>474</v>
      </c>
      <c r="B484" s="31" t="s">
        <v>546</v>
      </c>
      <c r="C484" s="36">
        <v>857.55</v>
      </c>
      <c r="D484" s="36">
        <v>851</v>
      </c>
      <c r="E484" s="36">
        <v>838.75</v>
      </c>
      <c r="F484" s="36">
        <v>819.95</v>
      </c>
      <c r="G484" s="36">
        <v>807.7</v>
      </c>
      <c r="H484" s="36">
        <v>869.8</v>
      </c>
      <c r="I484" s="36">
        <v>882.05</v>
      </c>
      <c r="J484" s="31">
        <v>900.84999999999991</v>
      </c>
      <c r="K484" s="31">
        <v>863.25</v>
      </c>
      <c r="L484" s="31">
        <v>832.2</v>
      </c>
      <c r="M484" s="53">
        <v>0.82487999999999995</v>
      </c>
      <c r="N484" s="1"/>
      <c r="O484" s="1"/>
    </row>
    <row r="485" spans="1:15" ht="12.75" customHeight="1">
      <c r="A485" s="33">
        <v>475</v>
      </c>
      <c r="B485" s="31" t="s">
        <v>549</v>
      </c>
      <c r="C485" s="31">
        <v>558.35</v>
      </c>
      <c r="D485" s="36">
        <v>551.48333333333346</v>
      </c>
      <c r="E485" s="36">
        <v>540.76666666666688</v>
      </c>
      <c r="F485" s="36">
        <v>523.18333333333339</v>
      </c>
      <c r="G485" s="36">
        <v>512.46666666666681</v>
      </c>
      <c r="H485" s="36">
        <v>569.06666666666695</v>
      </c>
      <c r="I485" s="36">
        <v>579.78333333333342</v>
      </c>
      <c r="J485" s="36">
        <v>597.36666666666702</v>
      </c>
      <c r="K485" s="31">
        <v>562.20000000000005</v>
      </c>
      <c r="L485" s="31">
        <v>533.9</v>
      </c>
      <c r="M485" s="31">
        <v>5.9164500000000002</v>
      </c>
      <c r="N485" s="1"/>
      <c r="O485" s="1"/>
    </row>
    <row r="486" spans="1:15" ht="12.75" customHeight="1">
      <c r="A486" s="33">
        <v>476</v>
      </c>
      <c r="B486" s="31" t="s">
        <v>550</v>
      </c>
      <c r="C486" s="36">
        <v>516.1</v>
      </c>
      <c r="D486" s="36">
        <v>502.04999999999995</v>
      </c>
      <c r="E486" s="36">
        <v>484.09999999999991</v>
      </c>
      <c r="F486" s="36">
        <v>452.09999999999997</v>
      </c>
      <c r="G486" s="36">
        <v>434.14999999999992</v>
      </c>
      <c r="H486" s="36">
        <v>534.04999999999995</v>
      </c>
      <c r="I486" s="36">
        <v>552</v>
      </c>
      <c r="J486" s="36">
        <v>583.99999999999989</v>
      </c>
      <c r="K486" s="31">
        <v>520</v>
      </c>
      <c r="L486" s="31">
        <v>470.05</v>
      </c>
      <c r="M486" s="31">
        <v>25.01679</v>
      </c>
      <c r="N486" s="1"/>
      <c r="O486" s="1"/>
    </row>
    <row r="487" spans="1:15" ht="12.75" customHeight="1">
      <c r="A487" s="33">
        <v>477</v>
      </c>
      <c r="B487" s="31" t="s">
        <v>551</v>
      </c>
      <c r="C487" s="31">
        <v>394.25</v>
      </c>
      <c r="D487" s="36">
        <v>398.08333333333331</v>
      </c>
      <c r="E487" s="36">
        <v>381.16666666666663</v>
      </c>
      <c r="F487" s="36">
        <v>368.08333333333331</v>
      </c>
      <c r="G487" s="36">
        <v>351.16666666666663</v>
      </c>
      <c r="H487" s="36">
        <v>411.16666666666663</v>
      </c>
      <c r="I487" s="36">
        <v>428.08333333333326</v>
      </c>
      <c r="J487" s="36">
        <v>441.16666666666663</v>
      </c>
      <c r="K487" s="31">
        <v>415</v>
      </c>
      <c r="L487" s="31">
        <v>385</v>
      </c>
      <c r="M487" s="31">
        <v>15.700799999999999</v>
      </c>
      <c r="N487" s="1"/>
      <c r="O487" s="1"/>
    </row>
    <row r="488" spans="1:15" ht="12.75" customHeight="1">
      <c r="A488" s="33">
        <v>478</v>
      </c>
      <c r="B488" s="31" t="s">
        <v>552</v>
      </c>
      <c r="C488" s="36">
        <v>522.9</v>
      </c>
      <c r="D488" s="36">
        <v>519.76666666666665</v>
      </c>
      <c r="E488" s="36">
        <v>513.13333333333333</v>
      </c>
      <c r="F488" s="36">
        <v>503.36666666666667</v>
      </c>
      <c r="G488" s="36">
        <v>496.73333333333335</v>
      </c>
      <c r="H488" s="36">
        <v>529.5333333333333</v>
      </c>
      <c r="I488" s="36">
        <v>536.16666666666652</v>
      </c>
      <c r="J488" s="36">
        <v>545.93333333333328</v>
      </c>
      <c r="K488" s="31">
        <v>526.4</v>
      </c>
      <c r="L488" s="31">
        <v>510</v>
      </c>
      <c r="M488" s="31">
        <v>1.46408</v>
      </c>
      <c r="N488" s="1"/>
      <c r="O488" s="1"/>
    </row>
    <row r="489" spans="1:15" ht="12.75" customHeight="1">
      <c r="A489" s="33">
        <v>479</v>
      </c>
      <c r="B489" s="53" t="s">
        <v>303</v>
      </c>
      <c r="C489" s="31">
        <v>1266.3499999999999</v>
      </c>
      <c r="D489" s="36">
        <v>1264.7166666666665</v>
      </c>
      <c r="E489" s="36">
        <v>1254.633333333333</v>
      </c>
      <c r="F489" s="36">
        <v>1242.9166666666665</v>
      </c>
      <c r="G489" s="36">
        <v>1232.833333333333</v>
      </c>
      <c r="H489" s="36">
        <v>1276.4333333333329</v>
      </c>
      <c r="I489" s="36">
        <v>1286.5166666666664</v>
      </c>
      <c r="J489" s="36">
        <v>1298.2333333333329</v>
      </c>
      <c r="K489" s="31">
        <v>1274.8</v>
      </c>
      <c r="L489" s="31">
        <v>1253</v>
      </c>
      <c r="M489" s="31">
        <v>30.719110000000001</v>
      </c>
      <c r="N489" s="1"/>
      <c r="O489" s="1"/>
    </row>
    <row r="490" spans="1:15" ht="12.75" customHeight="1">
      <c r="A490" s="33">
        <v>480</v>
      </c>
      <c r="B490" s="53" t="s">
        <v>553</v>
      </c>
      <c r="C490" s="36">
        <v>1072.45</v>
      </c>
      <c r="D490" s="36">
        <v>1066.3999999999999</v>
      </c>
      <c r="E490" s="36">
        <v>1049.0999999999997</v>
      </c>
      <c r="F490" s="36">
        <v>1025.7499999999998</v>
      </c>
      <c r="G490" s="36">
        <v>1008.4499999999996</v>
      </c>
      <c r="H490" s="36">
        <v>1089.7499999999998</v>
      </c>
      <c r="I490" s="36">
        <v>1107.05</v>
      </c>
      <c r="J490" s="36">
        <v>1130.3999999999999</v>
      </c>
      <c r="K490" s="31">
        <v>1083.7</v>
      </c>
      <c r="L490" s="31">
        <v>1043.05</v>
      </c>
      <c r="M490" s="31">
        <v>3.1831100000000001</v>
      </c>
      <c r="N490" s="1"/>
      <c r="O490" s="1"/>
    </row>
    <row r="491" spans="1:15" ht="12.75" customHeight="1">
      <c r="A491" s="33">
        <v>481</v>
      </c>
      <c r="B491" s="53" t="s">
        <v>238</v>
      </c>
      <c r="C491" s="31">
        <v>262.55</v>
      </c>
      <c r="D491" s="36">
        <v>259.65000000000003</v>
      </c>
      <c r="E491" s="36">
        <v>256.00000000000006</v>
      </c>
      <c r="F491" s="36">
        <v>249.45000000000002</v>
      </c>
      <c r="G491" s="36">
        <v>245.80000000000004</v>
      </c>
      <c r="H491" s="36">
        <v>266.20000000000005</v>
      </c>
      <c r="I491" s="36">
        <v>269.85000000000002</v>
      </c>
      <c r="J491" s="36">
        <v>276.40000000000009</v>
      </c>
      <c r="K491" s="31">
        <v>263.3</v>
      </c>
      <c r="L491" s="31">
        <v>253.1</v>
      </c>
      <c r="M491" s="31">
        <v>65.631860000000003</v>
      </c>
      <c r="N491" s="1"/>
      <c r="O491" s="1"/>
    </row>
    <row r="492" spans="1:15" ht="12.75" customHeight="1">
      <c r="A492" s="33">
        <v>482</v>
      </c>
      <c r="B492" s="53" t="s">
        <v>547</v>
      </c>
      <c r="C492" s="36">
        <v>292.89999999999998</v>
      </c>
      <c r="D492" s="36">
        <v>291.08333333333331</v>
      </c>
      <c r="E492" s="36">
        <v>287.66666666666663</v>
      </c>
      <c r="F492" s="36">
        <v>282.43333333333334</v>
      </c>
      <c r="G492" s="36">
        <v>279.01666666666665</v>
      </c>
      <c r="H492" s="36">
        <v>296.31666666666661</v>
      </c>
      <c r="I492" s="36">
        <v>299.73333333333323</v>
      </c>
      <c r="J492" s="36">
        <v>304.96666666666658</v>
      </c>
      <c r="K492" s="31">
        <v>294.5</v>
      </c>
      <c r="L492" s="31">
        <v>285.85000000000002</v>
      </c>
      <c r="M492" s="31">
        <v>3.6240600000000001</v>
      </c>
      <c r="N492" s="1"/>
      <c r="O492" s="1"/>
    </row>
    <row r="493" spans="1:15" ht="12.75" customHeight="1">
      <c r="A493" s="33">
        <v>483</v>
      </c>
      <c r="B493" s="53" t="s">
        <v>554</v>
      </c>
      <c r="C493" s="36">
        <v>635.45000000000005</v>
      </c>
      <c r="D493" s="36">
        <v>638.53333333333342</v>
      </c>
      <c r="E493" s="36">
        <v>621.71666666666681</v>
      </c>
      <c r="F493" s="36">
        <v>607.98333333333335</v>
      </c>
      <c r="G493" s="36">
        <v>591.16666666666674</v>
      </c>
      <c r="H493" s="36">
        <v>652.26666666666688</v>
      </c>
      <c r="I493" s="36">
        <v>669.08333333333348</v>
      </c>
      <c r="J493" s="36">
        <v>682.81666666666695</v>
      </c>
      <c r="K493" s="31">
        <v>655.35</v>
      </c>
      <c r="L493" s="31">
        <v>624.79999999999995</v>
      </c>
      <c r="M493" s="31">
        <v>2.9331999999999998</v>
      </c>
      <c r="N493" s="1"/>
      <c r="O493" s="1"/>
    </row>
    <row r="494" spans="1:15" ht="12.75" customHeight="1">
      <c r="A494" s="33">
        <v>484</v>
      </c>
      <c r="B494" s="53" t="s">
        <v>555</v>
      </c>
      <c r="C494" s="36">
        <v>1703.55</v>
      </c>
      <c r="D494" s="36">
        <v>1699.0333333333335</v>
      </c>
      <c r="E494" s="36">
        <v>1688.0666666666671</v>
      </c>
      <c r="F494" s="36">
        <v>1672.5833333333335</v>
      </c>
      <c r="G494" s="36">
        <v>1661.616666666667</v>
      </c>
      <c r="H494" s="36">
        <v>1714.5166666666671</v>
      </c>
      <c r="I494" s="36">
        <v>1725.4833333333338</v>
      </c>
      <c r="J494" s="36">
        <v>1740.9666666666672</v>
      </c>
      <c r="K494" s="31">
        <v>1710</v>
      </c>
      <c r="L494" s="31">
        <v>1683.55</v>
      </c>
      <c r="M494" s="31">
        <v>0.22514999999999999</v>
      </c>
      <c r="N494" s="1"/>
      <c r="O494" s="1"/>
    </row>
    <row r="495" spans="1:15" ht="12.75" customHeight="1">
      <c r="A495" s="33">
        <v>485</v>
      </c>
      <c r="B495" s="53" t="s">
        <v>548</v>
      </c>
      <c r="C495" s="36">
        <v>2070.65</v>
      </c>
      <c r="D495" s="36">
        <v>2069.1833333333334</v>
      </c>
      <c r="E495" s="36">
        <v>2046.4666666666667</v>
      </c>
      <c r="F495" s="36">
        <v>2022.2833333333333</v>
      </c>
      <c r="G495" s="36">
        <v>1999.5666666666666</v>
      </c>
      <c r="H495" s="36">
        <v>2093.3666666666668</v>
      </c>
      <c r="I495" s="36">
        <v>2116.0833333333339</v>
      </c>
      <c r="J495" s="36">
        <v>2140.2666666666669</v>
      </c>
      <c r="K495" s="31">
        <v>2091.9</v>
      </c>
      <c r="L495" s="31">
        <v>2045</v>
      </c>
      <c r="M495" s="31">
        <v>0.11283</v>
      </c>
      <c r="N495" s="1"/>
      <c r="O495" s="1"/>
    </row>
    <row r="496" spans="1:15" ht="12.75" customHeight="1">
      <c r="A496" s="33">
        <v>486</v>
      </c>
      <c r="B496" s="53" t="s">
        <v>141</v>
      </c>
      <c r="C496" s="36">
        <v>14.9</v>
      </c>
      <c r="D496" s="36">
        <v>14.716666666666667</v>
      </c>
      <c r="E496" s="36">
        <v>14.433333333333334</v>
      </c>
      <c r="F496" s="36">
        <v>13.966666666666667</v>
      </c>
      <c r="G496" s="36">
        <v>13.683333333333334</v>
      </c>
      <c r="H496" s="36">
        <v>15.183333333333334</v>
      </c>
      <c r="I496" s="36">
        <v>15.466666666666669</v>
      </c>
      <c r="J496" s="36">
        <v>15.933333333333334</v>
      </c>
      <c r="K496" s="31">
        <v>15</v>
      </c>
      <c r="L496" s="31">
        <v>14.25</v>
      </c>
      <c r="M496" s="31">
        <v>4326.5178400000004</v>
      </c>
      <c r="N496" s="1"/>
      <c r="O496" s="1"/>
    </row>
    <row r="497" spans="1:15" ht="12.75" customHeight="1">
      <c r="A497" s="33">
        <v>487</v>
      </c>
      <c r="B497" s="53" t="s">
        <v>239</v>
      </c>
      <c r="C497" s="36">
        <v>1031.75</v>
      </c>
      <c r="D497" s="36">
        <v>1021.6333333333333</v>
      </c>
      <c r="E497" s="36">
        <v>1006.5166666666667</v>
      </c>
      <c r="F497" s="36">
        <v>981.2833333333333</v>
      </c>
      <c r="G497" s="36">
        <v>966.16666666666663</v>
      </c>
      <c r="H497" s="36">
        <v>1046.8666666666668</v>
      </c>
      <c r="I497" s="36">
        <v>1061.9833333333331</v>
      </c>
      <c r="J497" s="36">
        <v>1087.2166666666667</v>
      </c>
      <c r="K497" s="31">
        <v>1036.75</v>
      </c>
      <c r="L497" s="31">
        <v>996.4</v>
      </c>
      <c r="M497" s="31">
        <v>14.18343</v>
      </c>
      <c r="N497" s="1"/>
      <c r="O497" s="1"/>
    </row>
    <row r="498" spans="1:15" ht="12.75" customHeight="1">
      <c r="A498" s="33">
        <v>488</v>
      </c>
      <c r="B498" s="53" t="s">
        <v>556</v>
      </c>
      <c r="C498" s="36">
        <v>589.15</v>
      </c>
      <c r="D498" s="36">
        <v>590.9666666666667</v>
      </c>
      <c r="E498" s="36">
        <v>583.28333333333342</v>
      </c>
      <c r="F498" s="36">
        <v>577.41666666666674</v>
      </c>
      <c r="G498" s="36">
        <v>569.73333333333346</v>
      </c>
      <c r="H498" s="36">
        <v>596.83333333333337</v>
      </c>
      <c r="I498" s="36">
        <v>604.51666666666677</v>
      </c>
      <c r="J498" s="36">
        <v>610.38333333333333</v>
      </c>
      <c r="K498" s="31">
        <v>598.65</v>
      </c>
      <c r="L498" s="31">
        <v>585.1</v>
      </c>
      <c r="M498" s="31">
        <v>4.6640699999999997</v>
      </c>
      <c r="N498" s="1"/>
      <c r="O498" s="1"/>
    </row>
    <row r="499" spans="1:15" ht="12.75" customHeight="1">
      <c r="A499" s="33">
        <v>489</v>
      </c>
      <c r="B499" s="53" t="s">
        <v>557</v>
      </c>
      <c r="C499" s="53">
        <v>832.45</v>
      </c>
      <c r="D499" s="36">
        <v>827.31666666666661</v>
      </c>
      <c r="E499" s="36">
        <v>815.63333333333321</v>
      </c>
      <c r="F499" s="36">
        <v>798.81666666666661</v>
      </c>
      <c r="G499" s="36">
        <v>787.13333333333321</v>
      </c>
      <c r="H499" s="36">
        <v>844.13333333333321</v>
      </c>
      <c r="I499" s="36">
        <v>855.81666666666661</v>
      </c>
      <c r="J499" s="36">
        <v>872.63333333333321</v>
      </c>
      <c r="K499" s="31">
        <v>839</v>
      </c>
      <c r="L499" s="31">
        <v>810.5</v>
      </c>
      <c r="M499" s="31">
        <v>1.30664</v>
      </c>
      <c r="N499" s="1"/>
      <c r="O499" s="1"/>
    </row>
    <row r="500" spans="1:15" ht="12.75" customHeight="1">
      <c r="A500" s="33">
        <v>490</v>
      </c>
      <c r="B500" s="53" t="s">
        <v>304</v>
      </c>
      <c r="C500" s="53">
        <v>1339.75</v>
      </c>
      <c r="D500" s="36">
        <v>1332.1499999999999</v>
      </c>
      <c r="E500" s="36">
        <v>1317.6499999999996</v>
      </c>
      <c r="F500" s="36">
        <v>1295.5499999999997</v>
      </c>
      <c r="G500" s="36">
        <v>1281.0499999999995</v>
      </c>
      <c r="H500" s="36">
        <v>1354.2499999999998</v>
      </c>
      <c r="I500" s="36">
        <v>1368.7500000000002</v>
      </c>
      <c r="J500" s="36">
        <v>1390.85</v>
      </c>
      <c r="K500" s="31">
        <v>1346.65</v>
      </c>
      <c r="L500" s="31">
        <v>1310.05</v>
      </c>
      <c r="M500" s="31">
        <v>0.42272999999999999</v>
      </c>
      <c r="N500" s="1"/>
      <c r="O500" s="1"/>
    </row>
    <row r="501" spans="1:15" ht="12.75" customHeight="1">
      <c r="A501" s="33">
        <v>491</v>
      </c>
      <c r="B501" s="53" t="s">
        <v>240</v>
      </c>
      <c r="C501" s="53">
        <v>478.05</v>
      </c>
      <c r="D501" s="36">
        <v>475.0333333333333</v>
      </c>
      <c r="E501" s="36">
        <v>471.06666666666661</v>
      </c>
      <c r="F501" s="36">
        <v>464.08333333333331</v>
      </c>
      <c r="G501" s="36">
        <v>460.11666666666662</v>
      </c>
      <c r="H501" s="36">
        <v>482.01666666666659</v>
      </c>
      <c r="I501" s="36">
        <v>485.98333333333329</v>
      </c>
      <c r="J501" s="36">
        <v>492.96666666666658</v>
      </c>
      <c r="K501" s="31">
        <v>479</v>
      </c>
      <c r="L501" s="31">
        <v>468.05</v>
      </c>
      <c r="M501" s="31">
        <v>58.543750000000003</v>
      </c>
      <c r="N501" s="1"/>
      <c r="O501" s="1"/>
    </row>
    <row r="502" spans="1:15" ht="12.75" customHeight="1">
      <c r="A502" s="33">
        <v>492</v>
      </c>
      <c r="B502" s="53" t="s">
        <v>305</v>
      </c>
      <c r="C502" s="53">
        <v>24.7</v>
      </c>
      <c r="D502" s="36">
        <v>24.383333333333336</v>
      </c>
      <c r="E502" s="36">
        <v>23.966666666666672</v>
      </c>
      <c r="F502" s="36">
        <v>23.233333333333334</v>
      </c>
      <c r="G502" s="36">
        <v>22.81666666666667</v>
      </c>
      <c r="H502" s="36">
        <v>25.116666666666674</v>
      </c>
      <c r="I502" s="36">
        <v>25.533333333333339</v>
      </c>
      <c r="J502" s="36">
        <v>26.266666666666676</v>
      </c>
      <c r="K502" s="31">
        <v>24.8</v>
      </c>
      <c r="L502" s="31">
        <v>23.65</v>
      </c>
      <c r="M502" s="31">
        <v>2409.0451499999999</v>
      </c>
      <c r="N502" s="1"/>
      <c r="O502" s="1"/>
    </row>
    <row r="503" spans="1:15" ht="12.75" customHeight="1">
      <c r="A503" s="33">
        <v>493</v>
      </c>
      <c r="B503" s="53" t="s">
        <v>241</v>
      </c>
      <c r="C503" s="36">
        <v>166.35</v>
      </c>
      <c r="D503" s="36">
        <v>164.91666666666666</v>
      </c>
      <c r="E503" s="36">
        <v>159.43333333333331</v>
      </c>
      <c r="F503" s="36">
        <v>152.51666666666665</v>
      </c>
      <c r="G503" s="36">
        <v>147.0333333333333</v>
      </c>
      <c r="H503" s="36">
        <v>171.83333333333331</v>
      </c>
      <c r="I503" s="36">
        <v>177.31666666666666</v>
      </c>
      <c r="J503" s="31">
        <v>184.23333333333332</v>
      </c>
      <c r="K503" s="31">
        <v>170.4</v>
      </c>
      <c r="L503" s="31">
        <v>158</v>
      </c>
      <c r="M503" s="53">
        <v>1464.00155</v>
      </c>
      <c r="N503" s="1"/>
      <c r="O503" s="1"/>
    </row>
    <row r="504" spans="1:15" ht="12.75" customHeight="1">
      <c r="A504" s="33">
        <v>494</v>
      </c>
      <c r="B504" s="53" t="s">
        <v>559</v>
      </c>
      <c r="C504" s="36">
        <v>569.95000000000005</v>
      </c>
      <c r="D504" s="36">
        <v>563.41666666666663</v>
      </c>
      <c r="E504" s="36">
        <v>554.83333333333326</v>
      </c>
      <c r="F504" s="36">
        <v>539.71666666666658</v>
      </c>
      <c r="G504" s="36">
        <v>531.13333333333321</v>
      </c>
      <c r="H504" s="36">
        <v>578.5333333333333</v>
      </c>
      <c r="I504" s="36">
        <v>587.11666666666656</v>
      </c>
      <c r="J504" s="31">
        <v>602.23333333333335</v>
      </c>
      <c r="K504" s="31">
        <v>572</v>
      </c>
      <c r="L504" s="31">
        <v>548.29999999999995</v>
      </c>
      <c r="M504" s="53">
        <v>14.00404</v>
      </c>
      <c r="N504" s="1"/>
      <c r="O504" s="1"/>
    </row>
    <row r="505" spans="1:15" ht="12.75" customHeight="1">
      <c r="A505" s="33">
        <v>495</v>
      </c>
      <c r="B505" s="53" t="s">
        <v>558</v>
      </c>
      <c r="C505" s="53">
        <v>17270.45</v>
      </c>
      <c r="D505" s="36">
        <v>17219.383333333331</v>
      </c>
      <c r="E505" s="36">
        <v>16951.016666666663</v>
      </c>
      <c r="F505" s="36">
        <v>16631.583333333332</v>
      </c>
      <c r="G505" s="36">
        <v>16363.216666666664</v>
      </c>
      <c r="H505" s="36">
        <v>17538.816666666662</v>
      </c>
      <c r="I505" s="36">
        <v>17807.183333333331</v>
      </c>
      <c r="J505" s="36">
        <v>18126.616666666661</v>
      </c>
      <c r="K505" s="31">
        <v>17487.75</v>
      </c>
      <c r="L505" s="31">
        <v>16899.95</v>
      </c>
      <c r="M505" s="31">
        <v>0.10915</v>
      </c>
      <c r="N505" s="1"/>
      <c r="O505" s="1"/>
    </row>
    <row r="506" spans="1:15" ht="12.75" customHeight="1">
      <c r="A506" s="33">
        <v>496</v>
      </c>
      <c r="B506" s="53" t="s">
        <v>306</v>
      </c>
      <c r="C506" s="53">
        <v>136.19999999999999</v>
      </c>
      <c r="D506" s="36">
        <v>134.30000000000001</v>
      </c>
      <c r="E506" s="36">
        <v>131.70000000000002</v>
      </c>
      <c r="F506" s="36">
        <v>127.20000000000002</v>
      </c>
      <c r="G506" s="36">
        <v>124.60000000000002</v>
      </c>
      <c r="H506" s="36">
        <v>138.80000000000001</v>
      </c>
      <c r="I506" s="36">
        <v>141.40000000000003</v>
      </c>
      <c r="J506" s="36">
        <v>145.9</v>
      </c>
      <c r="K506" s="31">
        <v>136.9</v>
      </c>
      <c r="L506" s="31">
        <v>129.80000000000001</v>
      </c>
      <c r="M506" s="31">
        <v>546.12769000000003</v>
      </c>
      <c r="N506" s="1"/>
      <c r="O506" s="1"/>
    </row>
    <row r="507" spans="1:15" ht="12.75" customHeight="1">
      <c r="A507" s="33">
        <v>497</v>
      </c>
      <c r="B507" s="53" t="s">
        <v>242</v>
      </c>
      <c r="C507" s="36">
        <v>752.4</v>
      </c>
      <c r="D507" s="36">
        <v>744.25</v>
      </c>
      <c r="E507" s="36">
        <v>734.6</v>
      </c>
      <c r="F507" s="36">
        <v>716.80000000000007</v>
      </c>
      <c r="G507" s="36">
        <v>707.15000000000009</v>
      </c>
      <c r="H507" s="36">
        <v>762.05</v>
      </c>
      <c r="I507" s="36">
        <v>771.7</v>
      </c>
      <c r="J507" s="31">
        <v>789.49999999999989</v>
      </c>
      <c r="K507" s="31">
        <v>753.9</v>
      </c>
      <c r="L507" s="31">
        <v>726.45</v>
      </c>
      <c r="M507" s="53">
        <v>23.30199</v>
      </c>
      <c r="N507" s="1"/>
      <c r="O507" s="1"/>
    </row>
    <row r="508" spans="1:15" ht="12.75" customHeight="1">
      <c r="A508" s="33">
        <v>498</v>
      </c>
      <c r="B508" s="53" t="s">
        <v>560</v>
      </c>
      <c r="C508" s="53">
        <v>1602.95</v>
      </c>
      <c r="D508" s="36">
        <v>1598.0166666666664</v>
      </c>
      <c r="E508" s="36">
        <v>1577.0333333333328</v>
      </c>
      <c r="F508" s="36">
        <v>1551.1166666666663</v>
      </c>
      <c r="G508" s="36">
        <v>1530.1333333333328</v>
      </c>
      <c r="H508" s="36">
        <v>1623.9333333333329</v>
      </c>
      <c r="I508" s="36">
        <v>1644.9166666666665</v>
      </c>
      <c r="J508" s="36">
        <v>1670.833333333333</v>
      </c>
      <c r="K508" s="31">
        <v>1619</v>
      </c>
      <c r="L508" s="31">
        <v>1572.1</v>
      </c>
      <c r="M508" s="31">
        <v>0.24614</v>
      </c>
      <c r="N508" s="1"/>
      <c r="O508" s="1"/>
    </row>
    <row r="509" spans="1:15" ht="12.75" customHeight="1">
      <c r="A509" s="240">
        <v>499</v>
      </c>
      <c r="B509" s="241" t="s">
        <v>560</v>
      </c>
      <c r="C509" s="241">
        <v>1681.1</v>
      </c>
      <c r="D509" s="242">
        <v>1683.55</v>
      </c>
      <c r="E509" s="242">
        <v>1660.9499999999998</v>
      </c>
      <c r="F509" s="242">
        <v>1640.8</v>
      </c>
      <c r="G509" s="242">
        <v>1618.1999999999998</v>
      </c>
      <c r="H509" s="242">
        <v>1703.6999999999998</v>
      </c>
      <c r="I509" s="242">
        <v>1726.2999999999997</v>
      </c>
      <c r="J509" s="242">
        <v>1746.4499999999998</v>
      </c>
      <c r="K509" s="243">
        <v>1706.15</v>
      </c>
      <c r="L509" s="243">
        <v>1663.4</v>
      </c>
      <c r="M509" s="243">
        <v>1.43919</v>
      </c>
      <c r="N509" s="1"/>
      <c r="O509" s="1"/>
    </row>
    <row r="510" spans="1:15" ht="12.75" customHeight="1">
      <c r="A510" s="256">
        <v>500</v>
      </c>
      <c r="B510" s="258" t="s">
        <v>560</v>
      </c>
      <c r="C510" s="258">
        <v>1551.4</v>
      </c>
      <c r="D510" s="259">
        <v>1542.3666666666668</v>
      </c>
      <c r="E510" s="259">
        <v>1519.0833333333335</v>
      </c>
      <c r="F510" s="259">
        <v>1486.7666666666667</v>
      </c>
      <c r="G510" s="259">
        <v>1463.4833333333333</v>
      </c>
      <c r="H510" s="259">
        <v>1574.6833333333336</v>
      </c>
      <c r="I510" s="259">
        <v>1597.9666666666669</v>
      </c>
      <c r="J510" s="259">
        <v>1630.2833333333338</v>
      </c>
      <c r="K510" s="256">
        <v>1565.65</v>
      </c>
      <c r="L510" s="256">
        <v>1510.05</v>
      </c>
      <c r="M510" s="256">
        <v>0.30562</v>
      </c>
      <c r="N510" s="1"/>
      <c r="O510" s="1"/>
    </row>
    <row r="512" spans="1:15" ht="12.75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A516" s="62" t="s">
        <v>562</v>
      </c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A517" s="44" t="s">
        <v>243</v>
      </c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44" t="s">
        <v>244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4" t="s">
        <v>245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4" t="s">
        <v>246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4" t="s">
        <v>247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66" t="s">
        <v>249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66" t="s">
        <v>250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66" t="s">
        <v>251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6" t="s">
        <v>252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6" t="s">
        <v>253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6" t="s">
        <v>254</v>
      </c>
      <c r="N527" s="1"/>
      <c r="O527" s="1"/>
    </row>
    <row r="528" spans="1:15" ht="12.75" customHeight="1">
      <c r="A528" s="66" t="s">
        <v>255</v>
      </c>
      <c r="N528" s="1"/>
      <c r="O528" s="1"/>
    </row>
    <row r="529" spans="1:15" ht="12.75" customHeight="1">
      <c r="A529" s="66" t="s">
        <v>256</v>
      </c>
      <c r="N529" s="1"/>
      <c r="O529" s="1"/>
    </row>
    <row r="530" spans="1:15" ht="12.75" customHeight="1">
      <c r="A530" s="66" t="s">
        <v>257</v>
      </c>
      <c r="N530" s="1"/>
      <c r="O530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 xr:uid="{00000000-0004-0000-0300-000000000000}"/>
  </hyperlinks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B301"/>
  <sheetViews>
    <sheetView zoomScale="85" zoomScaleNormal="85" workbookViewId="0">
      <pane ySplit="9" topLeftCell="A10" activePane="bottomLeft" state="frozen"/>
      <selection pane="bottomLeft" activeCell="A10" sqref="A10"/>
    </sheetView>
  </sheetViews>
  <sheetFormatPr defaultColWidth="14.425781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9" width="9.28515625" customWidth="1"/>
    <col min="10" max="10" width="14.28515625" customWidth="1"/>
    <col min="11" max="28" width="9.28515625" customWidth="1"/>
  </cols>
  <sheetData>
    <row r="1" spans="1:28" ht="12" customHeight="1">
      <c r="A1" s="70" t="s">
        <v>311</v>
      </c>
      <c r="B1" s="71"/>
      <c r="C1" s="72"/>
      <c r="D1" s="73"/>
      <c r="E1" s="71"/>
      <c r="F1" s="71"/>
      <c r="G1" s="71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  <c r="AA1" s="74"/>
      <c r="AB1" s="74"/>
    </row>
    <row r="2" spans="1:28" ht="12.75" customHeight="1">
      <c r="A2" s="75"/>
      <c r="B2" s="76"/>
      <c r="C2" s="77"/>
      <c r="D2" s="78"/>
      <c r="E2" s="76"/>
      <c r="F2" s="76"/>
      <c r="G2" s="76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</row>
    <row r="3" spans="1:28" ht="12.75" customHeight="1">
      <c r="A3" s="75"/>
      <c r="B3" s="76"/>
      <c r="C3" s="77"/>
      <c r="D3" s="78"/>
      <c r="E3" s="76"/>
      <c r="F3" s="76"/>
      <c r="G3" s="76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</row>
    <row r="4" spans="1:28" ht="12.75" customHeight="1">
      <c r="A4" s="75"/>
      <c r="B4" s="76"/>
      <c r="C4" s="77"/>
      <c r="D4" s="78"/>
      <c r="E4" s="76"/>
      <c r="F4" s="76"/>
      <c r="G4" s="76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  <c r="Y4" s="74"/>
      <c r="Z4" s="74"/>
      <c r="AA4" s="74"/>
      <c r="AB4" s="74"/>
    </row>
    <row r="5" spans="1:28" ht="6" customHeight="1">
      <c r="A5" s="363"/>
      <c r="B5" s="364"/>
      <c r="C5" s="363"/>
      <c r="D5" s="364"/>
      <c r="E5" s="71"/>
      <c r="F5" s="71"/>
      <c r="G5" s="71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</row>
    <row r="6" spans="1:28" ht="26.25" customHeight="1">
      <c r="A6" s="74"/>
      <c r="B6" s="79"/>
      <c r="C6" s="67"/>
      <c r="D6" s="67"/>
      <c r="E6" s="23" t="s">
        <v>310</v>
      </c>
      <c r="F6" s="71"/>
      <c r="G6" s="71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</row>
    <row r="7" spans="1:28" ht="16.5" customHeight="1">
      <c r="A7" s="80" t="s">
        <v>563</v>
      </c>
      <c r="B7" s="365" t="s">
        <v>564</v>
      </c>
      <c r="C7" s="365"/>
      <c r="D7" s="7">
        <f>Main!B10</f>
        <v>45316</v>
      </c>
      <c r="E7" s="81"/>
      <c r="F7" s="71"/>
      <c r="G7" s="82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  <c r="Z7" s="74"/>
      <c r="AA7" s="74"/>
      <c r="AB7" s="74"/>
    </row>
    <row r="8" spans="1:28" ht="12.75" customHeight="1">
      <c r="A8" s="70"/>
      <c r="B8" s="71"/>
      <c r="C8" s="72"/>
      <c r="D8" s="73"/>
      <c r="E8" s="81"/>
      <c r="F8" s="81"/>
      <c r="G8" s="81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</row>
    <row r="9" spans="1:28" ht="51">
      <c r="A9" s="83" t="s">
        <v>565</v>
      </c>
      <c r="B9" s="84" t="s">
        <v>566</v>
      </c>
      <c r="C9" s="84" t="s">
        <v>567</v>
      </c>
      <c r="D9" s="84" t="s">
        <v>568</v>
      </c>
      <c r="E9" s="84" t="s">
        <v>569</v>
      </c>
      <c r="F9" s="84" t="s">
        <v>570</v>
      </c>
      <c r="G9" s="84" t="s">
        <v>571</v>
      </c>
      <c r="H9" s="84" t="s">
        <v>572</v>
      </c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  <c r="Y9" s="74"/>
      <c r="Z9" s="74"/>
      <c r="AA9" s="74"/>
      <c r="AB9" s="74"/>
    </row>
    <row r="10" spans="1:28" ht="12.75" customHeight="1">
      <c r="A10" s="85">
        <v>45315</v>
      </c>
      <c r="B10" s="32">
        <v>539115</v>
      </c>
      <c r="C10" s="31" t="s">
        <v>1103</v>
      </c>
      <c r="D10" s="31" t="s">
        <v>1104</v>
      </c>
      <c r="E10" s="31" t="s">
        <v>573</v>
      </c>
      <c r="F10" s="86">
        <v>11167</v>
      </c>
      <c r="G10" s="32">
        <v>81.66</v>
      </c>
      <c r="H10" s="32" t="s">
        <v>333</v>
      </c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</row>
    <row r="11" spans="1:28" ht="12.75" customHeight="1">
      <c r="A11" s="85">
        <v>45315</v>
      </c>
      <c r="B11" s="32">
        <v>541702</v>
      </c>
      <c r="C11" s="31" t="s">
        <v>1105</v>
      </c>
      <c r="D11" s="31" t="s">
        <v>1106</v>
      </c>
      <c r="E11" s="31" t="s">
        <v>574</v>
      </c>
      <c r="F11" s="86">
        <v>1000000</v>
      </c>
      <c r="G11" s="32">
        <v>10.19</v>
      </c>
      <c r="H11" s="32" t="s">
        <v>333</v>
      </c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</row>
    <row r="12" spans="1:28" ht="12.75" customHeight="1">
      <c r="A12" s="85">
        <v>45315</v>
      </c>
      <c r="B12" s="32">
        <v>500027</v>
      </c>
      <c r="C12" s="31" t="s">
        <v>62</v>
      </c>
      <c r="D12" s="31" t="s">
        <v>1107</v>
      </c>
      <c r="E12" s="31" t="s">
        <v>573</v>
      </c>
      <c r="F12" s="86">
        <v>442</v>
      </c>
      <c r="G12" s="32">
        <v>6344.97</v>
      </c>
      <c r="H12" s="32" t="s">
        <v>333</v>
      </c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</row>
    <row r="13" spans="1:28" ht="12.75" customHeight="1">
      <c r="A13" s="85">
        <v>45315</v>
      </c>
      <c r="B13" s="32">
        <v>500027</v>
      </c>
      <c r="C13" s="31" t="s">
        <v>62</v>
      </c>
      <c r="D13" s="31" t="s">
        <v>1107</v>
      </c>
      <c r="E13" s="31" t="s">
        <v>574</v>
      </c>
      <c r="F13" s="86">
        <v>442</v>
      </c>
      <c r="G13" s="32">
        <v>6350.93</v>
      </c>
      <c r="H13" s="32" t="s">
        <v>333</v>
      </c>
      <c r="I13" s="74"/>
      <c r="J13" s="74"/>
      <c r="K13" s="74"/>
      <c r="L13" s="74"/>
      <c r="M13" s="74"/>
      <c r="N13" s="74"/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</row>
    <row r="14" spans="1:28" ht="12.75" customHeight="1">
      <c r="A14" s="85">
        <v>45315</v>
      </c>
      <c r="B14" s="32">
        <v>500027</v>
      </c>
      <c r="C14" s="31" t="s">
        <v>62</v>
      </c>
      <c r="D14" s="31" t="s">
        <v>878</v>
      </c>
      <c r="E14" s="31" t="s">
        <v>573</v>
      </c>
      <c r="F14" s="86">
        <v>587</v>
      </c>
      <c r="G14" s="32">
        <v>6356.95</v>
      </c>
      <c r="H14" s="32" t="s">
        <v>333</v>
      </c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</row>
    <row r="15" spans="1:28" ht="12.75" customHeight="1">
      <c r="A15" s="85">
        <v>45315</v>
      </c>
      <c r="B15" s="32">
        <v>500027</v>
      </c>
      <c r="C15" s="31" t="s">
        <v>62</v>
      </c>
      <c r="D15" s="31" t="s">
        <v>878</v>
      </c>
      <c r="E15" s="31" t="s">
        <v>574</v>
      </c>
      <c r="F15" s="86">
        <v>229</v>
      </c>
      <c r="G15" s="32">
        <v>6317.34</v>
      </c>
      <c r="H15" s="32" t="s">
        <v>333</v>
      </c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</row>
    <row r="16" spans="1:28" ht="12.75" customHeight="1">
      <c r="A16" s="85">
        <v>45315</v>
      </c>
      <c r="B16" s="32">
        <v>543543</v>
      </c>
      <c r="C16" s="31" t="s">
        <v>1108</v>
      </c>
      <c r="D16" s="31" t="s">
        <v>1109</v>
      </c>
      <c r="E16" s="31" t="s">
        <v>573</v>
      </c>
      <c r="F16" s="86">
        <v>72800</v>
      </c>
      <c r="G16" s="32">
        <v>160.33000000000001</v>
      </c>
      <c r="H16" s="32" t="s">
        <v>333</v>
      </c>
      <c r="I16" s="74"/>
      <c r="J16" s="74"/>
      <c r="K16" s="74"/>
      <c r="L16" s="74"/>
      <c r="M16" s="74"/>
      <c r="N16" s="74"/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</row>
    <row r="17" spans="1:28" ht="12.75" customHeight="1">
      <c r="A17" s="85">
        <v>45315</v>
      </c>
      <c r="B17" s="32">
        <v>543232</v>
      </c>
      <c r="C17" s="31" t="s">
        <v>365</v>
      </c>
      <c r="D17" s="31" t="s">
        <v>1110</v>
      </c>
      <c r="E17" s="31" t="s">
        <v>573</v>
      </c>
      <c r="F17" s="86">
        <v>282657</v>
      </c>
      <c r="G17" s="32">
        <v>2700</v>
      </c>
      <c r="H17" s="32" t="s">
        <v>333</v>
      </c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</row>
    <row r="18" spans="1:28" ht="12.75" customHeight="1">
      <c r="A18" s="85">
        <v>45315</v>
      </c>
      <c r="B18" s="32">
        <v>543232</v>
      </c>
      <c r="C18" s="31" t="s">
        <v>365</v>
      </c>
      <c r="D18" s="31" t="s">
        <v>1111</v>
      </c>
      <c r="E18" s="31" t="s">
        <v>574</v>
      </c>
      <c r="F18" s="86">
        <v>471000</v>
      </c>
      <c r="G18" s="32">
        <v>2700</v>
      </c>
      <c r="H18" s="32" t="s">
        <v>333</v>
      </c>
      <c r="I18" s="74"/>
      <c r="J18" s="74"/>
      <c r="K18" s="74"/>
      <c r="L18" s="74"/>
      <c r="M18" s="74"/>
      <c r="N18" s="74"/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</row>
    <row r="19" spans="1:28" ht="12.75" customHeight="1">
      <c r="A19" s="85">
        <v>45315</v>
      </c>
      <c r="B19" s="32">
        <v>526574</v>
      </c>
      <c r="C19" s="31" t="s">
        <v>1052</v>
      </c>
      <c r="D19" s="31" t="s">
        <v>1053</v>
      </c>
      <c r="E19" s="31" t="s">
        <v>574</v>
      </c>
      <c r="F19" s="86">
        <v>19096</v>
      </c>
      <c r="G19" s="32">
        <v>25.3</v>
      </c>
      <c r="H19" s="32" t="s">
        <v>333</v>
      </c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</row>
    <row r="20" spans="1:28" ht="12.75" customHeight="1">
      <c r="A20" s="85">
        <v>45315</v>
      </c>
      <c r="B20" s="32">
        <v>512443</v>
      </c>
      <c r="C20" s="31" t="s">
        <v>1054</v>
      </c>
      <c r="D20" s="31" t="s">
        <v>1112</v>
      </c>
      <c r="E20" s="31" t="s">
        <v>574</v>
      </c>
      <c r="F20" s="86">
        <v>50000</v>
      </c>
      <c r="G20" s="32">
        <v>15.23</v>
      </c>
      <c r="H20" s="32" t="s">
        <v>333</v>
      </c>
      <c r="I20" s="74"/>
      <c r="J20" s="74"/>
      <c r="K20" s="74"/>
      <c r="L20" s="74"/>
      <c r="M20" s="74"/>
      <c r="N20" s="74"/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</row>
    <row r="21" spans="1:28" ht="12.75" customHeight="1">
      <c r="A21" s="85">
        <v>45315</v>
      </c>
      <c r="B21" s="32">
        <v>512443</v>
      </c>
      <c r="C21" s="31" t="s">
        <v>1054</v>
      </c>
      <c r="D21" s="31" t="s">
        <v>1113</v>
      </c>
      <c r="E21" s="31" t="s">
        <v>573</v>
      </c>
      <c r="F21" s="86">
        <v>50000</v>
      </c>
      <c r="G21" s="32">
        <v>15.85</v>
      </c>
      <c r="H21" s="32" t="s">
        <v>333</v>
      </c>
      <c r="I21" s="74"/>
      <c r="J21" s="74"/>
      <c r="K21" s="74"/>
      <c r="L21" s="74"/>
      <c r="M21" s="74"/>
      <c r="N21" s="74"/>
      <c r="O21" s="74"/>
      <c r="P21" s="74"/>
      <c r="Q21" s="74"/>
      <c r="R21" s="74"/>
      <c r="S21" s="74"/>
      <c r="T21" s="74"/>
      <c r="U21" s="74"/>
      <c r="V21" s="74"/>
      <c r="W21" s="74"/>
      <c r="X21" s="74"/>
      <c r="Y21" s="74"/>
      <c r="Z21" s="74"/>
      <c r="AA21" s="74"/>
      <c r="AB21" s="74"/>
    </row>
    <row r="22" spans="1:28" ht="12.75" customHeight="1">
      <c r="A22" s="85">
        <v>45315</v>
      </c>
      <c r="B22" s="32">
        <v>512443</v>
      </c>
      <c r="C22" s="31" t="s">
        <v>1054</v>
      </c>
      <c r="D22" s="31" t="s">
        <v>1055</v>
      </c>
      <c r="E22" s="31" t="s">
        <v>574</v>
      </c>
      <c r="F22" s="86">
        <v>89858</v>
      </c>
      <c r="G22" s="32">
        <v>15.53</v>
      </c>
      <c r="H22" s="32" t="s">
        <v>333</v>
      </c>
      <c r="I22" s="74"/>
      <c r="J22" s="74"/>
      <c r="K22" s="74"/>
      <c r="L22" s="74"/>
      <c r="M22" s="74"/>
      <c r="N22" s="74"/>
      <c r="O22" s="74"/>
      <c r="P22" s="74"/>
      <c r="Q22" s="74"/>
      <c r="R22" s="74"/>
      <c r="S22" s="74"/>
      <c r="T22" s="74"/>
      <c r="U22" s="74"/>
      <c r="V22" s="74"/>
      <c r="W22" s="74"/>
      <c r="X22" s="74"/>
      <c r="Y22" s="74"/>
      <c r="Z22" s="74"/>
      <c r="AA22" s="74"/>
      <c r="AB22" s="74"/>
    </row>
    <row r="23" spans="1:28" ht="12.75" customHeight="1">
      <c r="A23" s="85">
        <v>45315</v>
      </c>
      <c r="B23" s="32">
        <v>512443</v>
      </c>
      <c r="C23" s="31" t="s">
        <v>1054</v>
      </c>
      <c r="D23" s="31" t="s">
        <v>1055</v>
      </c>
      <c r="E23" s="31" t="s">
        <v>573</v>
      </c>
      <c r="F23" s="86">
        <v>89858</v>
      </c>
      <c r="G23" s="32">
        <v>15.67</v>
      </c>
      <c r="H23" s="32" t="s">
        <v>333</v>
      </c>
      <c r="I23" s="74"/>
      <c r="J23" s="74"/>
      <c r="K23" s="74"/>
      <c r="L23" s="74"/>
      <c r="M23" s="74"/>
      <c r="N23" s="74"/>
      <c r="O23" s="74"/>
      <c r="P23" s="74"/>
      <c r="Q23" s="74"/>
      <c r="R23" s="74"/>
      <c r="S23" s="74"/>
      <c r="T23" s="74"/>
      <c r="U23" s="74"/>
      <c r="V23" s="74"/>
      <c r="W23" s="74"/>
      <c r="X23" s="74"/>
      <c r="Y23" s="74"/>
      <c r="Z23" s="74"/>
      <c r="AA23" s="74"/>
      <c r="AB23" s="74"/>
    </row>
    <row r="24" spans="1:28" ht="12.75" customHeight="1">
      <c r="A24" s="85">
        <v>45315</v>
      </c>
      <c r="B24" s="32">
        <v>512443</v>
      </c>
      <c r="C24" s="31" t="s">
        <v>1054</v>
      </c>
      <c r="D24" s="31" t="s">
        <v>1114</v>
      </c>
      <c r="E24" s="31" t="s">
        <v>573</v>
      </c>
      <c r="F24" s="86">
        <v>50000</v>
      </c>
      <c r="G24" s="32">
        <v>15.35</v>
      </c>
      <c r="H24" s="32" t="s">
        <v>333</v>
      </c>
      <c r="I24" s="74"/>
      <c r="J24" s="74"/>
      <c r="K24" s="74"/>
      <c r="L24" s="74"/>
      <c r="M24" s="74"/>
      <c r="N24" s="74"/>
      <c r="O24" s="74"/>
      <c r="P24" s="74"/>
      <c r="Q24" s="74"/>
      <c r="R24" s="74"/>
      <c r="S24" s="74"/>
      <c r="T24" s="74"/>
      <c r="U24" s="74"/>
      <c r="V24" s="74"/>
      <c r="W24" s="74"/>
      <c r="X24" s="74"/>
      <c r="Y24" s="74"/>
      <c r="Z24" s="74"/>
      <c r="AA24" s="74"/>
      <c r="AB24" s="74"/>
    </row>
    <row r="25" spans="1:28" ht="12.75" customHeight="1">
      <c r="A25" s="85">
        <v>45315</v>
      </c>
      <c r="B25" s="32">
        <v>539041</v>
      </c>
      <c r="C25" s="31" t="s">
        <v>1115</v>
      </c>
      <c r="D25" s="31" t="s">
        <v>1116</v>
      </c>
      <c r="E25" s="31" t="s">
        <v>574</v>
      </c>
      <c r="F25" s="86">
        <v>300000</v>
      </c>
      <c r="G25" s="32">
        <v>72.45</v>
      </c>
      <c r="H25" s="32" t="s">
        <v>333</v>
      </c>
      <c r="I25" s="74"/>
      <c r="J25" s="74"/>
      <c r="K25" s="74"/>
      <c r="L25" s="74"/>
      <c r="M25" s="74"/>
      <c r="N25" s="74"/>
      <c r="O25" s="74"/>
      <c r="P25" s="74"/>
      <c r="Q25" s="74"/>
      <c r="R25" s="74"/>
      <c r="S25" s="74"/>
      <c r="T25" s="74"/>
      <c r="U25" s="74"/>
      <c r="V25" s="74"/>
      <c r="W25" s="74"/>
      <c r="X25" s="74"/>
      <c r="Y25" s="74"/>
      <c r="Z25" s="74"/>
      <c r="AA25" s="74"/>
      <c r="AB25" s="74"/>
    </row>
    <row r="26" spans="1:28" ht="12.75" customHeight="1">
      <c r="A26" s="85">
        <v>45315</v>
      </c>
      <c r="B26" s="32">
        <v>543538</v>
      </c>
      <c r="C26" s="31" t="s">
        <v>1117</v>
      </c>
      <c r="D26" s="31" t="s">
        <v>1118</v>
      </c>
      <c r="E26" s="31" t="s">
        <v>574</v>
      </c>
      <c r="F26" s="86">
        <v>20000</v>
      </c>
      <c r="G26" s="32">
        <v>146</v>
      </c>
      <c r="H26" s="32" t="s">
        <v>333</v>
      </c>
      <c r="I26" s="74"/>
      <c r="J26" s="74"/>
      <c r="K26" s="74"/>
      <c r="L26" s="74"/>
      <c r="M26" s="74"/>
      <c r="N26" s="74"/>
      <c r="O26" s="74"/>
      <c r="P26" s="74"/>
      <c r="Q26" s="74"/>
      <c r="R26" s="74"/>
      <c r="S26" s="74"/>
      <c r="T26" s="74"/>
      <c r="U26" s="74"/>
      <c r="V26" s="74"/>
      <c r="W26" s="74"/>
      <c r="X26" s="74"/>
      <c r="Y26" s="74"/>
      <c r="Z26" s="74"/>
      <c r="AA26" s="74"/>
      <c r="AB26" s="74"/>
    </row>
    <row r="27" spans="1:28" ht="12.75" customHeight="1">
      <c r="A27" s="85">
        <v>45315</v>
      </c>
      <c r="B27" s="32">
        <v>543538</v>
      </c>
      <c r="C27" s="31" t="s">
        <v>1117</v>
      </c>
      <c r="D27" s="31" t="s">
        <v>1119</v>
      </c>
      <c r="E27" s="31" t="s">
        <v>573</v>
      </c>
      <c r="F27" s="86">
        <v>20000</v>
      </c>
      <c r="G27" s="32">
        <v>146</v>
      </c>
      <c r="H27" s="32" t="s">
        <v>333</v>
      </c>
      <c r="I27" s="74"/>
      <c r="J27" s="74"/>
      <c r="K27" s="74"/>
      <c r="L27" s="74"/>
      <c r="M27" s="74"/>
      <c r="N27" s="74"/>
      <c r="O27" s="74"/>
      <c r="P27" s="74"/>
      <c r="Q27" s="74"/>
      <c r="R27" s="74"/>
      <c r="S27" s="74"/>
      <c r="T27" s="74"/>
      <c r="U27" s="74"/>
      <c r="V27" s="74"/>
      <c r="W27" s="74"/>
      <c r="X27" s="74"/>
      <c r="Y27" s="74"/>
      <c r="Z27" s="74"/>
      <c r="AA27" s="74"/>
      <c r="AB27" s="74"/>
    </row>
    <row r="28" spans="1:28" ht="12.75" customHeight="1">
      <c r="A28" s="85">
        <v>45315</v>
      </c>
      <c r="B28" s="32">
        <v>514010</v>
      </c>
      <c r="C28" s="31" t="s">
        <v>1056</v>
      </c>
      <c r="D28" s="31" t="s">
        <v>1120</v>
      </c>
      <c r="E28" s="31" t="s">
        <v>574</v>
      </c>
      <c r="F28" s="86">
        <v>858000</v>
      </c>
      <c r="G28" s="32">
        <v>41.65</v>
      </c>
      <c r="H28" s="32" t="s">
        <v>333</v>
      </c>
      <c r="I28" s="74"/>
      <c r="J28" s="74"/>
      <c r="K28" s="74"/>
      <c r="L28" s="74"/>
      <c r="M28" s="74"/>
      <c r="N28" s="74"/>
      <c r="O28" s="74"/>
      <c r="P28" s="74"/>
      <c r="Q28" s="74"/>
      <c r="R28" s="74"/>
      <c r="S28" s="74"/>
      <c r="T28" s="74"/>
      <c r="U28" s="74"/>
      <c r="V28" s="74"/>
      <c r="W28" s="74"/>
      <c r="X28" s="74"/>
      <c r="Y28" s="74"/>
      <c r="Z28" s="74"/>
      <c r="AA28" s="74"/>
      <c r="AB28" s="74"/>
    </row>
    <row r="29" spans="1:28" ht="12.75" customHeight="1">
      <c r="A29" s="85">
        <v>45315</v>
      </c>
      <c r="B29" s="32">
        <v>543951</v>
      </c>
      <c r="C29" s="31" t="s">
        <v>1121</v>
      </c>
      <c r="D29" s="31" t="s">
        <v>1122</v>
      </c>
      <c r="E29" s="31" t="s">
        <v>573</v>
      </c>
      <c r="F29" s="86">
        <v>21000</v>
      </c>
      <c r="G29" s="32">
        <v>52.4</v>
      </c>
      <c r="H29" s="32" t="s">
        <v>333</v>
      </c>
      <c r="I29" s="74"/>
      <c r="J29" s="74"/>
      <c r="K29" s="74"/>
      <c r="L29" s="74"/>
      <c r="M29" s="74"/>
      <c r="N29" s="74"/>
      <c r="O29" s="74"/>
      <c r="P29" s="74"/>
      <c r="Q29" s="74"/>
      <c r="R29" s="74"/>
      <c r="S29" s="74"/>
      <c r="T29" s="74"/>
      <c r="U29" s="74"/>
      <c r="V29" s="74"/>
      <c r="W29" s="74"/>
      <c r="X29" s="74"/>
      <c r="Y29" s="74"/>
      <c r="Z29" s="74"/>
      <c r="AA29" s="74"/>
      <c r="AB29" s="74"/>
    </row>
    <row r="30" spans="1:28" ht="12.75" customHeight="1">
      <c r="A30" s="85">
        <v>45315</v>
      </c>
      <c r="B30" s="32">
        <v>543951</v>
      </c>
      <c r="C30" s="31" t="s">
        <v>1121</v>
      </c>
      <c r="D30" s="31" t="s">
        <v>1123</v>
      </c>
      <c r="E30" s="31" t="s">
        <v>574</v>
      </c>
      <c r="F30" s="86">
        <v>27000</v>
      </c>
      <c r="G30" s="32">
        <v>46.81</v>
      </c>
      <c r="H30" s="32" t="s">
        <v>333</v>
      </c>
      <c r="I30" s="74"/>
      <c r="J30" s="74"/>
      <c r="K30" s="74"/>
      <c r="L30" s="74"/>
      <c r="M30" s="74"/>
      <c r="N30" s="74"/>
      <c r="O30" s="74"/>
      <c r="P30" s="74"/>
      <c r="Q30" s="74"/>
      <c r="R30" s="74"/>
      <c r="S30" s="74"/>
      <c r="T30" s="74"/>
      <c r="U30" s="74"/>
      <c r="V30" s="74"/>
      <c r="W30" s="74"/>
      <c r="X30" s="74"/>
      <c r="Y30" s="74"/>
      <c r="Z30" s="74"/>
      <c r="AA30" s="74"/>
      <c r="AB30" s="74"/>
    </row>
    <row r="31" spans="1:28" ht="12.75" customHeight="1">
      <c r="A31" s="85">
        <v>45315</v>
      </c>
      <c r="B31" s="32">
        <v>543951</v>
      </c>
      <c r="C31" s="31" t="s">
        <v>1121</v>
      </c>
      <c r="D31" s="31" t="s">
        <v>1124</v>
      </c>
      <c r="E31" s="31" t="s">
        <v>573</v>
      </c>
      <c r="F31" s="86">
        <v>48000</v>
      </c>
      <c r="G31" s="32">
        <v>53.4</v>
      </c>
      <c r="H31" s="32" t="s">
        <v>333</v>
      </c>
      <c r="I31" s="74"/>
      <c r="J31" s="74"/>
      <c r="K31" s="74"/>
      <c r="L31" s="74"/>
      <c r="M31" s="74"/>
      <c r="N31" s="74"/>
      <c r="O31" s="74"/>
      <c r="P31" s="74"/>
      <c r="Q31" s="74"/>
      <c r="R31" s="74"/>
      <c r="S31" s="74"/>
      <c r="T31" s="74"/>
      <c r="U31" s="74"/>
      <c r="V31" s="74"/>
      <c r="W31" s="74"/>
      <c r="X31" s="74"/>
      <c r="Y31" s="74"/>
      <c r="Z31" s="74"/>
      <c r="AA31" s="74"/>
      <c r="AB31" s="74"/>
    </row>
    <row r="32" spans="1:28" ht="12.75" customHeight="1">
      <c r="A32" s="85">
        <v>45315</v>
      </c>
      <c r="B32" s="32">
        <v>543951</v>
      </c>
      <c r="C32" s="31" t="s">
        <v>1121</v>
      </c>
      <c r="D32" s="31" t="s">
        <v>1125</v>
      </c>
      <c r="E32" s="31" t="s">
        <v>573</v>
      </c>
      <c r="F32" s="86">
        <v>24000</v>
      </c>
      <c r="G32" s="32">
        <v>48.55</v>
      </c>
      <c r="H32" s="32" t="s">
        <v>333</v>
      </c>
      <c r="I32" s="74"/>
      <c r="J32" s="74"/>
      <c r="K32" s="74"/>
      <c r="L32" s="74"/>
      <c r="M32" s="74"/>
      <c r="N32" s="74"/>
      <c r="O32" s="74"/>
      <c r="P32" s="74"/>
      <c r="Q32" s="74"/>
      <c r="R32" s="74"/>
      <c r="S32" s="74"/>
      <c r="T32" s="74"/>
      <c r="U32" s="74"/>
      <c r="V32" s="74"/>
      <c r="W32" s="74"/>
      <c r="X32" s="74"/>
      <c r="Y32" s="74"/>
      <c r="Z32" s="74"/>
      <c r="AA32" s="74"/>
      <c r="AB32" s="74"/>
    </row>
    <row r="33" spans="1:28" ht="12.75" customHeight="1">
      <c r="A33" s="85">
        <v>45315</v>
      </c>
      <c r="B33" s="32">
        <v>543951</v>
      </c>
      <c r="C33" s="31" t="s">
        <v>1121</v>
      </c>
      <c r="D33" s="31" t="s">
        <v>1125</v>
      </c>
      <c r="E33" s="31" t="s">
        <v>574</v>
      </c>
      <c r="F33" s="86">
        <v>24000</v>
      </c>
      <c r="G33" s="32">
        <v>48.51</v>
      </c>
      <c r="H33" s="32" t="s">
        <v>333</v>
      </c>
      <c r="I33" s="74"/>
      <c r="J33" s="74"/>
      <c r="K33" s="74"/>
      <c r="L33" s="74"/>
      <c r="M33" s="74"/>
      <c r="N33" s="74"/>
      <c r="O33" s="74"/>
      <c r="P33" s="74"/>
      <c r="Q33" s="74"/>
      <c r="R33" s="74"/>
      <c r="S33" s="74"/>
      <c r="T33" s="74"/>
      <c r="U33" s="74"/>
      <c r="V33" s="74"/>
      <c r="W33" s="74"/>
      <c r="X33" s="74"/>
      <c r="Y33" s="74"/>
      <c r="Z33" s="74"/>
      <c r="AA33" s="74"/>
      <c r="AB33" s="74"/>
    </row>
    <row r="34" spans="1:28" ht="12.75" customHeight="1">
      <c r="A34" s="85">
        <v>45315</v>
      </c>
      <c r="B34" s="32">
        <v>538539</v>
      </c>
      <c r="C34" s="31" t="s">
        <v>1057</v>
      </c>
      <c r="D34" s="31" t="s">
        <v>875</v>
      </c>
      <c r="E34" s="31" t="s">
        <v>574</v>
      </c>
      <c r="F34" s="86">
        <v>119251</v>
      </c>
      <c r="G34" s="32">
        <v>31.66</v>
      </c>
      <c r="H34" s="32" t="s">
        <v>333</v>
      </c>
      <c r="I34" s="74"/>
      <c r="J34" s="74"/>
      <c r="K34" s="74"/>
      <c r="L34" s="74"/>
      <c r="M34" s="74"/>
      <c r="N34" s="74"/>
      <c r="O34" s="74"/>
      <c r="P34" s="74"/>
      <c r="Q34" s="74"/>
      <c r="R34" s="74"/>
      <c r="S34" s="74"/>
      <c r="T34" s="74"/>
      <c r="U34" s="74"/>
      <c r="V34" s="74"/>
      <c r="W34" s="74"/>
      <c r="X34" s="74"/>
      <c r="Y34" s="74"/>
      <c r="Z34" s="74"/>
      <c r="AA34" s="74"/>
      <c r="AB34" s="74"/>
    </row>
    <row r="35" spans="1:28" ht="12.75" customHeight="1">
      <c r="A35" s="85">
        <v>45315</v>
      </c>
      <c r="B35" s="32">
        <v>538539</v>
      </c>
      <c r="C35" s="31" t="s">
        <v>1057</v>
      </c>
      <c r="D35" s="31" t="s">
        <v>1126</v>
      </c>
      <c r="E35" s="31" t="s">
        <v>573</v>
      </c>
      <c r="F35" s="86">
        <v>210149</v>
      </c>
      <c r="G35" s="32">
        <v>31.66</v>
      </c>
      <c r="H35" s="32" t="s">
        <v>333</v>
      </c>
      <c r="I35" s="74"/>
      <c r="J35" s="74"/>
      <c r="K35" s="74"/>
      <c r="L35" s="74"/>
      <c r="M35" s="74"/>
      <c r="N35" s="74"/>
      <c r="O35" s="74"/>
      <c r="P35" s="74"/>
      <c r="Q35" s="74"/>
      <c r="R35" s="74"/>
      <c r="S35" s="74"/>
      <c r="T35" s="74"/>
      <c r="U35" s="74"/>
      <c r="V35" s="74"/>
      <c r="W35" s="74"/>
      <c r="X35" s="74"/>
      <c r="Y35" s="74"/>
      <c r="Z35" s="74"/>
      <c r="AA35" s="74"/>
      <c r="AB35" s="74"/>
    </row>
    <row r="36" spans="1:28" ht="12.75" customHeight="1">
      <c r="A36" s="85">
        <v>45315</v>
      </c>
      <c r="B36" s="32">
        <v>537784</v>
      </c>
      <c r="C36" s="31" t="s">
        <v>1127</v>
      </c>
      <c r="D36" s="31" t="s">
        <v>1128</v>
      </c>
      <c r="E36" s="31" t="s">
        <v>573</v>
      </c>
      <c r="F36" s="86">
        <v>30000</v>
      </c>
      <c r="G36" s="32">
        <v>17.440000000000001</v>
      </c>
      <c r="H36" s="32" t="s">
        <v>333</v>
      </c>
      <c r="I36" s="74"/>
      <c r="J36" s="74"/>
      <c r="K36" s="74"/>
      <c r="L36" s="74"/>
      <c r="M36" s="74"/>
      <c r="N36" s="74"/>
      <c r="O36" s="74"/>
      <c r="P36" s="74"/>
      <c r="Q36" s="74"/>
      <c r="R36" s="74"/>
      <c r="S36" s="74"/>
      <c r="T36" s="74"/>
      <c r="U36" s="74"/>
      <c r="V36" s="74"/>
      <c r="W36" s="74"/>
      <c r="X36" s="74"/>
      <c r="Y36" s="74"/>
      <c r="Z36" s="74"/>
      <c r="AA36" s="74"/>
      <c r="AB36" s="74"/>
    </row>
    <row r="37" spans="1:28" ht="12.75" customHeight="1">
      <c r="A37" s="85">
        <v>45315</v>
      </c>
      <c r="B37" s="32">
        <v>537784</v>
      </c>
      <c r="C37" s="31" t="s">
        <v>1127</v>
      </c>
      <c r="D37" s="31" t="s">
        <v>1128</v>
      </c>
      <c r="E37" s="31" t="s">
        <v>574</v>
      </c>
      <c r="F37" s="86">
        <v>6000</v>
      </c>
      <c r="G37" s="32">
        <v>15.1</v>
      </c>
      <c r="H37" s="32" t="s">
        <v>333</v>
      </c>
      <c r="I37" s="74"/>
      <c r="J37" s="74"/>
      <c r="K37" s="74"/>
      <c r="L37" s="74"/>
      <c r="M37" s="74"/>
      <c r="N37" s="74"/>
      <c r="O37" s="74"/>
      <c r="P37" s="74"/>
      <c r="Q37" s="74"/>
      <c r="R37" s="74"/>
      <c r="S37" s="74"/>
      <c r="T37" s="74"/>
      <c r="U37" s="74"/>
      <c r="V37" s="74"/>
      <c r="W37" s="74"/>
      <c r="X37" s="74"/>
      <c r="Y37" s="74"/>
      <c r="Z37" s="74"/>
      <c r="AA37" s="74"/>
      <c r="AB37" s="74"/>
    </row>
    <row r="38" spans="1:28" ht="12.75" customHeight="1">
      <c r="A38" s="85">
        <v>45315</v>
      </c>
      <c r="B38" s="32">
        <v>532054</v>
      </c>
      <c r="C38" s="31" t="s">
        <v>1129</v>
      </c>
      <c r="D38" s="31" t="s">
        <v>1130</v>
      </c>
      <c r="E38" s="31" t="s">
        <v>574</v>
      </c>
      <c r="F38" s="86">
        <v>153476</v>
      </c>
      <c r="G38" s="32">
        <v>2849.05</v>
      </c>
      <c r="H38" s="32" t="s">
        <v>333</v>
      </c>
      <c r="I38" s="74"/>
      <c r="J38" s="74"/>
      <c r="K38" s="74"/>
      <c r="L38" s="74"/>
      <c r="M38" s="74"/>
      <c r="N38" s="74"/>
      <c r="O38" s="74"/>
      <c r="P38" s="74"/>
      <c r="Q38" s="74"/>
      <c r="R38" s="74"/>
      <c r="S38" s="74"/>
      <c r="T38" s="74"/>
      <c r="U38" s="74"/>
      <c r="V38" s="74"/>
      <c r="W38" s="74"/>
      <c r="X38" s="74"/>
      <c r="Y38" s="74"/>
      <c r="Z38" s="74"/>
      <c r="AA38" s="74"/>
      <c r="AB38" s="74"/>
    </row>
    <row r="39" spans="1:28" ht="12.75" customHeight="1">
      <c r="A39" s="85">
        <v>45315</v>
      </c>
      <c r="B39" s="32">
        <v>532054</v>
      </c>
      <c r="C39" s="31" t="s">
        <v>1129</v>
      </c>
      <c r="D39" s="31" t="s">
        <v>1131</v>
      </c>
      <c r="E39" s="31" t="s">
        <v>573</v>
      </c>
      <c r="F39" s="86">
        <v>153476</v>
      </c>
      <c r="G39" s="32">
        <v>2849.05</v>
      </c>
      <c r="H39" s="32" t="s">
        <v>333</v>
      </c>
      <c r="I39" s="74"/>
      <c r="J39" s="74"/>
      <c r="K39" s="74"/>
      <c r="L39" s="74"/>
      <c r="M39" s="74"/>
      <c r="N39" s="74"/>
      <c r="O39" s="74"/>
      <c r="P39" s="74"/>
      <c r="Q39" s="74"/>
      <c r="R39" s="74"/>
      <c r="S39" s="74"/>
      <c r="T39" s="74"/>
      <c r="U39" s="74"/>
      <c r="V39" s="74"/>
      <c r="W39" s="74"/>
      <c r="X39" s="74"/>
      <c r="Y39" s="74"/>
      <c r="Z39" s="74"/>
      <c r="AA39" s="74"/>
      <c r="AB39" s="74"/>
    </row>
    <row r="40" spans="1:28" ht="12.75" customHeight="1">
      <c r="A40" s="85">
        <v>45315</v>
      </c>
      <c r="B40" s="32">
        <v>539408</v>
      </c>
      <c r="C40" s="31" t="s">
        <v>1132</v>
      </c>
      <c r="D40" s="31" t="s">
        <v>1133</v>
      </c>
      <c r="E40" s="31" t="s">
        <v>573</v>
      </c>
      <c r="F40" s="86">
        <v>20616</v>
      </c>
      <c r="G40" s="32">
        <v>8.33</v>
      </c>
      <c r="H40" s="32" t="s">
        <v>333</v>
      </c>
      <c r="I40" s="74"/>
      <c r="J40" s="74"/>
      <c r="K40" s="74"/>
      <c r="L40" s="74"/>
      <c r="M40" s="74"/>
      <c r="N40" s="74"/>
      <c r="O40" s="74"/>
      <c r="P40" s="74"/>
      <c r="Q40" s="74"/>
      <c r="R40" s="74"/>
      <c r="S40" s="74"/>
      <c r="T40" s="74"/>
      <c r="U40" s="74"/>
      <c r="V40" s="74"/>
      <c r="W40" s="74"/>
      <c r="X40" s="74"/>
      <c r="Y40" s="74"/>
      <c r="Z40" s="74"/>
      <c r="AA40" s="74"/>
      <c r="AB40" s="74"/>
    </row>
    <row r="41" spans="1:28" ht="12.75" customHeight="1">
      <c r="A41" s="85">
        <v>45315</v>
      </c>
      <c r="B41" s="32">
        <v>539519</v>
      </c>
      <c r="C41" s="31" t="s">
        <v>1058</v>
      </c>
      <c r="D41" s="31" t="s">
        <v>1134</v>
      </c>
      <c r="E41" s="31" t="s">
        <v>573</v>
      </c>
      <c r="F41" s="86">
        <v>125007</v>
      </c>
      <c r="G41" s="32">
        <v>17.899999999999999</v>
      </c>
      <c r="H41" s="32" t="s">
        <v>333</v>
      </c>
      <c r="I41" s="74"/>
      <c r="J41" s="74"/>
      <c r="K41" s="74"/>
      <c r="L41" s="74"/>
      <c r="M41" s="74"/>
      <c r="N41" s="74"/>
      <c r="O41" s="74"/>
      <c r="P41" s="74"/>
      <c r="Q41" s="74"/>
      <c r="R41" s="74"/>
      <c r="S41" s="74"/>
      <c r="T41" s="74"/>
      <c r="U41" s="74"/>
      <c r="V41" s="74"/>
      <c r="W41" s="74"/>
      <c r="X41" s="74"/>
      <c r="Y41" s="74"/>
      <c r="Z41" s="74"/>
      <c r="AA41" s="74"/>
      <c r="AB41" s="74"/>
    </row>
    <row r="42" spans="1:28" ht="12.75" customHeight="1">
      <c r="A42" s="85">
        <v>45315</v>
      </c>
      <c r="B42" s="32">
        <v>539519</v>
      </c>
      <c r="C42" s="31" t="s">
        <v>1058</v>
      </c>
      <c r="D42" s="31" t="s">
        <v>1134</v>
      </c>
      <c r="E42" s="31" t="s">
        <v>574</v>
      </c>
      <c r="F42" s="86">
        <v>135003</v>
      </c>
      <c r="G42" s="32">
        <v>18.61</v>
      </c>
      <c r="H42" s="32" t="s">
        <v>333</v>
      </c>
      <c r="I42" s="74"/>
      <c r="J42" s="74"/>
      <c r="K42" s="74"/>
      <c r="L42" s="74"/>
      <c r="M42" s="74"/>
      <c r="N42" s="74"/>
      <c r="O42" s="74"/>
      <c r="P42" s="74"/>
      <c r="Q42" s="74"/>
      <c r="R42" s="74"/>
      <c r="S42" s="74"/>
      <c r="T42" s="74"/>
      <c r="U42" s="74"/>
      <c r="V42" s="74"/>
      <c r="W42" s="74"/>
      <c r="X42" s="74"/>
      <c r="Y42" s="74"/>
      <c r="Z42" s="74"/>
      <c r="AA42" s="74"/>
      <c r="AB42" s="74"/>
    </row>
    <row r="43" spans="1:28" ht="12.75" customHeight="1">
      <c r="A43" s="85">
        <v>45315</v>
      </c>
      <c r="B43" s="32">
        <v>539519</v>
      </c>
      <c r="C43" s="31" t="s">
        <v>1058</v>
      </c>
      <c r="D43" s="31" t="s">
        <v>1135</v>
      </c>
      <c r="E43" s="31" t="s">
        <v>574</v>
      </c>
      <c r="F43" s="86">
        <v>146571</v>
      </c>
      <c r="G43" s="32">
        <v>18.66</v>
      </c>
      <c r="H43" s="32" t="s">
        <v>333</v>
      </c>
      <c r="I43" s="74"/>
      <c r="J43" s="74"/>
      <c r="K43" s="74"/>
      <c r="L43" s="74"/>
      <c r="M43" s="74"/>
      <c r="N43" s="74"/>
      <c r="O43" s="74"/>
      <c r="P43" s="74"/>
      <c r="Q43" s="74"/>
      <c r="R43" s="74"/>
      <c r="S43" s="74"/>
      <c r="T43" s="74"/>
      <c r="U43" s="74"/>
      <c r="V43" s="74"/>
      <c r="W43" s="74"/>
      <c r="X43" s="74"/>
      <c r="Y43" s="74"/>
      <c r="Z43" s="74"/>
      <c r="AA43" s="74"/>
      <c r="AB43" s="74"/>
    </row>
    <row r="44" spans="1:28" ht="12.75" customHeight="1">
      <c r="A44" s="85">
        <v>45315</v>
      </c>
      <c r="B44" s="32">
        <v>539519</v>
      </c>
      <c r="C44" s="31" t="s">
        <v>1058</v>
      </c>
      <c r="D44" s="31" t="s">
        <v>1051</v>
      </c>
      <c r="E44" s="31" t="s">
        <v>573</v>
      </c>
      <c r="F44" s="86">
        <v>240000</v>
      </c>
      <c r="G44" s="32">
        <v>17.91</v>
      </c>
      <c r="H44" s="32" t="s">
        <v>333</v>
      </c>
      <c r="I44" s="74"/>
      <c r="J44" s="74"/>
      <c r="K44" s="74"/>
      <c r="L44" s="74"/>
      <c r="M44" s="74"/>
      <c r="N44" s="74"/>
      <c r="O44" s="74"/>
      <c r="P44" s="74"/>
      <c r="Q44" s="74"/>
      <c r="R44" s="74"/>
      <c r="S44" s="74"/>
      <c r="T44" s="74"/>
      <c r="U44" s="74"/>
      <c r="V44" s="74"/>
      <c r="W44" s="74"/>
      <c r="X44" s="74"/>
      <c r="Y44" s="74"/>
      <c r="Z44" s="74"/>
      <c r="AA44" s="74"/>
      <c r="AB44" s="74"/>
    </row>
    <row r="45" spans="1:28" ht="12.75" customHeight="1">
      <c r="A45" s="85">
        <v>45315</v>
      </c>
      <c r="B45" s="32">
        <v>539519</v>
      </c>
      <c r="C45" s="31" t="s">
        <v>1058</v>
      </c>
      <c r="D45" s="31" t="s">
        <v>1059</v>
      </c>
      <c r="E45" s="31" t="s">
        <v>574</v>
      </c>
      <c r="F45" s="86">
        <v>183049</v>
      </c>
      <c r="G45" s="32">
        <v>18.66</v>
      </c>
      <c r="H45" s="32" t="s">
        <v>333</v>
      </c>
      <c r="I45" s="74"/>
      <c r="J45" s="74"/>
      <c r="K45" s="74"/>
      <c r="L45" s="74"/>
      <c r="M45" s="74"/>
      <c r="N45" s="74"/>
      <c r="O45" s="74"/>
      <c r="P45" s="74"/>
      <c r="Q45" s="74"/>
      <c r="R45" s="74"/>
      <c r="S45" s="74"/>
      <c r="T45" s="74"/>
      <c r="U45" s="74"/>
      <c r="V45" s="74"/>
      <c r="W45" s="74"/>
      <c r="X45" s="74"/>
      <c r="Y45" s="74"/>
      <c r="Z45" s="74"/>
      <c r="AA45" s="74"/>
      <c r="AB45" s="74"/>
    </row>
    <row r="46" spans="1:28" ht="12.75" customHeight="1">
      <c r="A46" s="85">
        <v>45315</v>
      </c>
      <c r="B46" s="32">
        <v>539519</v>
      </c>
      <c r="C46" s="31" t="s">
        <v>1058</v>
      </c>
      <c r="D46" s="31" t="s">
        <v>1136</v>
      </c>
      <c r="E46" s="31" t="s">
        <v>574</v>
      </c>
      <c r="F46" s="86">
        <v>398976</v>
      </c>
      <c r="G46" s="32">
        <v>17.95</v>
      </c>
      <c r="H46" s="32" t="s">
        <v>333</v>
      </c>
      <c r="I46" s="74"/>
      <c r="J46" s="74"/>
      <c r="K46" s="74"/>
      <c r="L46" s="74"/>
      <c r="M46" s="74"/>
      <c r="N46" s="74"/>
      <c r="O46" s="74"/>
      <c r="P46" s="74"/>
      <c r="Q46" s="74"/>
      <c r="R46" s="74"/>
      <c r="S46" s="74"/>
      <c r="T46" s="74"/>
      <c r="U46" s="74"/>
      <c r="V46" s="74"/>
      <c r="W46" s="74"/>
      <c r="X46" s="74"/>
      <c r="Y46" s="74"/>
      <c r="Z46" s="74"/>
      <c r="AA46" s="74"/>
      <c r="AB46" s="74"/>
    </row>
    <row r="47" spans="1:28" ht="12.75" customHeight="1">
      <c r="A47" s="85">
        <v>45315</v>
      </c>
      <c r="B47" s="32">
        <v>535910</v>
      </c>
      <c r="C47" s="31" t="s">
        <v>1137</v>
      </c>
      <c r="D47" s="31" t="s">
        <v>1138</v>
      </c>
      <c r="E47" s="31" t="s">
        <v>573</v>
      </c>
      <c r="F47" s="86">
        <v>92500</v>
      </c>
      <c r="G47" s="32">
        <v>77.34</v>
      </c>
      <c r="H47" s="32" t="s">
        <v>333</v>
      </c>
      <c r="I47" s="74"/>
      <c r="J47" s="74"/>
      <c r="K47" s="74"/>
      <c r="L47" s="74"/>
      <c r="M47" s="74"/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  <c r="Z47" s="74"/>
      <c r="AA47" s="74"/>
      <c r="AB47" s="74"/>
    </row>
    <row r="48" spans="1:28" ht="12.75" customHeight="1">
      <c r="A48" s="85">
        <v>45315</v>
      </c>
      <c r="B48" s="32">
        <v>535910</v>
      </c>
      <c r="C48" s="31" t="s">
        <v>1137</v>
      </c>
      <c r="D48" s="31" t="s">
        <v>1139</v>
      </c>
      <c r="E48" s="31" t="s">
        <v>574</v>
      </c>
      <c r="F48" s="86">
        <v>92500</v>
      </c>
      <c r="G48" s="32">
        <v>77.34</v>
      </c>
      <c r="H48" s="32" t="s">
        <v>333</v>
      </c>
      <c r="I48" s="74"/>
      <c r="J48" s="74"/>
      <c r="K48" s="74"/>
      <c r="L48" s="74"/>
      <c r="M48" s="74"/>
      <c r="N48" s="74"/>
      <c r="O48" s="74"/>
      <c r="P48" s="74"/>
      <c r="Q48" s="74"/>
      <c r="R48" s="74"/>
      <c r="S48" s="74"/>
      <c r="T48" s="74"/>
      <c r="U48" s="74"/>
      <c r="V48" s="74"/>
      <c r="W48" s="74"/>
      <c r="X48" s="74"/>
      <c r="Y48" s="74"/>
      <c r="Z48" s="74"/>
      <c r="AA48" s="74"/>
      <c r="AB48" s="74"/>
    </row>
    <row r="49" spans="1:28" ht="12.75" customHeight="1">
      <c r="A49" s="85">
        <v>45315</v>
      </c>
      <c r="B49" s="32">
        <v>544053</v>
      </c>
      <c r="C49" s="31" t="s">
        <v>1081</v>
      </c>
      <c r="D49" s="31" t="s">
        <v>1140</v>
      </c>
      <c r="E49" s="31" t="s">
        <v>573</v>
      </c>
      <c r="F49" s="86">
        <v>11831</v>
      </c>
      <c r="G49" s="32">
        <v>188.86</v>
      </c>
      <c r="H49" s="32" t="s">
        <v>333</v>
      </c>
      <c r="I49" s="74"/>
      <c r="J49" s="74"/>
      <c r="K49" s="74"/>
      <c r="L49" s="74"/>
      <c r="M49" s="74"/>
      <c r="N49" s="74"/>
      <c r="O49" s="74"/>
      <c r="P49" s="74"/>
      <c r="Q49" s="74"/>
      <c r="R49" s="74"/>
      <c r="S49" s="74"/>
      <c r="T49" s="74"/>
      <c r="U49" s="74"/>
      <c r="V49" s="74"/>
      <c r="W49" s="74"/>
      <c r="X49" s="74"/>
      <c r="Y49" s="74"/>
      <c r="Z49" s="74"/>
      <c r="AA49" s="74"/>
      <c r="AB49" s="74"/>
    </row>
    <row r="50" spans="1:28" ht="12.75" customHeight="1">
      <c r="A50" s="85">
        <v>45315</v>
      </c>
      <c r="B50" s="32">
        <v>544053</v>
      </c>
      <c r="C50" s="31" t="s">
        <v>1081</v>
      </c>
      <c r="D50" s="31" t="s">
        <v>1140</v>
      </c>
      <c r="E50" s="31" t="s">
        <v>574</v>
      </c>
      <c r="F50" s="86">
        <v>636009</v>
      </c>
      <c r="G50" s="32">
        <v>188.98</v>
      </c>
      <c r="H50" s="32" t="s">
        <v>333</v>
      </c>
      <c r="I50" s="74"/>
      <c r="J50" s="74"/>
      <c r="K50" s="74"/>
      <c r="L50" s="74"/>
      <c r="M50" s="74"/>
      <c r="N50" s="74"/>
      <c r="O50" s="74"/>
      <c r="P50" s="74"/>
      <c r="Q50" s="74"/>
      <c r="R50" s="74"/>
      <c r="S50" s="74"/>
      <c r="T50" s="74"/>
      <c r="U50" s="74"/>
      <c r="V50" s="74"/>
      <c r="W50" s="74"/>
      <c r="X50" s="74"/>
      <c r="Y50" s="74"/>
      <c r="Z50" s="74"/>
      <c r="AA50" s="74"/>
      <c r="AB50" s="74"/>
    </row>
    <row r="51" spans="1:28" ht="12.75" customHeight="1">
      <c r="A51" s="85">
        <v>45315</v>
      </c>
      <c r="B51" s="32">
        <v>530557</v>
      </c>
      <c r="C51" s="31" t="s">
        <v>984</v>
      </c>
      <c r="D51" s="31" t="s">
        <v>985</v>
      </c>
      <c r="E51" s="31" t="s">
        <v>573</v>
      </c>
      <c r="F51" s="86">
        <v>5624528</v>
      </c>
      <c r="G51" s="32">
        <v>0.72</v>
      </c>
      <c r="H51" s="32" t="s">
        <v>333</v>
      </c>
      <c r="I51" s="74"/>
      <c r="J51" s="74"/>
      <c r="K51" s="74"/>
      <c r="L51" s="74"/>
      <c r="M51" s="74"/>
      <c r="N51" s="74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74"/>
      <c r="AA51" s="74"/>
      <c r="AB51" s="74"/>
    </row>
    <row r="52" spans="1:28" ht="12.75" customHeight="1">
      <c r="A52" s="85">
        <v>45315</v>
      </c>
      <c r="B52" s="32">
        <v>530557</v>
      </c>
      <c r="C52" s="31" t="s">
        <v>984</v>
      </c>
      <c r="D52" s="31" t="s">
        <v>985</v>
      </c>
      <c r="E52" s="31" t="s">
        <v>574</v>
      </c>
      <c r="F52" s="86">
        <v>5907098</v>
      </c>
      <c r="G52" s="32">
        <v>0.72</v>
      </c>
      <c r="H52" s="32" t="s">
        <v>333</v>
      </c>
      <c r="I52" s="74"/>
      <c r="J52" s="74"/>
      <c r="K52" s="74"/>
      <c r="L52" s="74"/>
      <c r="M52" s="74"/>
      <c r="N52" s="74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4"/>
      <c r="AA52" s="74"/>
      <c r="AB52" s="74"/>
    </row>
    <row r="53" spans="1:28" ht="12.75" customHeight="1">
      <c r="A53" s="85">
        <v>45315</v>
      </c>
      <c r="B53" s="32">
        <v>504378</v>
      </c>
      <c r="C53" s="31" t="s">
        <v>1141</v>
      </c>
      <c r="D53" s="31" t="s">
        <v>1142</v>
      </c>
      <c r="E53" s="31" t="s">
        <v>574</v>
      </c>
      <c r="F53" s="86">
        <v>259834</v>
      </c>
      <c r="G53" s="32">
        <v>8.4600000000000009</v>
      </c>
      <c r="H53" s="32" t="s">
        <v>333</v>
      </c>
      <c r="I53" s="74"/>
      <c r="J53" s="74"/>
      <c r="K53" s="74"/>
      <c r="L53" s="74"/>
      <c r="M53" s="74"/>
      <c r="N53" s="74"/>
      <c r="O53" s="74"/>
      <c r="P53" s="74"/>
      <c r="Q53" s="74"/>
      <c r="R53" s="74"/>
      <c r="S53" s="74"/>
      <c r="T53" s="74"/>
      <c r="U53" s="74"/>
      <c r="V53" s="74"/>
      <c r="W53" s="74"/>
      <c r="X53" s="74"/>
      <c r="Y53" s="74"/>
      <c r="Z53" s="74"/>
      <c r="AA53" s="74"/>
      <c r="AB53" s="74"/>
    </row>
    <row r="54" spans="1:28" ht="12.75" customHeight="1">
      <c r="A54" s="85">
        <v>45315</v>
      </c>
      <c r="B54" s="32">
        <v>504378</v>
      </c>
      <c r="C54" s="31" t="s">
        <v>1141</v>
      </c>
      <c r="D54" s="31" t="s">
        <v>1142</v>
      </c>
      <c r="E54" s="31" t="s">
        <v>573</v>
      </c>
      <c r="F54" s="86">
        <v>233551</v>
      </c>
      <c r="G54" s="32">
        <v>8.23</v>
      </c>
      <c r="H54" s="32" t="s">
        <v>333</v>
      </c>
      <c r="I54" s="74"/>
      <c r="J54" s="74"/>
      <c r="K54" s="74"/>
      <c r="L54" s="74"/>
      <c r="M54" s="74"/>
      <c r="N54" s="74"/>
      <c r="O54" s="74"/>
      <c r="P54" s="74"/>
      <c r="Q54" s="74"/>
      <c r="R54" s="74"/>
      <c r="S54" s="74"/>
      <c r="T54" s="74"/>
      <c r="U54" s="74"/>
      <c r="V54" s="74"/>
      <c r="W54" s="74"/>
      <c r="X54" s="74"/>
      <c r="Y54" s="74"/>
      <c r="Z54" s="74"/>
      <c r="AA54" s="74"/>
      <c r="AB54" s="74"/>
    </row>
    <row r="55" spans="1:28" ht="12.75" customHeight="1">
      <c r="A55" s="85">
        <v>45315</v>
      </c>
      <c r="B55" s="32">
        <v>532271</v>
      </c>
      <c r="C55" s="31" t="s">
        <v>1143</v>
      </c>
      <c r="D55" s="31" t="s">
        <v>875</v>
      </c>
      <c r="E55" s="31" t="s">
        <v>574</v>
      </c>
      <c r="F55" s="86">
        <v>780567</v>
      </c>
      <c r="G55" s="32">
        <v>4.87</v>
      </c>
      <c r="H55" s="32" t="s">
        <v>333</v>
      </c>
      <c r="I55" s="74"/>
      <c r="J55" s="74"/>
      <c r="K55" s="74"/>
      <c r="L55" s="74"/>
      <c r="M55" s="74"/>
      <c r="N55" s="74"/>
      <c r="O55" s="74"/>
      <c r="P55" s="74"/>
      <c r="Q55" s="74"/>
      <c r="R55" s="74"/>
      <c r="S55" s="74"/>
      <c r="T55" s="74"/>
      <c r="U55" s="74"/>
      <c r="V55" s="74"/>
      <c r="W55" s="74"/>
      <c r="X55" s="74"/>
      <c r="Y55" s="74"/>
      <c r="Z55" s="74"/>
      <c r="AA55" s="74"/>
      <c r="AB55" s="74"/>
    </row>
    <row r="56" spans="1:28" ht="12.75" customHeight="1">
      <c r="A56" s="85">
        <v>45315</v>
      </c>
      <c r="B56" s="32">
        <v>532271</v>
      </c>
      <c r="C56" s="31" t="s">
        <v>1143</v>
      </c>
      <c r="D56" s="31" t="s">
        <v>875</v>
      </c>
      <c r="E56" s="31" t="s">
        <v>573</v>
      </c>
      <c r="F56" s="86">
        <v>205567</v>
      </c>
      <c r="G56" s="32">
        <v>4.41</v>
      </c>
      <c r="H56" s="32" t="s">
        <v>333</v>
      </c>
      <c r="I56" s="74"/>
      <c r="J56" s="74"/>
      <c r="K56" s="74"/>
      <c r="L56" s="74"/>
      <c r="M56" s="74"/>
      <c r="N56" s="74"/>
      <c r="O56" s="74"/>
      <c r="P56" s="74"/>
      <c r="Q56" s="74"/>
      <c r="R56" s="74"/>
      <c r="S56" s="74"/>
      <c r="T56" s="74"/>
      <c r="U56" s="74"/>
      <c r="V56" s="74"/>
      <c r="W56" s="74"/>
      <c r="X56" s="74"/>
      <c r="Y56" s="74"/>
      <c r="Z56" s="74"/>
      <c r="AA56" s="74"/>
      <c r="AB56" s="74"/>
    </row>
    <row r="57" spans="1:28" ht="12.75" customHeight="1">
      <c r="A57" s="85">
        <v>45315</v>
      </c>
      <c r="B57" s="32">
        <v>531512</v>
      </c>
      <c r="C57" s="31" t="s">
        <v>1144</v>
      </c>
      <c r="D57" s="31" t="s">
        <v>1142</v>
      </c>
      <c r="E57" s="31" t="s">
        <v>573</v>
      </c>
      <c r="F57" s="86">
        <v>83507</v>
      </c>
      <c r="G57" s="32">
        <v>9.67</v>
      </c>
      <c r="H57" s="32" t="s">
        <v>333</v>
      </c>
      <c r="I57" s="74"/>
      <c r="J57" s="74"/>
      <c r="K57" s="74"/>
      <c r="L57" s="74"/>
      <c r="M57" s="74"/>
      <c r="N57" s="74"/>
      <c r="O57" s="74"/>
      <c r="P57" s="74"/>
      <c r="Q57" s="74"/>
      <c r="R57" s="74"/>
      <c r="S57" s="74"/>
      <c r="T57" s="74"/>
      <c r="U57" s="74"/>
      <c r="V57" s="74"/>
      <c r="W57" s="74"/>
      <c r="X57" s="74"/>
      <c r="Y57" s="74"/>
      <c r="Z57" s="74"/>
      <c r="AA57" s="74"/>
      <c r="AB57" s="74"/>
    </row>
    <row r="58" spans="1:28" ht="12.75" customHeight="1">
      <c r="A58" s="85">
        <v>45315</v>
      </c>
      <c r="B58" s="32">
        <v>531512</v>
      </c>
      <c r="C58" s="31" t="s">
        <v>1144</v>
      </c>
      <c r="D58" s="31" t="s">
        <v>1142</v>
      </c>
      <c r="E58" s="31" t="s">
        <v>574</v>
      </c>
      <c r="F58" s="86">
        <v>26180</v>
      </c>
      <c r="G58" s="32">
        <v>9.3699999999999992</v>
      </c>
      <c r="H58" s="32" t="s">
        <v>333</v>
      </c>
      <c r="I58" s="74"/>
      <c r="J58" s="74"/>
      <c r="K58" s="74"/>
      <c r="L58" s="74"/>
      <c r="M58" s="74"/>
      <c r="N58" s="74"/>
      <c r="O58" s="74"/>
      <c r="P58" s="74"/>
      <c r="Q58" s="74"/>
      <c r="R58" s="74"/>
      <c r="S58" s="74"/>
      <c r="T58" s="74"/>
      <c r="U58" s="74"/>
      <c r="V58" s="74"/>
      <c r="W58" s="74"/>
      <c r="X58" s="74"/>
      <c r="Y58" s="74"/>
      <c r="Z58" s="74"/>
      <c r="AA58" s="74"/>
      <c r="AB58" s="74"/>
    </row>
    <row r="59" spans="1:28" ht="12.75" customHeight="1">
      <c r="A59" s="85">
        <v>45315</v>
      </c>
      <c r="B59" s="32">
        <v>515127</v>
      </c>
      <c r="C59" s="31" t="s">
        <v>1060</v>
      </c>
      <c r="D59" s="31" t="s">
        <v>1061</v>
      </c>
      <c r="E59" s="31" t="s">
        <v>574</v>
      </c>
      <c r="F59" s="86">
        <v>197500</v>
      </c>
      <c r="G59" s="32">
        <v>2.64</v>
      </c>
      <c r="H59" s="32" t="s">
        <v>333</v>
      </c>
      <c r="I59" s="74"/>
      <c r="J59" s="74"/>
      <c r="K59" s="74"/>
      <c r="L59" s="74"/>
      <c r="M59" s="74"/>
      <c r="N59" s="74"/>
      <c r="O59" s="74"/>
      <c r="P59" s="74"/>
      <c r="Q59" s="74"/>
      <c r="R59" s="74"/>
      <c r="S59" s="74"/>
      <c r="T59" s="74"/>
      <c r="U59" s="74"/>
      <c r="V59" s="74"/>
      <c r="W59" s="74"/>
      <c r="X59" s="74"/>
      <c r="Y59" s="74"/>
      <c r="Z59" s="74"/>
      <c r="AA59" s="74"/>
      <c r="AB59" s="74"/>
    </row>
    <row r="60" spans="1:28" ht="12.75" customHeight="1">
      <c r="A60" s="85">
        <v>45315</v>
      </c>
      <c r="B60" s="32">
        <v>519191</v>
      </c>
      <c r="C60" s="31" t="s">
        <v>1145</v>
      </c>
      <c r="D60" s="31" t="s">
        <v>1146</v>
      </c>
      <c r="E60" s="31" t="s">
        <v>574</v>
      </c>
      <c r="F60" s="86">
        <v>100000</v>
      </c>
      <c r="G60" s="32">
        <v>13.48</v>
      </c>
      <c r="H60" s="32" t="s">
        <v>333</v>
      </c>
      <c r="I60" s="74"/>
      <c r="J60" s="74"/>
      <c r="K60" s="74"/>
      <c r="L60" s="74"/>
      <c r="M60" s="74"/>
      <c r="N60" s="74"/>
      <c r="O60" s="74"/>
      <c r="P60" s="74"/>
      <c r="Q60" s="74"/>
      <c r="R60" s="74"/>
      <c r="S60" s="74"/>
      <c r="T60" s="74"/>
      <c r="U60" s="74"/>
      <c r="V60" s="74"/>
      <c r="W60" s="74"/>
      <c r="X60" s="74"/>
      <c r="Y60" s="74"/>
      <c r="Z60" s="74"/>
      <c r="AA60" s="74"/>
      <c r="AB60" s="74"/>
    </row>
    <row r="61" spans="1:28" ht="12.75" customHeight="1">
      <c r="A61" s="85">
        <v>45315</v>
      </c>
      <c r="B61" s="32">
        <v>519191</v>
      </c>
      <c r="C61" s="31" t="s">
        <v>1145</v>
      </c>
      <c r="D61" s="31" t="s">
        <v>1147</v>
      </c>
      <c r="E61" s="31" t="s">
        <v>573</v>
      </c>
      <c r="F61" s="86">
        <v>100000</v>
      </c>
      <c r="G61" s="32">
        <v>13.48</v>
      </c>
      <c r="H61" s="32" t="s">
        <v>333</v>
      </c>
      <c r="I61" s="74"/>
      <c r="J61" s="74"/>
      <c r="K61" s="74"/>
      <c r="L61" s="74"/>
      <c r="M61" s="74"/>
      <c r="N61" s="74"/>
      <c r="O61" s="74"/>
      <c r="P61" s="74"/>
      <c r="Q61" s="74"/>
      <c r="R61" s="74"/>
      <c r="S61" s="74"/>
      <c r="T61" s="74"/>
      <c r="U61" s="74"/>
      <c r="V61" s="74"/>
      <c r="W61" s="74"/>
      <c r="X61" s="74"/>
      <c r="Y61" s="74"/>
      <c r="Z61" s="74"/>
      <c r="AA61" s="74"/>
      <c r="AB61" s="74"/>
    </row>
    <row r="62" spans="1:28" ht="12.75" customHeight="1">
      <c r="A62" s="85">
        <v>45315</v>
      </c>
      <c r="B62" s="32">
        <v>512047</v>
      </c>
      <c r="C62" s="31" t="s">
        <v>1148</v>
      </c>
      <c r="D62" s="31" t="s">
        <v>1149</v>
      </c>
      <c r="E62" s="31" t="s">
        <v>574</v>
      </c>
      <c r="F62" s="86">
        <v>511197</v>
      </c>
      <c r="G62" s="32">
        <v>4.41</v>
      </c>
      <c r="H62" s="32" t="s">
        <v>333</v>
      </c>
      <c r="I62" s="74"/>
      <c r="J62" s="74"/>
      <c r="K62" s="74"/>
      <c r="L62" s="74"/>
      <c r="M62" s="74"/>
      <c r="N62" s="74"/>
      <c r="O62" s="74"/>
      <c r="P62" s="74"/>
      <c r="Q62" s="74"/>
      <c r="R62" s="74"/>
      <c r="S62" s="74"/>
      <c r="T62" s="74"/>
      <c r="U62" s="74"/>
      <c r="V62" s="74"/>
      <c r="W62" s="74"/>
      <c r="X62" s="74"/>
      <c r="Y62" s="74"/>
      <c r="Z62" s="74"/>
      <c r="AA62" s="74"/>
      <c r="AB62" s="74"/>
    </row>
    <row r="63" spans="1:28" ht="12.75" customHeight="1">
      <c r="A63" s="85">
        <v>45315</v>
      </c>
      <c r="B63" s="32">
        <v>512047</v>
      </c>
      <c r="C63" s="31" t="s">
        <v>1148</v>
      </c>
      <c r="D63" s="31" t="s">
        <v>1150</v>
      </c>
      <c r="E63" s="31" t="s">
        <v>573</v>
      </c>
      <c r="F63" s="86">
        <v>200000</v>
      </c>
      <c r="G63" s="32">
        <v>4.41</v>
      </c>
      <c r="H63" s="32" t="s">
        <v>333</v>
      </c>
      <c r="I63" s="74"/>
      <c r="J63" s="74"/>
      <c r="K63" s="74"/>
      <c r="L63" s="74"/>
      <c r="M63" s="74"/>
      <c r="N63" s="74"/>
      <c r="O63" s="74"/>
      <c r="P63" s="74"/>
      <c r="Q63" s="74"/>
      <c r="R63" s="74"/>
      <c r="S63" s="74"/>
      <c r="T63" s="74"/>
      <c r="U63" s="74"/>
      <c r="V63" s="74"/>
      <c r="W63" s="74"/>
      <c r="X63" s="74"/>
      <c r="Y63" s="74"/>
      <c r="Z63" s="74"/>
      <c r="AA63" s="74"/>
      <c r="AB63" s="74"/>
    </row>
    <row r="64" spans="1:28" ht="12.75" customHeight="1">
      <c r="A64" s="85">
        <v>45315</v>
      </c>
      <c r="B64" s="32">
        <v>509423</v>
      </c>
      <c r="C64" s="31" t="s">
        <v>1151</v>
      </c>
      <c r="D64" s="31" t="s">
        <v>1152</v>
      </c>
      <c r="E64" s="31" t="s">
        <v>574</v>
      </c>
      <c r="F64" s="86">
        <v>17256</v>
      </c>
      <c r="G64" s="32">
        <v>31.02</v>
      </c>
      <c r="H64" s="32" t="s">
        <v>333</v>
      </c>
      <c r="I64" s="74"/>
      <c r="J64" s="74"/>
      <c r="K64" s="74"/>
      <c r="L64" s="74"/>
      <c r="M64" s="74"/>
      <c r="N64" s="74"/>
      <c r="O64" s="74"/>
      <c r="P64" s="74"/>
      <c r="Q64" s="74"/>
      <c r="R64" s="74"/>
      <c r="S64" s="74"/>
      <c r="T64" s="74"/>
      <c r="U64" s="74"/>
      <c r="V64" s="74"/>
      <c r="W64" s="74"/>
      <c r="X64" s="74"/>
      <c r="Y64" s="74"/>
      <c r="Z64" s="74"/>
      <c r="AA64" s="74"/>
      <c r="AB64" s="74"/>
    </row>
    <row r="65" spans="1:28" ht="12.75" customHeight="1">
      <c r="A65" s="85">
        <v>45315</v>
      </c>
      <c r="B65" s="32">
        <v>530433</v>
      </c>
      <c r="C65" s="31" t="s">
        <v>1153</v>
      </c>
      <c r="D65" s="31" t="s">
        <v>1154</v>
      </c>
      <c r="E65" s="31" t="s">
        <v>574</v>
      </c>
      <c r="F65" s="86">
        <v>137154</v>
      </c>
      <c r="G65" s="32">
        <v>64.53</v>
      </c>
      <c r="H65" s="32" t="s">
        <v>333</v>
      </c>
      <c r="I65" s="74"/>
      <c r="J65" s="74"/>
      <c r="K65" s="74"/>
      <c r="L65" s="74"/>
      <c r="M65" s="74"/>
      <c r="N65" s="74"/>
      <c r="O65" s="74"/>
      <c r="P65" s="74"/>
      <c r="Q65" s="74"/>
      <c r="R65" s="74"/>
      <c r="S65" s="74"/>
      <c r="T65" s="74"/>
      <c r="U65" s="74"/>
      <c r="V65" s="74"/>
      <c r="W65" s="74"/>
      <c r="X65" s="74"/>
      <c r="Y65" s="74"/>
      <c r="Z65" s="74"/>
      <c r="AA65" s="74"/>
      <c r="AB65" s="74"/>
    </row>
    <row r="66" spans="1:28" ht="12.75" customHeight="1">
      <c r="A66" s="85">
        <v>45315</v>
      </c>
      <c r="B66" s="32">
        <v>530433</v>
      </c>
      <c r="C66" s="31" t="s">
        <v>1153</v>
      </c>
      <c r="D66" s="31" t="s">
        <v>1155</v>
      </c>
      <c r="E66" s="31" t="s">
        <v>573</v>
      </c>
      <c r="F66" s="86">
        <v>100000</v>
      </c>
      <c r="G66" s="32">
        <v>65</v>
      </c>
      <c r="H66" s="32" t="s">
        <v>333</v>
      </c>
      <c r="I66" s="74"/>
      <c r="J66" s="74"/>
      <c r="K66" s="74"/>
      <c r="L66" s="74"/>
      <c r="M66" s="74"/>
      <c r="N66" s="74"/>
      <c r="O66" s="74"/>
      <c r="P66" s="74"/>
      <c r="Q66" s="74"/>
      <c r="R66" s="74"/>
      <c r="S66" s="74"/>
      <c r="T66" s="74"/>
      <c r="U66" s="74"/>
      <c r="V66" s="74"/>
      <c r="W66" s="74"/>
      <c r="X66" s="74"/>
      <c r="Y66" s="74"/>
      <c r="Z66" s="74"/>
      <c r="AA66" s="74"/>
      <c r="AB66" s="74"/>
    </row>
    <row r="67" spans="1:28" ht="12.75" customHeight="1">
      <c r="A67" s="85">
        <v>45315</v>
      </c>
      <c r="B67" s="32">
        <v>544083</v>
      </c>
      <c r="C67" s="31" t="s">
        <v>1022</v>
      </c>
      <c r="D67" s="31" t="s">
        <v>875</v>
      </c>
      <c r="E67" s="31" t="s">
        <v>573</v>
      </c>
      <c r="F67" s="86">
        <v>35000</v>
      </c>
      <c r="G67" s="32">
        <v>243.05</v>
      </c>
      <c r="H67" s="32" t="s">
        <v>333</v>
      </c>
      <c r="I67" s="74"/>
      <c r="J67" s="74"/>
      <c r="K67" s="74"/>
      <c r="L67" s="74"/>
      <c r="M67" s="74"/>
      <c r="N67" s="74"/>
      <c r="O67" s="74"/>
      <c r="P67" s="74"/>
      <c r="Q67" s="74"/>
      <c r="R67" s="74"/>
      <c r="S67" s="74"/>
      <c r="T67" s="74"/>
      <c r="U67" s="74"/>
      <c r="V67" s="74"/>
      <c r="W67" s="74"/>
      <c r="X67" s="74"/>
      <c r="Y67" s="74"/>
      <c r="Z67" s="74"/>
      <c r="AA67" s="74"/>
      <c r="AB67" s="74"/>
    </row>
    <row r="68" spans="1:28" ht="12.75" customHeight="1">
      <c r="A68" s="85">
        <v>45315</v>
      </c>
      <c r="B68" s="32">
        <v>505515</v>
      </c>
      <c r="C68" s="31" t="s">
        <v>1156</v>
      </c>
      <c r="D68" s="31" t="s">
        <v>1157</v>
      </c>
      <c r="E68" s="31" t="s">
        <v>573</v>
      </c>
      <c r="F68" s="86">
        <v>47917</v>
      </c>
      <c r="G68" s="32">
        <v>6.72</v>
      </c>
      <c r="H68" s="32" t="s">
        <v>333</v>
      </c>
      <c r="I68" s="74"/>
      <c r="J68" s="74"/>
      <c r="K68" s="74"/>
      <c r="L68" s="74"/>
      <c r="M68" s="74"/>
      <c r="N68" s="74"/>
      <c r="O68" s="74"/>
      <c r="P68" s="74"/>
      <c r="Q68" s="74"/>
      <c r="R68" s="74"/>
      <c r="S68" s="74"/>
      <c r="T68" s="74"/>
      <c r="U68" s="74"/>
      <c r="V68" s="74"/>
      <c r="W68" s="74"/>
      <c r="X68" s="74"/>
      <c r="Y68" s="74"/>
      <c r="Z68" s="74"/>
      <c r="AA68" s="74"/>
      <c r="AB68" s="74"/>
    </row>
    <row r="69" spans="1:28" ht="12.75" customHeight="1">
      <c r="A69" s="85">
        <v>45315</v>
      </c>
      <c r="B69" s="32">
        <v>530495</v>
      </c>
      <c r="C69" s="31" t="s">
        <v>1158</v>
      </c>
      <c r="D69" s="31" t="s">
        <v>1159</v>
      </c>
      <c r="E69" s="31" t="s">
        <v>574</v>
      </c>
      <c r="F69" s="86">
        <v>22994</v>
      </c>
      <c r="G69" s="32">
        <v>60.39</v>
      </c>
      <c r="H69" s="32" t="s">
        <v>333</v>
      </c>
      <c r="I69" s="74"/>
      <c r="J69" s="74"/>
      <c r="K69" s="74"/>
      <c r="L69" s="74"/>
      <c r="M69" s="74"/>
      <c r="N69" s="74"/>
      <c r="O69" s="74"/>
      <c r="P69" s="74"/>
      <c r="Q69" s="74"/>
      <c r="R69" s="74"/>
      <c r="S69" s="74"/>
      <c r="T69" s="74"/>
      <c r="U69" s="74"/>
      <c r="V69" s="74"/>
      <c r="W69" s="74"/>
      <c r="X69" s="74"/>
      <c r="Y69" s="74"/>
      <c r="Z69" s="74"/>
      <c r="AA69" s="74"/>
      <c r="AB69" s="74"/>
    </row>
    <row r="70" spans="1:28" ht="12.75" customHeight="1">
      <c r="A70" s="85">
        <v>45315</v>
      </c>
      <c r="B70" s="32">
        <v>512179</v>
      </c>
      <c r="C70" s="31" t="s">
        <v>522</v>
      </c>
      <c r="D70" s="31" t="s">
        <v>1160</v>
      </c>
      <c r="E70" s="31" t="s">
        <v>573</v>
      </c>
      <c r="F70" s="86">
        <v>4652002</v>
      </c>
      <c r="G70" s="32">
        <v>445.5</v>
      </c>
      <c r="H70" s="32" t="s">
        <v>333</v>
      </c>
      <c r="I70" s="74"/>
      <c r="J70" s="74"/>
      <c r="K70" s="74"/>
      <c r="L70" s="74"/>
      <c r="M70" s="74"/>
      <c r="N70" s="74"/>
      <c r="O70" s="74"/>
      <c r="P70" s="74"/>
      <c r="Q70" s="74"/>
      <c r="R70" s="74"/>
      <c r="S70" s="74"/>
      <c r="T70" s="74"/>
      <c r="U70" s="74"/>
      <c r="V70" s="74"/>
      <c r="W70" s="74"/>
      <c r="X70" s="74"/>
      <c r="Y70" s="74"/>
      <c r="Z70" s="74"/>
      <c r="AA70" s="74"/>
      <c r="AB70" s="74"/>
    </row>
    <row r="71" spans="1:28" ht="12.75" customHeight="1">
      <c r="A71" s="85">
        <v>45315</v>
      </c>
      <c r="B71" s="32">
        <v>512179</v>
      </c>
      <c r="C71" s="31" t="s">
        <v>522</v>
      </c>
      <c r="D71" s="31" t="s">
        <v>1161</v>
      </c>
      <c r="E71" s="31" t="s">
        <v>574</v>
      </c>
      <c r="F71" s="86">
        <v>4715000</v>
      </c>
      <c r="G71" s="32">
        <v>445.5</v>
      </c>
      <c r="H71" s="32" t="s">
        <v>333</v>
      </c>
      <c r="I71" s="74"/>
      <c r="J71" s="74"/>
      <c r="K71" s="74"/>
      <c r="L71" s="74"/>
      <c r="M71" s="74"/>
      <c r="N71" s="74"/>
      <c r="O71" s="74"/>
      <c r="P71" s="74"/>
      <c r="Q71" s="74"/>
      <c r="R71" s="74"/>
      <c r="S71" s="74"/>
      <c r="T71" s="74"/>
      <c r="U71" s="74"/>
      <c r="V71" s="74"/>
      <c r="W71" s="74"/>
      <c r="X71" s="74"/>
      <c r="Y71" s="74"/>
      <c r="Z71" s="74"/>
      <c r="AA71" s="74"/>
      <c r="AB71" s="74"/>
    </row>
    <row r="72" spans="1:28" ht="12.75" customHeight="1">
      <c r="A72" s="85">
        <v>45315</v>
      </c>
      <c r="B72" s="32">
        <v>539310</v>
      </c>
      <c r="C72" s="31" t="s">
        <v>1162</v>
      </c>
      <c r="D72" s="31" t="s">
        <v>1163</v>
      </c>
      <c r="E72" s="31" t="s">
        <v>573</v>
      </c>
      <c r="F72" s="86">
        <v>180000</v>
      </c>
      <c r="G72" s="32">
        <v>87.83</v>
      </c>
      <c r="H72" s="32" t="s">
        <v>333</v>
      </c>
      <c r="I72" s="74"/>
      <c r="J72" s="74"/>
      <c r="K72" s="74"/>
      <c r="L72" s="74"/>
      <c r="M72" s="74"/>
      <c r="N72" s="74"/>
      <c r="O72" s="74"/>
      <c r="P72" s="74"/>
      <c r="Q72" s="74"/>
      <c r="R72" s="74"/>
      <c r="S72" s="74"/>
      <c r="T72" s="74"/>
      <c r="U72" s="74"/>
      <c r="V72" s="74"/>
      <c r="W72" s="74"/>
      <c r="X72" s="74"/>
      <c r="Y72" s="74"/>
      <c r="Z72" s="74"/>
      <c r="AA72" s="74"/>
      <c r="AB72" s="74"/>
    </row>
    <row r="73" spans="1:28" ht="12.75" customHeight="1">
      <c r="A73" s="85">
        <v>45315</v>
      </c>
      <c r="B73" s="32">
        <v>539310</v>
      </c>
      <c r="C73" s="31" t="s">
        <v>1162</v>
      </c>
      <c r="D73" s="31" t="s">
        <v>1164</v>
      </c>
      <c r="E73" s="31" t="s">
        <v>574</v>
      </c>
      <c r="F73" s="86">
        <v>150000</v>
      </c>
      <c r="G73" s="32">
        <v>87.39</v>
      </c>
      <c r="H73" s="32" t="s">
        <v>333</v>
      </c>
      <c r="I73" s="74"/>
      <c r="J73" s="74"/>
      <c r="K73" s="74"/>
      <c r="L73" s="74"/>
      <c r="M73" s="74"/>
      <c r="N73" s="74"/>
      <c r="O73" s="74"/>
      <c r="P73" s="74"/>
      <c r="Q73" s="74"/>
      <c r="R73" s="74"/>
      <c r="S73" s="74"/>
      <c r="T73" s="74"/>
      <c r="U73" s="74"/>
      <c r="V73" s="74"/>
      <c r="W73" s="74"/>
      <c r="X73" s="74"/>
      <c r="Y73" s="74"/>
      <c r="Z73" s="74"/>
      <c r="AA73" s="74"/>
      <c r="AB73" s="74"/>
    </row>
    <row r="74" spans="1:28" ht="12.75" customHeight="1">
      <c r="A74" s="85">
        <v>45315</v>
      </c>
      <c r="B74" s="32">
        <v>537582</v>
      </c>
      <c r="C74" s="31" t="s">
        <v>1036</v>
      </c>
      <c r="D74" s="31" t="s">
        <v>1165</v>
      </c>
      <c r="E74" s="31" t="s">
        <v>574</v>
      </c>
      <c r="F74" s="86">
        <v>200000</v>
      </c>
      <c r="G74" s="32">
        <v>5.72</v>
      </c>
      <c r="H74" s="32" t="s">
        <v>333</v>
      </c>
      <c r="I74" s="74"/>
      <c r="J74" s="74"/>
      <c r="K74" s="74"/>
      <c r="L74" s="74"/>
      <c r="M74" s="74"/>
      <c r="N74" s="74"/>
      <c r="O74" s="74"/>
      <c r="P74" s="74"/>
      <c r="Q74" s="74"/>
      <c r="R74" s="74"/>
      <c r="S74" s="74"/>
      <c r="T74" s="74"/>
      <c r="U74" s="74"/>
      <c r="V74" s="74"/>
      <c r="W74" s="74"/>
      <c r="X74" s="74"/>
      <c r="Y74" s="74"/>
      <c r="Z74" s="74"/>
      <c r="AA74" s="74"/>
      <c r="AB74" s="74"/>
    </row>
    <row r="75" spans="1:28" ht="12.75" customHeight="1">
      <c r="A75" s="85">
        <v>45315</v>
      </c>
      <c r="B75" s="32">
        <v>537582</v>
      </c>
      <c r="C75" s="31" t="s">
        <v>1036</v>
      </c>
      <c r="D75" s="31" t="s">
        <v>1165</v>
      </c>
      <c r="E75" s="31" t="s">
        <v>573</v>
      </c>
      <c r="F75" s="86">
        <v>100000</v>
      </c>
      <c r="G75" s="32">
        <v>5.86</v>
      </c>
      <c r="H75" s="32" t="s">
        <v>333</v>
      </c>
      <c r="I75" s="74"/>
      <c r="J75" s="74"/>
      <c r="K75" s="74"/>
      <c r="L75" s="74"/>
      <c r="M75" s="74"/>
      <c r="N75" s="74"/>
      <c r="O75" s="74"/>
      <c r="P75" s="74"/>
      <c r="Q75" s="74"/>
      <c r="R75" s="74"/>
      <c r="S75" s="74"/>
      <c r="T75" s="74"/>
      <c r="U75" s="74"/>
      <c r="V75" s="74"/>
      <c r="W75" s="74"/>
      <c r="X75" s="74"/>
      <c r="Y75" s="74"/>
      <c r="Z75" s="74"/>
      <c r="AA75" s="74"/>
      <c r="AB75" s="74"/>
    </row>
    <row r="76" spans="1:28" ht="12.75" customHeight="1">
      <c r="A76" s="85">
        <v>45315</v>
      </c>
      <c r="B76" s="32">
        <v>537582</v>
      </c>
      <c r="C76" s="31" t="s">
        <v>1036</v>
      </c>
      <c r="D76" s="31" t="s">
        <v>1166</v>
      </c>
      <c r="E76" s="31" t="s">
        <v>573</v>
      </c>
      <c r="F76" s="86">
        <v>400000</v>
      </c>
      <c r="G76" s="32">
        <v>5.6</v>
      </c>
      <c r="H76" s="32" t="s">
        <v>333</v>
      </c>
      <c r="I76" s="74"/>
      <c r="J76" s="74"/>
      <c r="K76" s="74"/>
      <c r="L76" s="74"/>
      <c r="M76" s="74"/>
      <c r="N76" s="74"/>
      <c r="O76" s="74"/>
      <c r="P76" s="74"/>
      <c r="Q76" s="74"/>
      <c r="R76" s="74"/>
      <c r="S76" s="74"/>
      <c r="T76" s="74"/>
      <c r="U76" s="74"/>
      <c r="V76" s="74"/>
      <c r="W76" s="74"/>
      <c r="X76" s="74"/>
      <c r="Y76" s="74"/>
      <c r="Z76" s="74"/>
      <c r="AA76" s="74"/>
      <c r="AB76" s="74"/>
    </row>
    <row r="77" spans="1:28" ht="12.75" customHeight="1">
      <c r="A77" s="85">
        <v>45315</v>
      </c>
      <c r="B77" s="32">
        <v>537582</v>
      </c>
      <c r="C77" s="31" t="s">
        <v>1036</v>
      </c>
      <c r="D77" s="31" t="s">
        <v>1166</v>
      </c>
      <c r="E77" s="31" t="s">
        <v>573</v>
      </c>
      <c r="F77" s="86">
        <v>240000</v>
      </c>
      <c r="G77" s="32">
        <v>5.6</v>
      </c>
      <c r="H77" s="32" t="s">
        <v>333</v>
      </c>
      <c r="I77" s="74"/>
      <c r="J77" s="74"/>
      <c r="K77" s="74"/>
      <c r="L77" s="74"/>
      <c r="M77" s="74"/>
      <c r="N77" s="74"/>
      <c r="O77" s="74"/>
      <c r="P77" s="74"/>
      <c r="Q77" s="74"/>
      <c r="R77" s="74"/>
      <c r="S77" s="74"/>
      <c r="T77" s="74"/>
      <c r="U77" s="74"/>
      <c r="V77" s="74"/>
      <c r="W77" s="74"/>
      <c r="X77" s="74"/>
      <c r="Y77" s="74"/>
      <c r="Z77" s="74"/>
      <c r="AA77" s="74"/>
      <c r="AB77" s="74"/>
    </row>
    <row r="78" spans="1:28" ht="12.75" customHeight="1">
      <c r="A78" s="85">
        <v>45315</v>
      </c>
      <c r="B78" s="32">
        <v>537582</v>
      </c>
      <c r="C78" s="31" t="s">
        <v>1036</v>
      </c>
      <c r="D78" s="31" t="s">
        <v>1167</v>
      </c>
      <c r="E78" s="31" t="s">
        <v>574</v>
      </c>
      <c r="F78" s="86">
        <v>160000</v>
      </c>
      <c r="G78" s="32">
        <v>5.71</v>
      </c>
      <c r="H78" s="32" t="s">
        <v>333</v>
      </c>
      <c r="I78" s="74"/>
      <c r="J78" s="74"/>
      <c r="K78" s="74"/>
      <c r="L78" s="74"/>
      <c r="M78" s="74"/>
      <c r="N78" s="74"/>
      <c r="O78" s="74"/>
      <c r="P78" s="74"/>
      <c r="Q78" s="74"/>
      <c r="R78" s="74"/>
      <c r="S78" s="74"/>
      <c r="T78" s="74"/>
      <c r="U78" s="74"/>
      <c r="V78" s="74"/>
      <c r="W78" s="74"/>
      <c r="X78" s="74"/>
      <c r="Y78" s="74"/>
      <c r="Z78" s="74"/>
      <c r="AA78" s="74"/>
      <c r="AB78" s="74"/>
    </row>
    <row r="79" spans="1:28" ht="12.75" customHeight="1">
      <c r="A79" s="85">
        <v>45315</v>
      </c>
      <c r="B79" s="32">
        <v>537582</v>
      </c>
      <c r="C79" s="31" t="s">
        <v>1036</v>
      </c>
      <c r="D79" s="31" t="s">
        <v>1168</v>
      </c>
      <c r="E79" s="31" t="s">
        <v>573</v>
      </c>
      <c r="F79" s="86">
        <v>140000</v>
      </c>
      <c r="G79" s="32">
        <v>6.16</v>
      </c>
      <c r="H79" s="32" t="s">
        <v>333</v>
      </c>
      <c r="I79" s="74"/>
      <c r="J79" s="74"/>
      <c r="K79" s="74"/>
      <c r="L79" s="74"/>
      <c r="M79" s="74"/>
      <c r="N79" s="74"/>
      <c r="O79" s="74"/>
      <c r="P79" s="74"/>
      <c r="Q79" s="74"/>
      <c r="R79" s="74"/>
      <c r="S79" s="74"/>
      <c r="T79" s="74"/>
      <c r="U79" s="74"/>
      <c r="V79" s="74"/>
      <c r="W79" s="74"/>
      <c r="X79" s="74"/>
      <c r="Y79" s="74"/>
      <c r="Z79" s="74"/>
      <c r="AA79" s="74"/>
      <c r="AB79" s="74"/>
    </row>
    <row r="80" spans="1:28" ht="12.75" customHeight="1">
      <c r="A80" s="85">
        <v>45315</v>
      </c>
      <c r="B80" s="32">
        <v>532035</v>
      </c>
      <c r="C80" s="31" t="s">
        <v>1169</v>
      </c>
      <c r="D80" s="31" t="s">
        <v>1170</v>
      </c>
      <c r="E80" s="31" t="s">
        <v>573</v>
      </c>
      <c r="F80" s="86">
        <v>177723</v>
      </c>
      <c r="G80" s="32">
        <v>12.74</v>
      </c>
      <c r="H80" s="32" t="s">
        <v>333</v>
      </c>
      <c r="I80" s="74"/>
      <c r="J80" s="74"/>
      <c r="K80" s="74"/>
      <c r="L80" s="74"/>
      <c r="M80" s="74"/>
      <c r="N80" s="74"/>
      <c r="O80" s="74"/>
      <c r="P80" s="74"/>
      <c r="Q80" s="74"/>
      <c r="R80" s="74"/>
      <c r="S80" s="74"/>
      <c r="T80" s="74"/>
      <c r="U80" s="74"/>
      <c r="V80" s="74"/>
      <c r="W80" s="74"/>
      <c r="X80" s="74"/>
      <c r="Y80" s="74"/>
      <c r="Z80" s="74"/>
      <c r="AA80" s="74"/>
      <c r="AB80" s="74"/>
    </row>
    <row r="81" spans="1:28" ht="12.75" customHeight="1">
      <c r="A81" s="85">
        <v>45315</v>
      </c>
      <c r="B81" s="32">
        <v>532035</v>
      </c>
      <c r="C81" s="31" t="s">
        <v>1169</v>
      </c>
      <c r="D81" s="31" t="s">
        <v>1170</v>
      </c>
      <c r="E81" s="31" t="s">
        <v>574</v>
      </c>
      <c r="F81" s="86">
        <v>181653</v>
      </c>
      <c r="G81" s="32">
        <v>12.59</v>
      </c>
      <c r="H81" s="32" t="s">
        <v>333</v>
      </c>
      <c r="I81" s="74"/>
      <c r="J81" s="74"/>
      <c r="K81" s="74"/>
      <c r="L81" s="74"/>
      <c r="M81" s="74"/>
      <c r="N81" s="74"/>
      <c r="O81" s="74"/>
      <c r="P81" s="74"/>
      <c r="Q81" s="74"/>
      <c r="R81" s="74"/>
      <c r="S81" s="74"/>
      <c r="T81" s="74"/>
      <c r="U81" s="74"/>
      <c r="V81" s="74"/>
      <c r="W81" s="74"/>
      <c r="X81" s="74"/>
      <c r="Y81" s="74"/>
      <c r="Z81" s="74"/>
      <c r="AA81" s="74"/>
      <c r="AB81" s="74"/>
    </row>
    <row r="82" spans="1:28" ht="12.75" customHeight="1">
      <c r="A82" s="85">
        <v>45315</v>
      </c>
      <c r="B82" s="32">
        <v>526987</v>
      </c>
      <c r="C82" s="31" t="s">
        <v>1062</v>
      </c>
      <c r="D82" s="31" t="s">
        <v>878</v>
      </c>
      <c r="E82" s="31" t="s">
        <v>574</v>
      </c>
      <c r="F82" s="86">
        <v>2407861</v>
      </c>
      <c r="G82" s="32">
        <v>19.309999999999999</v>
      </c>
      <c r="H82" s="32" t="s">
        <v>333</v>
      </c>
      <c r="I82" s="74"/>
      <c r="J82" s="74"/>
      <c r="K82" s="74"/>
      <c r="L82" s="74"/>
      <c r="M82" s="74"/>
      <c r="N82" s="74"/>
      <c r="O82" s="74"/>
      <c r="P82" s="74"/>
      <c r="Q82" s="74"/>
      <c r="R82" s="74"/>
      <c r="S82" s="74"/>
      <c r="T82" s="74"/>
      <c r="U82" s="74"/>
      <c r="V82" s="74"/>
      <c r="W82" s="74"/>
      <c r="X82" s="74"/>
      <c r="Y82" s="74"/>
      <c r="Z82" s="74"/>
      <c r="AA82" s="74"/>
      <c r="AB82" s="74"/>
    </row>
    <row r="83" spans="1:28" ht="12.75" customHeight="1">
      <c r="A83" s="85">
        <v>45315</v>
      </c>
      <c r="B83" s="32">
        <v>526987</v>
      </c>
      <c r="C83" s="31" t="s">
        <v>1062</v>
      </c>
      <c r="D83" s="31" t="s">
        <v>878</v>
      </c>
      <c r="E83" s="31" t="s">
        <v>573</v>
      </c>
      <c r="F83" s="86">
        <v>3684807</v>
      </c>
      <c r="G83" s="32">
        <v>19.41</v>
      </c>
      <c r="H83" s="32" t="s">
        <v>333</v>
      </c>
      <c r="I83" s="74"/>
      <c r="J83" s="74"/>
      <c r="K83" s="74"/>
      <c r="L83" s="74"/>
      <c r="M83" s="74"/>
      <c r="N83" s="74"/>
      <c r="O83" s="74"/>
      <c r="P83" s="74"/>
      <c r="Q83" s="74"/>
      <c r="R83" s="74"/>
      <c r="S83" s="74"/>
      <c r="T83" s="74"/>
      <c r="U83" s="74"/>
      <c r="V83" s="74"/>
      <c r="W83" s="74"/>
      <c r="X83" s="74"/>
      <c r="Y83" s="74"/>
      <c r="Z83" s="74"/>
      <c r="AA83" s="74"/>
      <c r="AB83" s="74"/>
    </row>
    <row r="84" spans="1:28" ht="12.75" customHeight="1">
      <c r="A84" s="85">
        <v>45315</v>
      </c>
      <c r="B84" s="32">
        <v>519152</v>
      </c>
      <c r="C84" s="31" t="s">
        <v>1171</v>
      </c>
      <c r="D84" s="31" t="s">
        <v>1172</v>
      </c>
      <c r="E84" s="31" t="s">
        <v>574</v>
      </c>
      <c r="F84" s="86">
        <v>5500</v>
      </c>
      <c r="G84" s="32">
        <v>3350</v>
      </c>
      <c r="H84" s="32" t="s">
        <v>333</v>
      </c>
      <c r="I84" s="74"/>
      <c r="J84" s="74"/>
      <c r="K84" s="74"/>
      <c r="L84" s="74"/>
      <c r="M84" s="74"/>
      <c r="N84" s="74"/>
      <c r="O84" s="74"/>
      <c r="P84" s="74"/>
      <c r="Q84" s="74"/>
      <c r="R84" s="74"/>
      <c r="S84" s="74"/>
      <c r="T84" s="74"/>
      <c r="U84" s="74"/>
      <c r="V84" s="74"/>
      <c r="W84" s="74"/>
      <c r="X84" s="74"/>
      <c r="Y84" s="74"/>
      <c r="Z84" s="74"/>
      <c r="AA84" s="74"/>
      <c r="AB84" s="74"/>
    </row>
    <row r="85" spans="1:28" ht="12.75" customHeight="1">
      <c r="A85" s="85">
        <v>45315</v>
      </c>
      <c r="B85" s="32">
        <v>519152</v>
      </c>
      <c r="C85" s="31" t="s">
        <v>1171</v>
      </c>
      <c r="D85" s="31" t="s">
        <v>1173</v>
      </c>
      <c r="E85" s="31" t="s">
        <v>573</v>
      </c>
      <c r="F85" s="86">
        <v>5500</v>
      </c>
      <c r="G85" s="32">
        <v>3350</v>
      </c>
      <c r="H85" s="32" t="s">
        <v>333</v>
      </c>
      <c r="I85" s="74"/>
      <c r="J85" s="74"/>
      <c r="K85" s="74"/>
      <c r="L85" s="74"/>
      <c r="M85" s="74"/>
      <c r="N85" s="74"/>
      <c r="O85" s="74"/>
      <c r="P85" s="74"/>
      <c r="Q85" s="74"/>
      <c r="R85" s="74"/>
      <c r="S85" s="74"/>
      <c r="T85" s="74"/>
      <c r="U85" s="74"/>
      <c r="V85" s="74"/>
      <c r="W85" s="74"/>
      <c r="X85" s="74"/>
      <c r="Y85" s="74"/>
      <c r="Z85" s="74"/>
      <c r="AA85" s="74"/>
      <c r="AB85" s="74"/>
    </row>
    <row r="86" spans="1:28" ht="12.75" customHeight="1">
      <c r="A86" s="85">
        <v>45315</v>
      </c>
      <c r="B86" s="32">
        <v>541445</v>
      </c>
      <c r="C86" s="31" t="s">
        <v>1063</v>
      </c>
      <c r="D86" s="31" t="s">
        <v>1064</v>
      </c>
      <c r="E86" s="31" t="s">
        <v>574</v>
      </c>
      <c r="F86" s="86">
        <v>152000</v>
      </c>
      <c r="G86" s="32">
        <v>150.84</v>
      </c>
      <c r="H86" s="32" t="s">
        <v>333</v>
      </c>
      <c r="I86" s="74"/>
      <c r="J86" s="74"/>
      <c r="K86" s="74"/>
      <c r="L86" s="74"/>
      <c r="M86" s="74"/>
      <c r="N86" s="74"/>
      <c r="O86" s="74"/>
      <c r="P86" s="74"/>
      <c r="Q86" s="74"/>
      <c r="R86" s="74"/>
      <c r="S86" s="74"/>
      <c r="T86" s="74"/>
      <c r="U86" s="74"/>
      <c r="V86" s="74"/>
      <c r="W86" s="74"/>
      <c r="X86" s="74"/>
      <c r="Y86" s="74"/>
      <c r="Z86" s="74"/>
      <c r="AA86" s="74"/>
      <c r="AB86" s="74"/>
    </row>
    <row r="87" spans="1:28" ht="12.75" customHeight="1">
      <c r="A87" s="85">
        <v>45315</v>
      </c>
      <c r="B87" s="32">
        <v>511012</v>
      </c>
      <c r="C87" s="31" t="s">
        <v>1174</v>
      </c>
      <c r="D87" s="31" t="s">
        <v>1009</v>
      </c>
      <c r="E87" s="31" t="s">
        <v>573</v>
      </c>
      <c r="F87" s="86">
        <v>4500000</v>
      </c>
      <c r="G87" s="32">
        <v>1.06</v>
      </c>
      <c r="H87" s="32" t="s">
        <v>333</v>
      </c>
      <c r="I87" s="74"/>
      <c r="J87" s="74"/>
      <c r="K87" s="74"/>
      <c r="L87" s="74"/>
      <c r="M87" s="74"/>
      <c r="N87" s="74"/>
      <c r="O87" s="74"/>
      <c r="P87" s="74"/>
      <c r="Q87" s="74"/>
      <c r="R87" s="74"/>
      <c r="S87" s="74"/>
      <c r="T87" s="74"/>
      <c r="U87" s="74"/>
      <c r="V87" s="74"/>
      <c r="W87" s="74"/>
      <c r="X87" s="74"/>
      <c r="Y87" s="74"/>
      <c r="Z87" s="74"/>
      <c r="AA87" s="74"/>
      <c r="AB87" s="74"/>
    </row>
    <row r="88" spans="1:28" ht="12.75" customHeight="1">
      <c r="A88" s="85">
        <v>45315</v>
      </c>
      <c r="B88" s="32">
        <v>514378</v>
      </c>
      <c r="C88" s="31" t="s">
        <v>1175</v>
      </c>
      <c r="D88" s="31" t="s">
        <v>1176</v>
      </c>
      <c r="E88" s="31" t="s">
        <v>574</v>
      </c>
      <c r="F88" s="86">
        <v>32641</v>
      </c>
      <c r="G88" s="32">
        <v>28.49</v>
      </c>
      <c r="H88" s="32" t="s">
        <v>333</v>
      </c>
      <c r="I88" s="74"/>
      <c r="J88" s="74"/>
      <c r="K88" s="74"/>
      <c r="L88" s="74"/>
      <c r="M88" s="74"/>
      <c r="N88" s="74"/>
      <c r="O88" s="74"/>
      <c r="P88" s="74"/>
      <c r="Q88" s="74"/>
      <c r="R88" s="74"/>
      <c r="S88" s="74"/>
      <c r="T88" s="74"/>
      <c r="U88" s="74"/>
      <c r="V88" s="74"/>
      <c r="W88" s="74"/>
      <c r="X88" s="74"/>
      <c r="Y88" s="74"/>
      <c r="Z88" s="74"/>
      <c r="AA88" s="74"/>
      <c r="AB88" s="74"/>
    </row>
    <row r="89" spans="1:28" ht="12.75" customHeight="1">
      <c r="A89" s="85">
        <v>45315</v>
      </c>
      <c r="B89" s="32">
        <v>514378</v>
      </c>
      <c r="C89" s="31" t="s">
        <v>1175</v>
      </c>
      <c r="D89" s="31" t="s">
        <v>1176</v>
      </c>
      <c r="E89" s="31" t="s">
        <v>573</v>
      </c>
      <c r="F89" s="86">
        <v>49743</v>
      </c>
      <c r="G89" s="32">
        <v>28.34</v>
      </c>
      <c r="H89" s="32" t="s">
        <v>333</v>
      </c>
      <c r="I89" s="74"/>
      <c r="J89" s="74"/>
      <c r="K89" s="74"/>
      <c r="L89" s="74"/>
      <c r="M89" s="74"/>
      <c r="N89" s="74"/>
      <c r="O89" s="74"/>
      <c r="P89" s="74"/>
      <c r="Q89" s="74"/>
      <c r="R89" s="74"/>
      <c r="S89" s="74"/>
      <c r="T89" s="74"/>
      <c r="U89" s="74"/>
      <c r="V89" s="74"/>
      <c r="W89" s="74"/>
      <c r="X89" s="74"/>
      <c r="Y89" s="74"/>
      <c r="Z89" s="74"/>
      <c r="AA89" s="74"/>
      <c r="AB89" s="74"/>
    </row>
    <row r="90" spans="1:28" ht="12.75" customHeight="1">
      <c r="A90" s="85">
        <v>45315</v>
      </c>
      <c r="B90" s="32">
        <v>514378</v>
      </c>
      <c r="C90" s="31" t="s">
        <v>1175</v>
      </c>
      <c r="D90" s="31" t="s">
        <v>1177</v>
      </c>
      <c r="E90" s="31" t="s">
        <v>574</v>
      </c>
      <c r="F90" s="86">
        <v>25000</v>
      </c>
      <c r="G90" s="32">
        <v>28.57</v>
      </c>
      <c r="H90" s="32" t="s">
        <v>333</v>
      </c>
      <c r="I90" s="74"/>
      <c r="J90" s="74"/>
      <c r="K90" s="74"/>
      <c r="L90" s="74"/>
      <c r="M90" s="74"/>
      <c r="N90" s="74"/>
      <c r="O90" s="74"/>
      <c r="P90" s="74"/>
      <c r="Q90" s="74"/>
      <c r="R90" s="74"/>
      <c r="S90" s="74"/>
      <c r="T90" s="74"/>
      <c r="U90" s="74"/>
      <c r="V90" s="74"/>
      <c r="W90" s="74"/>
      <c r="X90" s="74"/>
      <c r="Y90" s="74"/>
      <c r="Z90" s="74"/>
      <c r="AA90" s="74"/>
      <c r="AB90" s="74"/>
    </row>
    <row r="91" spans="1:28" ht="12.75" customHeight="1">
      <c r="A91" s="85">
        <v>45315</v>
      </c>
      <c r="B91" s="32" t="s">
        <v>1178</v>
      </c>
      <c r="C91" s="31" t="s">
        <v>1179</v>
      </c>
      <c r="D91" s="31" t="s">
        <v>1024</v>
      </c>
      <c r="E91" s="31" t="s">
        <v>573</v>
      </c>
      <c r="F91" s="86">
        <v>100000</v>
      </c>
      <c r="G91" s="32">
        <v>52.2</v>
      </c>
      <c r="H91" s="32" t="s">
        <v>860</v>
      </c>
      <c r="I91" s="74"/>
      <c r="J91" s="74"/>
      <c r="K91" s="74"/>
      <c r="L91" s="74"/>
      <c r="M91" s="74"/>
      <c r="N91" s="74"/>
      <c r="O91" s="74"/>
      <c r="P91" s="74"/>
      <c r="Q91" s="74"/>
      <c r="R91" s="74"/>
      <c r="S91" s="74"/>
      <c r="T91" s="74"/>
      <c r="U91" s="74"/>
      <c r="V91" s="74"/>
      <c r="W91" s="74"/>
      <c r="X91" s="74"/>
      <c r="Y91" s="74"/>
      <c r="Z91" s="74"/>
      <c r="AA91" s="74"/>
      <c r="AB91" s="74"/>
    </row>
    <row r="92" spans="1:28" ht="12.75" customHeight="1">
      <c r="A92" s="85">
        <v>45315</v>
      </c>
      <c r="B92" s="32" t="s">
        <v>1180</v>
      </c>
      <c r="C92" s="31" t="s">
        <v>1181</v>
      </c>
      <c r="D92" s="31" t="s">
        <v>875</v>
      </c>
      <c r="E92" s="31" t="s">
        <v>573</v>
      </c>
      <c r="F92" s="86">
        <v>124000</v>
      </c>
      <c r="G92" s="32">
        <v>135.85</v>
      </c>
      <c r="H92" s="32" t="s">
        <v>860</v>
      </c>
      <c r="I92" s="74"/>
      <c r="J92" s="74"/>
      <c r="K92" s="74"/>
      <c r="L92" s="74"/>
      <c r="M92" s="74"/>
      <c r="N92" s="74"/>
      <c r="O92" s="74"/>
      <c r="P92" s="74"/>
      <c r="Q92" s="74"/>
      <c r="R92" s="74"/>
      <c r="S92" s="74"/>
      <c r="T92" s="74"/>
      <c r="U92" s="74"/>
      <c r="V92" s="74"/>
      <c r="W92" s="74"/>
      <c r="X92" s="74"/>
      <c r="Y92" s="74"/>
      <c r="Z92" s="74"/>
      <c r="AA92" s="74"/>
      <c r="AB92" s="74"/>
    </row>
    <row r="93" spans="1:28" ht="12.75" customHeight="1">
      <c r="A93" s="85">
        <v>45315</v>
      </c>
      <c r="B93" s="32" t="s">
        <v>1065</v>
      </c>
      <c r="C93" s="31" t="s">
        <v>1066</v>
      </c>
      <c r="D93" s="31" t="s">
        <v>575</v>
      </c>
      <c r="E93" s="31" t="s">
        <v>573</v>
      </c>
      <c r="F93" s="86">
        <v>124620</v>
      </c>
      <c r="G93" s="32">
        <v>757.16</v>
      </c>
      <c r="H93" s="32" t="s">
        <v>860</v>
      </c>
      <c r="I93" s="74"/>
      <c r="J93" s="74"/>
      <c r="K93" s="74"/>
      <c r="L93" s="74"/>
      <c r="M93" s="74"/>
      <c r="N93" s="74"/>
      <c r="O93" s="74"/>
      <c r="P93" s="74"/>
      <c r="Q93" s="74"/>
      <c r="R93" s="74"/>
      <c r="S93" s="74"/>
      <c r="T93" s="74"/>
      <c r="U93" s="74"/>
      <c r="V93" s="74"/>
      <c r="W93" s="74"/>
      <c r="X93" s="74"/>
      <c r="Y93" s="74"/>
      <c r="Z93" s="74"/>
      <c r="AA93" s="74"/>
      <c r="AB93" s="74"/>
    </row>
    <row r="94" spans="1:28" ht="12.75" customHeight="1">
      <c r="A94" s="85">
        <v>45315</v>
      </c>
      <c r="B94" s="32" t="s">
        <v>1182</v>
      </c>
      <c r="C94" s="31" t="s">
        <v>1183</v>
      </c>
      <c r="D94" s="31" t="s">
        <v>899</v>
      </c>
      <c r="E94" s="31" t="s">
        <v>573</v>
      </c>
      <c r="F94" s="86">
        <v>100000</v>
      </c>
      <c r="G94" s="32">
        <v>173.67</v>
      </c>
      <c r="H94" s="32" t="s">
        <v>860</v>
      </c>
      <c r="I94" s="74"/>
      <c r="J94" s="74"/>
      <c r="K94" s="74"/>
      <c r="L94" s="74"/>
      <c r="M94" s="74"/>
      <c r="N94" s="74"/>
      <c r="O94" s="74"/>
      <c r="P94" s="74"/>
      <c r="Q94" s="74"/>
      <c r="R94" s="74"/>
      <c r="S94" s="74"/>
      <c r="T94" s="74"/>
      <c r="U94" s="74"/>
      <c r="V94" s="74"/>
      <c r="W94" s="74"/>
      <c r="X94" s="74"/>
      <c r="Y94" s="74"/>
      <c r="Z94" s="74"/>
      <c r="AA94" s="74"/>
      <c r="AB94" s="74"/>
    </row>
    <row r="95" spans="1:28" ht="12.75" customHeight="1">
      <c r="A95" s="85">
        <v>45315</v>
      </c>
      <c r="B95" s="32" t="s">
        <v>1184</v>
      </c>
      <c r="C95" s="31" t="s">
        <v>1185</v>
      </c>
      <c r="D95" s="31" t="s">
        <v>575</v>
      </c>
      <c r="E95" s="31" t="s">
        <v>573</v>
      </c>
      <c r="F95" s="86">
        <v>1034625</v>
      </c>
      <c r="G95" s="32">
        <v>159.54</v>
      </c>
      <c r="H95" s="32" t="s">
        <v>860</v>
      </c>
      <c r="I95" s="74"/>
      <c r="J95" s="74"/>
      <c r="K95" s="74"/>
      <c r="L95" s="74"/>
      <c r="M95" s="74"/>
      <c r="N95" s="74"/>
      <c r="O95" s="74"/>
      <c r="P95" s="74"/>
      <c r="Q95" s="74"/>
      <c r="R95" s="74"/>
      <c r="S95" s="74"/>
      <c r="T95" s="74"/>
      <c r="U95" s="74"/>
      <c r="V95" s="74"/>
      <c r="W95" s="74"/>
      <c r="X95" s="74"/>
      <c r="Y95" s="74"/>
      <c r="Z95" s="74"/>
      <c r="AA95" s="74"/>
      <c r="AB95" s="74"/>
    </row>
    <row r="96" spans="1:28" ht="12.75" customHeight="1">
      <c r="A96" s="85">
        <v>45315</v>
      </c>
      <c r="B96" s="32" t="s">
        <v>342</v>
      </c>
      <c r="C96" s="31" t="s">
        <v>1186</v>
      </c>
      <c r="D96" s="31" t="s">
        <v>575</v>
      </c>
      <c r="E96" s="31" t="s">
        <v>573</v>
      </c>
      <c r="F96" s="86">
        <v>1864014</v>
      </c>
      <c r="G96" s="32">
        <v>607.91999999999996</v>
      </c>
      <c r="H96" s="32" t="s">
        <v>860</v>
      </c>
      <c r="I96" s="74"/>
      <c r="J96" s="74"/>
      <c r="K96" s="74"/>
      <c r="L96" s="74"/>
      <c r="M96" s="74"/>
      <c r="N96" s="74"/>
      <c r="O96" s="74"/>
      <c r="P96" s="74"/>
      <c r="Q96" s="74"/>
      <c r="R96" s="74"/>
      <c r="S96" s="74"/>
      <c r="T96" s="74"/>
      <c r="U96" s="74"/>
      <c r="V96" s="74"/>
      <c r="W96" s="74"/>
      <c r="X96" s="74"/>
      <c r="Y96" s="74"/>
      <c r="Z96" s="74"/>
      <c r="AA96" s="74"/>
      <c r="AB96" s="74"/>
    </row>
    <row r="97" spans="1:28" ht="12.75" customHeight="1">
      <c r="A97" s="85">
        <v>45315</v>
      </c>
      <c r="B97" s="32" t="s">
        <v>342</v>
      </c>
      <c r="C97" s="31" t="s">
        <v>1186</v>
      </c>
      <c r="D97" s="31" t="s">
        <v>1187</v>
      </c>
      <c r="E97" s="31" t="s">
        <v>573</v>
      </c>
      <c r="F97" s="86">
        <v>798424</v>
      </c>
      <c r="G97" s="32">
        <v>607.25</v>
      </c>
      <c r="H97" s="32" t="s">
        <v>860</v>
      </c>
      <c r="I97" s="74"/>
      <c r="J97" s="74"/>
      <c r="K97" s="74"/>
      <c r="L97" s="74"/>
      <c r="M97" s="74"/>
      <c r="N97" s="74"/>
      <c r="O97" s="74"/>
      <c r="P97" s="74"/>
      <c r="Q97" s="74"/>
      <c r="R97" s="74"/>
      <c r="S97" s="74"/>
      <c r="T97" s="74"/>
      <c r="U97" s="74"/>
      <c r="V97" s="74"/>
      <c r="W97" s="74"/>
      <c r="X97" s="74"/>
      <c r="Y97" s="74"/>
      <c r="Z97" s="74"/>
      <c r="AA97" s="74"/>
      <c r="AB97" s="74"/>
    </row>
    <row r="98" spans="1:28" ht="12.75" customHeight="1">
      <c r="A98" s="85">
        <v>45315</v>
      </c>
      <c r="B98" s="32" t="s">
        <v>1067</v>
      </c>
      <c r="C98" s="31" t="s">
        <v>1068</v>
      </c>
      <c r="D98" s="31" t="s">
        <v>899</v>
      </c>
      <c r="E98" s="31" t="s">
        <v>573</v>
      </c>
      <c r="F98" s="86">
        <v>840259</v>
      </c>
      <c r="G98" s="32">
        <v>28.66</v>
      </c>
      <c r="H98" s="32" t="s">
        <v>860</v>
      </c>
      <c r="I98" s="74"/>
      <c r="J98" s="74"/>
      <c r="K98" s="74"/>
      <c r="L98" s="74"/>
      <c r="M98" s="74"/>
      <c r="N98" s="74"/>
      <c r="O98" s="74"/>
      <c r="P98" s="74"/>
      <c r="Q98" s="74"/>
      <c r="R98" s="74"/>
      <c r="S98" s="74"/>
      <c r="T98" s="74"/>
      <c r="U98" s="74"/>
      <c r="V98" s="74"/>
      <c r="W98" s="74"/>
      <c r="X98" s="74"/>
      <c r="Y98" s="74"/>
      <c r="Z98" s="74"/>
      <c r="AA98" s="74"/>
      <c r="AB98" s="74"/>
    </row>
    <row r="99" spans="1:28" ht="12.75" customHeight="1">
      <c r="A99" s="85">
        <v>45315</v>
      </c>
      <c r="B99" s="32" t="s">
        <v>1069</v>
      </c>
      <c r="C99" s="31" t="s">
        <v>1070</v>
      </c>
      <c r="D99" s="31" t="s">
        <v>1188</v>
      </c>
      <c r="E99" s="31" t="s">
        <v>573</v>
      </c>
      <c r="F99" s="86">
        <v>205195</v>
      </c>
      <c r="G99" s="32">
        <v>61.04</v>
      </c>
      <c r="H99" s="32" t="s">
        <v>860</v>
      </c>
      <c r="I99" s="74"/>
      <c r="J99" s="74"/>
      <c r="K99" s="74"/>
      <c r="L99" s="74"/>
      <c r="M99" s="74"/>
      <c r="N99" s="74"/>
      <c r="O99" s="74"/>
      <c r="P99" s="74"/>
      <c r="Q99" s="74"/>
      <c r="R99" s="74"/>
      <c r="S99" s="74"/>
      <c r="T99" s="74"/>
      <c r="U99" s="74"/>
      <c r="V99" s="74"/>
      <c r="W99" s="74"/>
      <c r="X99" s="74"/>
      <c r="Y99" s="74"/>
      <c r="Z99" s="74"/>
      <c r="AA99" s="74"/>
      <c r="AB99" s="74"/>
    </row>
    <row r="100" spans="1:28" ht="12.75" customHeight="1">
      <c r="A100" s="85">
        <v>45315</v>
      </c>
      <c r="B100" s="32" t="s">
        <v>1069</v>
      </c>
      <c r="C100" s="31" t="s">
        <v>1070</v>
      </c>
      <c r="D100" s="31" t="s">
        <v>1009</v>
      </c>
      <c r="E100" s="31" t="s">
        <v>573</v>
      </c>
      <c r="F100" s="86">
        <v>255510</v>
      </c>
      <c r="G100" s="32">
        <v>61.19</v>
      </c>
      <c r="H100" s="32" t="s">
        <v>860</v>
      </c>
      <c r="I100" s="74"/>
      <c r="J100" s="74"/>
      <c r="K100" s="74"/>
      <c r="L100" s="74"/>
      <c r="M100" s="74"/>
      <c r="N100" s="74"/>
      <c r="O100" s="74"/>
      <c r="P100" s="74"/>
      <c r="Q100" s="74"/>
      <c r="R100" s="74"/>
      <c r="S100" s="74"/>
      <c r="T100" s="74"/>
      <c r="U100" s="74"/>
      <c r="V100" s="74"/>
      <c r="W100" s="74"/>
      <c r="X100" s="74"/>
      <c r="Y100" s="74"/>
      <c r="Z100" s="74"/>
      <c r="AA100" s="74"/>
      <c r="AB100" s="74"/>
    </row>
    <row r="101" spans="1:28" ht="12.75" customHeight="1">
      <c r="A101" s="85">
        <v>45315</v>
      </c>
      <c r="B101" s="32" t="s">
        <v>1189</v>
      </c>
      <c r="C101" s="31" t="s">
        <v>1190</v>
      </c>
      <c r="D101" s="31" t="s">
        <v>875</v>
      </c>
      <c r="E101" s="31" t="s">
        <v>573</v>
      </c>
      <c r="F101" s="86">
        <v>1000000</v>
      </c>
      <c r="G101" s="32">
        <v>11.75</v>
      </c>
      <c r="H101" s="32" t="s">
        <v>860</v>
      </c>
      <c r="I101" s="74"/>
      <c r="J101" s="74"/>
      <c r="K101" s="74"/>
      <c r="L101" s="74"/>
      <c r="M101" s="74"/>
      <c r="N101" s="74"/>
      <c r="O101" s="74"/>
      <c r="P101" s="74"/>
      <c r="Q101" s="74"/>
      <c r="R101" s="74"/>
      <c r="S101" s="74"/>
      <c r="T101" s="74"/>
      <c r="U101" s="74"/>
      <c r="V101" s="74"/>
      <c r="W101" s="74"/>
      <c r="X101" s="74"/>
      <c r="Y101" s="74"/>
      <c r="Z101" s="74"/>
      <c r="AA101" s="74"/>
      <c r="AB101" s="74"/>
    </row>
    <row r="102" spans="1:28" ht="12.75" customHeight="1">
      <c r="A102" s="85">
        <v>45315</v>
      </c>
      <c r="B102" s="32" t="s">
        <v>1072</v>
      </c>
      <c r="C102" s="31" t="s">
        <v>1073</v>
      </c>
      <c r="D102" s="31" t="s">
        <v>878</v>
      </c>
      <c r="E102" s="31" t="s">
        <v>573</v>
      </c>
      <c r="F102" s="86">
        <v>11471561</v>
      </c>
      <c r="G102" s="32">
        <v>34.11</v>
      </c>
      <c r="H102" s="32" t="s">
        <v>860</v>
      </c>
      <c r="I102" s="74"/>
      <c r="J102" s="74"/>
      <c r="K102" s="74"/>
      <c r="L102" s="74"/>
      <c r="M102" s="74"/>
      <c r="N102" s="74"/>
      <c r="O102" s="74"/>
      <c r="P102" s="74"/>
      <c r="Q102" s="74"/>
      <c r="R102" s="74"/>
      <c r="S102" s="74"/>
      <c r="T102" s="74"/>
      <c r="U102" s="74"/>
      <c r="V102" s="74"/>
      <c r="W102" s="74"/>
      <c r="X102" s="74"/>
      <c r="Y102" s="74"/>
      <c r="Z102" s="74"/>
      <c r="AA102" s="74"/>
      <c r="AB102" s="74"/>
    </row>
    <row r="103" spans="1:28" ht="12.75" customHeight="1">
      <c r="A103" s="85">
        <v>45315</v>
      </c>
      <c r="B103" s="32" t="s">
        <v>1072</v>
      </c>
      <c r="C103" s="31" t="s">
        <v>1073</v>
      </c>
      <c r="D103" s="31" t="s">
        <v>575</v>
      </c>
      <c r="E103" s="31" t="s">
        <v>573</v>
      </c>
      <c r="F103" s="86">
        <v>9057302</v>
      </c>
      <c r="G103" s="32">
        <v>34.46</v>
      </c>
      <c r="H103" s="32" t="s">
        <v>860</v>
      </c>
      <c r="I103" s="74"/>
      <c r="J103" s="74"/>
      <c r="K103" s="74"/>
      <c r="L103" s="74"/>
      <c r="M103" s="74"/>
      <c r="N103" s="74"/>
      <c r="O103" s="74"/>
      <c r="P103" s="74"/>
      <c r="Q103" s="74"/>
      <c r="R103" s="74"/>
      <c r="S103" s="74"/>
      <c r="T103" s="74"/>
      <c r="U103" s="74"/>
      <c r="V103" s="74"/>
      <c r="W103" s="74"/>
      <c r="X103" s="74"/>
      <c r="Y103" s="74"/>
      <c r="Z103" s="74"/>
      <c r="AA103" s="74"/>
      <c r="AB103" s="74"/>
    </row>
    <row r="104" spans="1:28" ht="12.75" customHeight="1">
      <c r="A104" s="85">
        <v>45315</v>
      </c>
      <c r="B104" s="32" t="s">
        <v>405</v>
      </c>
      <c r="C104" s="31" t="s">
        <v>1037</v>
      </c>
      <c r="D104" s="31" t="s">
        <v>878</v>
      </c>
      <c r="E104" s="31" t="s">
        <v>573</v>
      </c>
      <c r="F104" s="86">
        <v>10052793</v>
      </c>
      <c r="G104" s="32">
        <v>100.57</v>
      </c>
      <c r="H104" s="32" t="s">
        <v>860</v>
      </c>
      <c r="I104" s="74"/>
      <c r="J104" s="74"/>
      <c r="K104" s="74"/>
      <c r="L104" s="74"/>
      <c r="M104" s="74"/>
      <c r="N104" s="74"/>
      <c r="O104" s="74"/>
      <c r="P104" s="74"/>
      <c r="Q104" s="74"/>
      <c r="R104" s="74"/>
      <c r="S104" s="74"/>
      <c r="T104" s="74"/>
      <c r="U104" s="74"/>
      <c r="V104" s="74"/>
      <c r="W104" s="74"/>
      <c r="X104" s="74"/>
      <c r="Y104" s="74"/>
      <c r="Z104" s="74"/>
      <c r="AA104" s="74"/>
      <c r="AB104" s="74"/>
    </row>
    <row r="105" spans="1:28" ht="12.75" customHeight="1">
      <c r="A105" s="85">
        <v>45315</v>
      </c>
      <c r="B105" s="32" t="s">
        <v>405</v>
      </c>
      <c r="C105" s="31" t="s">
        <v>1037</v>
      </c>
      <c r="D105" s="31" t="s">
        <v>575</v>
      </c>
      <c r="E105" s="31" t="s">
        <v>573</v>
      </c>
      <c r="F105" s="86">
        <v>15242115</v>
      </c>
      <c r="G105" s="32">
        <v>101.97</v>
      </c>
      <c r="H105" s="32" t="s">
        <v>860</v>
      </c>
      <c r="I105" s="74"/>
      <c r="J105" s="74"/>
      <c r="K105" s="74"/>
      <c r="L105" s="74"/>
      <c r="M105" s="74"/>
      <c r="N105" s="74"/>
      <c r="O105" s="74"/>
      <c r="P105" s="74"/>
      <c r="Q105" s="74"/>
      <c r="R105" s="74"/>
      <c r="S105" s="74"/>
      <c r="T105" s="74"/>
      <c r="U105" s="74"/>
      <c r="V105" s="74"/>
      <c r="W105" s="74"/>
      <c r="X105" s="74"/>
      <c r="Y105" s="74"/>
      <c r="Z105" s="74"/>
      <c r="AA105" s="74"/>
      <c r="AB105" s="74"/>
    </row>
    <row r="106" spans="1:28" ht="12.75" customHeight="1">
      <c r="A106" s="85">
        <v>45315</v>
      </c>
      <c r="B106" s="32" t="s">
        <v>423</v>
      </c>
      <c r="C106" s="31" t="s">
        <v>1074</v>
      </c>
      <c r="D106" s="31" t="s">
        <v>878</v>
      </c>
      <c r="E106" s="31" t="s">
        <v>573</v>
      </c>
      <c r="F106" s="86">
        <v>14795059</v>
      </c>
      <c r="G106" s="32">
        <v>26.78</v>
      </c>
      <c r="H106" s="32" t="s">
        <v>860</v>
      </c>
      <c r="I106" s="74"/>
      <c r="J106" s="74"/>
      <c r="K106" s="74"/>
      <c r="L106" s="74"/>
      <c r="M106" s="74"/>
      <c r="N106" s="74"/>
      <c r="O106" s="74"/>
      <c r="P106" s="74"/>
      <c r="Q106" s="74"/>
      <c r="R106" s="74"/>
      <c r="S106" s="74"/>
      <c r="T106" s="74"/>
      <c r="U106" s="74"/>
      <c r="V106" s="74"/>
      <c r="W106" s="74"/>
      <c r="X106" s="74"/>
      <c r="Y106" s="74"/>
      <c r="Z106" s="74"/>
      <c r="AA106" s="74"/>
      <c r="AB106" s="74"/>
    </row>
    <row r="107" spans="1:28" ht="12.75" customHeight="1">
      <c r="A107" s="85">
        <v>45315</v>
      </c>
      <c r="B107" s="32" t="s">
        <v>1191</v>
      </c>
      <c r="C107" s="31" t="s">
        <v>1192</v>
      </c>
      <c r="D107" s="31" t="s">
        <v>1193</v>
      </c>
      <c r="E107" s="31" t="s">
        <v>573</v>
      </c>
      <c r="F107" s="86">
        <v>694619</v>
      </c>
      <c r="G107" s="32">
        <v>376.35</v>
      </c>
      <c r="H107" s="32" t="s">
        <v>860</v>
      </c>
      <c r="I107" s="74"/>
      <c r="J107" s="74"/>
      <c r="K107" s="74"/>
      <c r="L107" s="74"/>
      <c r="M107" s="74"/>
      <c r="N107" s="74"/>
      <c r="O107" s="74"/>
      <c r="P107" s="74"/>
      <c r="Q107" s="74"/>
      <c r="R107" s="74"/>
      <c r="S107" s="74"/>
      <c r="T107" s="74"/>
      <c r="U107" s="74"/>
      <c r="V107" s="74"/>
      <c r="W107" s="74"/>
      <c r="X107" s="74"/>
      <c r="Y107" s="74"/>
      <c r="Z107" s="74"/>
      <c r="AA107" s="74"/>
      <c r="AB107" s="74"/>
    </row>
    <row r="108" spans="1:28" ht="12.75" customHeight="1">
      <c r="A108" s="85">
        <v>45315</v>
      </c>
      <c r="B108" s="32" t="s">
        <v>1191</v>
      </c>
      <c r="C108" s="31" t="s">
        <v>1192</v>
      </c>
      <c r="D108" s="31" t="s">
        <v>1194</v>
      </c>
      <c r="E108" s="31" t="s">
        <v>573</v>
      </c>
      <c r="F108" s="86">
        <v>608936</v>
      </c>
      <c r="G108" s="32">
        <v>377.57</v>
      </c>
      <c r="H108" s="32" t="s">
        <v>860</v>
      </c>
      <c r="I108" s="74"/>
      <c r="J108" s="74"/>
      <c r="K108" s="74"/>
      <c r="L108" s="74"/>
      <c r="M108" s="74"/>
      <c r="N108" s="74"/>
      <c r="O108" s="74"/>
      <c r="P108" s="74"/>
      <c r="Q108" s="74"/>
      <c r="R108" s="74"/>
      <c r="S108" s="74"/>
      <c r="T108" s="74"/>
      <c r="U108" s="74"/>
      <c r="V108" s="74"/>
      <c r="W108" s="74"/>
      <c r="X108" s="74"/>
      <c r="Y108" s="74"/>
      <c r="Z108" s="74"/>
      <c r="AA108" s="74"/>
      <c r="AB108" s="74"/>
    </row>
    <row r="109" spans="1:28" ht="12.75" customHeight="1">
      <c r="A109" s="85">
        <v>45315</v>
      </c>
      <c r="B109" s="32" t="s">
        <v>828</v>
      </c>
      <c r="C109" s="31" t="s">
        <v>1023</v>
      </c>
      <c r="D109" s="31" t="s">
        <v>575</v>
      </c>
      <c r="E109" s="31" t="s">
        <v>573</v>
      </c>
      <c r="F109" s="86">
        <v>6848426</v>
      </c>
      <c r="G109" s="32">
        <v>235.53</v>
      </c>
      <c r="H109" s="32" t="s">
        <v>860</v>
      </c>
      <c r="I109" s="74"/>
      <c r="J109" s="74"/>
      <c r="K109" s="74"/>
      <c r="L109" s="74"/>
      <c r="M109" s="74"/>
      <c r="N109" s="74"/>
      <c r="O109" s="74"/>
      <c r="P109" s="74"/>
      <c r="Q109" s="74"/>
      <c r="R109" s="74"/>
      <c r="S109" s="74"/>
      <c r="T109" s="74"/>
      <c r="U109" s="74"/>
      <c r="V109" s="74"/>
      <c r="W109" s="74"/>
      <c r="X109" s="74"/>
      <c r="Y109" s="74"/>
      <c r="Z109" s="74"/>
      <c r="AA109" s="74"/>
      <c r="AB109" s="74"/>
    </row>
    <row r="110" spans="1:28" ht="12.75" customHeight="1">
      <c r="A110" s="85">
        <v>45315</v>
      </c>
      <c r="B110" s="32" t="s">
        <v>828</v>
      </c>
      <c r="C110" s="31" t="s">
        <v>1023</v>
      </c>
      <c r="D110" s="31" t="s">
        <v>878</v>
      </c>
      <c r="E110" s="31" t="s">
        <v>573</v>
      </c>
      <c r="F110" s="86">
        <v>4716270</v>
      </c>
      <c r="G110" s="32">
        <v>235.1</v>
      </c>
      <c r="H110" s="32" t="s">
        <v>860</v>
      </c>
      <c r="I110" s="74"/>
      <c r="J110" s="74"/>
      <c r="K110" s="74"/>
      <c r="L110" s="74"/>
      <c r="M110" s="74"/>
      <c r="N110" s="74"/>
      <c r="O110" s="74"/>
      <c r="P110" s="74"/>
      <c r="Q110" s="74"/>
      <c r="R110" s="74"/>
      <c r="S110" s="74"/>
      <c r="T110" s="74"/>
      <c r="U110" s="74"/>
      <c r="V110" s="74"/>
      <c r="W110" s="74"/>
      <c r="X110" s="74"/>
      <c r="Y110" s="74"/>
      <c r="Z110" s="74"/>
      <c r="AA110" s="74"/>
      <c r="AB110" s="74"/>
    </row>
    <row r="111" spans="1:28" ht="12.75" customHeight="1">
      <c r="A111" s="85">
        <v>45315</v>
      </c>
      <c r="B111" s="32" t="s">
        <v>1075</v>
      </c>
      <c r="C111" s="31" t="s">
        <v>1076</v>
      </c>
      <c r="D111" s="31" t="s">
        <v>1077</v>
      </c>
      <c r="E111" s="31" t="s">
        <v>573</v>
      </c>
      <c r="F111" s="86">
        <v>30400</v>
      </c>
      <c r="G111" s="32">
        <v>158.9</v>
      </c>
      <c r="H111" s="32" t="s">
        <v>860</v>
      </c>
      <c r="I111" s="74"/>
      <c r="J111" s="74"/>
      <c r="K111" s="74"/>
      <c r="L111" s="74"/>
      <c r="M111" s="74"/>
      <c r="N111" s="74"/>
      <c r="O111" s="74"/>
      <c r="P111" s="74"/>
      <c r="Q111" s="74"/>
      <c r="R111" s="74"/>
      <c r="S111" s="74"/>
      <c r="T111" s="74"/>
      <c r="U111" s="74"/>
      <c r="V111" s="74"/>
      <c r="W111" s="74"/>
      <c r="X111" s="74"/>
      <c r="Y111" s="74"/>
      <c r="Z111" s="74"/>
      <c r="AA111" s="74"/>
      <c r="AB111" s="74"/>
    </row>
    <row r="112" spans="1:28" ht="12.75" customHeight="1">
      <c r="A112" s="85">
        <v>45315</v>
      </c>
      <c r="B112" s="32" t="s">
        <v>1195</v>
      </c>
      <c r="C112" s="31" t="s">
        <v>1196</v>
      </c>
      <c r="D112" s="31" t="s">
        <v>1197</v>
      </c>
      <c r="E112" s="31" t="s">
        <v>573</v>
      </c>
      <c r="F112" s="86">
        <v>190998</v>
      </c>
      <c r="G112" s="32">
        <v>376.7</v>
      </c>
      <c r="H112" s="32" t="s">
        <v>860</v>
      </c>
      <c r="I112" s="74"/>
      <c r="J112" s="74"/>
      <c r="K112" s="74"/>
      <c r="L112" s="74"/>
      <c r="M112" s="74"/>
      <c r="N112" s="74"/>
      <c r="O112" s="74"/>
      <c r="P112" s="74"/>
      <c r="Q112" s="74"/>
      <c r="R112" s="74"/>
      <c r="S112" s="74"/>
      <c r="T112" s="74"/>
      <c r="U112" s="74"/>
      <c r="V112" s="74"/>
      <c r="W112" s="74"/>
      <c r="X112" s="74"/>
      <c r="Y112" s="74"/>
      <c r="Z112" s="74"/>
      <c r="AA112" s="74"/>
      <c r="AB112" s="74"/>
    </row>
    <row r="113" spans="1:28" ht="12.75" customHeight="1">
      <c r="A113" s="85">
        <v>45315</v>
      </c>
      <c r="B113" s="32" t="s">
        <v>1198</v>
      </c>
      <c r="C113" s="31" t="s">
        <v>1199</v>
      </c>
      <c r="D113" s="31" t="s">
        <v>1200</v>
      </c>
      <c r="E113" s="31" t="s">
        <v>573</v>
      </c>
      <c r="F113" s="86">
        <v>196309</v>
      </c>
      <c r="G113" s="32">
        <v>155.44</v>
      </c>
      <c r="H113" s="32" t="s">
        <v>860</v>
      </c>
      <c r="I113" s="74"/>
      <c r="J113" s="74"/>
      <c r="K113" s="74"/>
      <c r="L113" s="74"/>
      <c r="M113" s="74"/>
      <c r="N113" s="74"/>
      <c r="O113" s="74"/>
      <c r="P113" s="74"/>
      <c r="Q113" s="74"/>
      <c r="R113" s="74"/>
      <c r="S113" s="74"/>
      <c r="T113" s="74"/>
      <c r="U113" s="74"/>
      <c r="V113" s="74"/>
      <c r="W113" s="74"/>
      <c r="X113" s="74"/>
      <c r="Y113" s="74"/>
      <c r="Z113" s="74"/>
      <c r="AA113" s="74"/>
      <c r="AB113" s="74"/>
    </row>
    <row r="114" spans="1:28" ht="12.75" customHeight="1">
      <c r="A114" s="85">
        <v>45315</v>
      </c>
      <c r="B114" s="32" t="s">
        <v>1198</v>
      </c>
      <c r="C114" s="31" t="s">
        <v>1199</v>
      </c>
      <c r="D114" s="31" t="s">
        <v>575</v>
      </c>
      <c r="E114" s="31" t="s">
        <v>573</v>
      </c>
      <c r="F114" s="86">
        <v>321074</v>
      </c>
      <c r="G114" s="32">
        <v>150.37</v>
      </c>
      <c r="H114" s="32" t="s">
        <v>860</v>
      </c>
      <c r="I114" s="74"/>
      <c r="J114" s="74"/>
      <c r="K114" s="74"/>
      <c r="L114" s="74"/>
      <c r="M114" s="74"/>
      <c r="N114" s="74"/>
      <c r="O114" s="74"/>
      <c r="P114" s="74"/>
      <c r="Q114" s="74"/>
      <c r="R114" s="74"/>
      <c r="S114" s="74"/>
      <c r="T114" s="74"/>
      <c r="U114" s="74"/>
      <c r="V114" s="74"/>
      <c r="W114" s="74"/>
      <c r="X114" s="74"/>
      <c r="Y114" s="74"/>
      <c r="Z114" s="74"/>
      <c r="AA114" s="74"/>
      <c r="AB114" s="74"/>
    </row>
    <row r="115" spans="1:28" ht="12.75" customHeight="1">
      <c r="A115" s="85">
        <v>45315</v>
      </c>
      <c r="B115" s="32" t="s">
        <v>1038</v>
      </c>
      <c r="C115" s="31" t="s">
        <v>1039</v>
      </c>
      <c r="D115" s="31" t="s">
        <v>575</v>
      </c>
      <c r="E115" s="31" t="s">
        <v>573</v>
      </c>
      <c r="F115" s="86">
        <v>598683</v>
      </c>
      <c r="G115" s="32">
        <v>147.88</v>
      </c>
      <c r="H115" s="32" t="s">
        <v>860</v>
      </c>
      <c r="I115" s="74"/>
      <c r="J115" s="74"/>
      <c r="K115" s="74"/>
      <c r="L115" s="74"/>
      <c r="M115" s="74"/>
      <c r="N115" s="74"/>
      <c r="O115" s="74"/>
      <c r="P115" s="74"/>
      <c r="Q115" s="74"/>
      <c r="R115" s="74"/>
      <c r="S115" s="74"/>
      <c r="T115" s="74"/>
      <c r="U115" s="74"/>
      <c r="V115" s="74"/>
      <c r="W115" s="74"/>
      <c r="X115" s="74"/>
      <c r="Y115" s="74"/>
      <c r="Z115" s="74"/>
      <c r="AA115" s="74"/>
      <c r="AB115" s="74"/>
    </row>
    <row r="116" spans="1:28" ht="12.75" customHeight="1">
      <c r="A116" s="85">
        <v>45315</v>
      </c>
      <c r="B116" s="32" t="s">
        <v>1078</v>
      </c>
      <c r="C116" s="31" t="s">
        <v>1079</v>
      </c>
      <c r="D116" s="31" t="s">
        <v>575</v>
      </c>
      <c r="E116" s="31" t="s">
        <v>573</v>
      </c>
      <c r="F116" s="86">
        <v>351002</v>
      </c>
      <c r="G116" s="32">
        <v>471.84</v>
      </c>
      <c r="H116" s="32" t="s">
        <v>860</v>
      </c>
      <c r="I116" s="74"/>
      <c r="J116" s="74"/>
      <c r="K116" s="74"/>
      <c r="L116" s="74"/>
      <c r="M116" s="74"/>
      <c r="N116" s="74"/>
      <c r="O116" s="74"/>
      <c r="P116" s="74"/>
      <c r="Q116" s="74"/>
      <c r="R116" s="74"/>
      <c r="S116" s="74"/>
      <c r="T116" s="74"/>
      <c r="U116" s="74"/>
      <c r="V116" s="74"/>
      <c r="W116" s="74"/>
      <c r="X116" s="74"/>
      <c r="Y116" s="74"/>
      <c r="Z116" s="74"/>
      <c r="AA116" s="74"/>
      <c r="AB116" s="74"/>
    </row>
    <row r="117" spans="1:28" ht="12.75" customHeight="1">
      <c r="A117" s="85">
        <v>45315</v>
      </c>
      <c r="B117" s="32" t="s">
        <v>821</v>
      </c>
      <c r="C117" s="31" t="s">
        <v>1201</v>
      </c>
      <c r="D117" s="31" t="s">
        <v>575</v>
      </c>
      <c r="E117" s="31" t="s">
        <v>573</v>
      </c>
      <c r="F117" s="86">
        <v>1947632</v>
      </c>
      <c r="G117" s="32">
        <v>481.28</v>
      </c>
      <c r="H117" s="32" t="s">
        <v>860</v>
      </c>
      <c r="I117" s="74"/>
      <c r="J117" s="74"/>
      <c r="K117" s="74"/>
      <c r="L117" s="74"/>
      <c r="M117" s="74"/>
      <c r="N117" s="74"/>
      <c r="O117" s="74"/>
      <c r="P117" s="74"/>
      <c r="Q117" s="74"/>
      <c r="R117" s="74"/>
      <c r="S117" s="74"/>
      <c r="T117" s="74"/>
      <c r="U117" s="74"/>
      <c r="V117" s="74"/>
      <c r="W117" s="74"/>
      <c r="X117" s="74"/>
      <c r="Y117" s="74"/>
      <c r="Z117" s="74"/>
      <c r="AA117" s="74"/>
      <c r="AB117" s="74"/>
    </row>
    <row r="118" spans="1:28" ht="12.75" customHeight="1">
      <c r="A118" s="85">
        <v>45315</v>
      </c>
      <c r="B118" s="32" t="s">
        <v>1081</v>
      </c>
      <c r="C118" s="31" t="s">
        <v>1082</v>
      </c>
      <c r="D118" s="31" t="s">
        <v>899</v>
      </c>
      <c r="E118" s="31" t="s">
        <v>573</v>
      </c>
      <c r="F118" s="86">
        <v>895643</v>
      </c>
      <c r="G118" s="32">
        <v>188.77</v>
      </c>
      <c r="H118" s="32" t="s">
        <v>860</v>
      </c>
      <c r="I118" s="74"/>
      <c r="J118" s="74"/>
      <c r="K118" s="74"/>
      <c r="L118" s="74"/>
      <c r="M118" s="74"/>
      <c r="N118" s="74"/>
      <c r="O118" s="74"/>
      <c r="P118" s="74"/>
      <c r="Q118" s="74"/>
      <c r="R118" s="74"/>
      <c r="S118" s="74"/>
      <c r="T118" s="74"/>
      <c r="U118" s="74"/>
      <c r="V118" s="74"/>
      <c r="W118" s="74"/>
      <c r="X118" s="74"/>
      <c r="Y118" s="74"/>
      <c r="Z118" s="74"/>
      <c r="AA118" s="74"/>
      <c r="AB118" s="74"/>
    </row>
    <row r="119" spans="1:28" ht="12.75" customHeight="1">
      <c r="A119" s="85">
        <v>45315</v>
      </c>
      <c r="B119" s="32" t="s">
        <v>998</v>
      </c>
      <c r="C119" s="31" t="s">
        <v>999</v>
      </c>
      <c r="D119" s="31" t="s">
        <v>974</v>
      </c>
      <c r="E119" s="31" t="s">
        <v>573</v>
      </c>
      <c r="F119" s="86">
        <v>2195669</v>
      </c>
      <c r="G119" s="32">
        <v>39.26</v>
      </c>
      <c r="H119" s="32" t="s">
        <v>860</v>
      </c>
      <c r="I119" s="74"/>
      <c r="J119" s="74"/>
      <c r="K119" s="74"/>
      <c r="L119" s="74"/>
      <c r="M119" s="74"/>
      <c r="N119" s="74"/>
      <c r="O119" s="74"/>
      <c r="P119" s="74"/>
      <c r="Q119" s="74"/>
      <c r="R119" s="74"/>
      <c r="S119" s="74"/>
      <c r="T119" s="74"/>
      <c r="U119" s="74"/>
      <c r="V119" s="74"/>
      <c r="W119" s="74"/>
      <c r="X119" s="74"/>
      <c r="Y119" s="74"/>
      <c r="Z119" s="74"/>
      <c r="AA119" s="74"/>
      <c r="AB119" s="74"/>
    </row>
    <row r="120" spans="1:28" ht="12.75" customHeight="1">
      <c r="A120" s="85">
        <v>45315</v>
      </c>
      <c r="B120" s="32" t="s">
        <v>998</v>
      </c>
      <c r="C120" s="31" t="s">
        <v>999</v>
      </c>
      <c r="D120" s="31" t="s">
        <v>575</v>
      </c>
      <c r="E120" s="31" t="s">
        <v>573</v>
      </c>
      <c r="F120" s="86">
        <v>6211330</v>
      </c>
      <c r="G120" s="32">
        <v>38.909999999999997</v>
      </c>
      <c r="H120" s="32" t="s">
        <v>860</v>
      </c>
      <c r="I120" s="74"/>
      <c r="J120" s="74"/>
      <c r="K120" s="74"/>
      <c r="L120" s="74"/>
      <c r="M120" s="74"/>
      <c r="N120" s="74"/>
      <c r="O120" s="74"/>
      <c r="P120" s="74"/>
      <c r="Q120" s="74"/>
      <c r="R120" s="74"/>
      <c r="S120" s="74"/>
      <c r="T120" s="74"/>
      <c r="U120" s="74"/>
      <c r="V120" s="74"/>
      <c r="W120" s="74"/>
      <c r="X120" s="74"/>
      <c r="Y120" s="74"/>
      <c r="Z120" s="74"/>
      <c r="AA120" s="74"/>
      <c r="AB120" s="74"/>
    </row>
    <row r="121" spans="1:28" ht="12.75" customHeight="1">
      <c r="A121" s="85">
        <v>45315</v>
      </c>
      <c r="B121" s="32" t="s">
        <v>998</v>
      </c>
      <c r="C121" s="31" t="s">
        <v>999</v>
      </c>
      <c r="D121" s="31" t="s">
        <v>1202</v>
      </c>
      <c r="E121" s="31" t="s">
        <v>573</v>
      </c>
      <c r="F121" s="86">
        <v>1540540</v>
      </c>
      <c r="G121" s="32">
        <v>39.729999999999997</v>
      </c>
      <c r="H121" s="32" t="s">
        <v>860</v>
      </c>
      <c r="I121" s="74"/>
      <c r="J121" s="74"/>
      <c r="K121" s="74"/>
      <c r="L121" s="74"/>
      <c r="M121" s="74"/>
      <c r="N121" s="74"/>
      <c r="O121" s="74"/>
      <c r="P121" s="74"/>
      <c r="Q121" s="74"/>
      <c r="R121" s="74"/>
      <c r="S121" s="74"/>
      <c r="T121" s="74"/>
      <c r="U121" s="74"/>
      <c r="V121" s="74"/>
      <c r="W121" s="74"/>
      <c r="X121" s="74"/>
      <c r="Y121" s="74"/>
      <c r="Z121" s="74"/>
      <c r="AA121" s="74"/>
      <c r="AB121" s="74"/>
    </row>
    <row r="122" spans="1:28" ht="12.75" customHeight="1">
      <c r="A122" s="85">
        <v>45315</v>
      </c>
      <c r="B122" s="32" t="s">
        <v>998</v>
      </c>
      <c r="C122" s="31" t="s">
        <v>999</v>
      </c>
      <c r="D122" s="31" t="s">
        <v>1203</v>
      </c>
      <c r="E122" s="31" t="s">
        <v>573</v>
      </c>
      <c r="F122" s="86">
        <v>1355595</v>
      </c>
      <c r="G122" s="32">
        <v>38.25</v>
      </c>
      <c r="H122" s="32" t="s">
        <v>860</v>
      </c>
      <c r="I122" s="74"/>
      <c r="J122" s="74"/>
      <c r="K122" s="74"/>
      <c r="L122" s="74"/>
      <c r="M122" s="74"/>
      <c r="N122" s="74"/>
      <c r="O122" s="74"/>
      <c r="P122" s="74"/>
      <c r="Q122" s="74"/>
      <c r="R122" s="74"/>
      <c r="S122" s="74"/>
      <c r="T122" s="74"/>
      <c r="U122" s="74"/>
      <c r="V122" s="74"/>
      <c r="W122" s="74"/>
      <c r="X122" s="74"/>
      <c r="Y122" s="74"/>
      <c r="Z122" s="74"/>
      <c r="AA122" s="74"/>
      <c r="AB122" s="74"/>
    </row>
    <row r="123" spans="1:28" ht="12.75" customHeight="1">
      <c r="A123" s="85">
        <v>45315</v>
      </c>
      <c r="B123" s="32" t="s">
        <v>998</v>
      </c>
      <c r="C123" s="31" t="s">
        <v>999</v>
      </c>
      <c r="D123" s="31" t="s">
        <v>1204</v>
      </c>
      <c r="E123" s="31" t="s">
        <v>573</v>
      </c>
      <c r="F123" s="86">
        <v>439073</v>
      </c>
      <c r="G123" s="32">
        <v>39.15</v>
      </c>
      <c r="H123" s="32" t="s">
        <v>860</v>
      </c>
      <c r="I123" s="74"/>
      <c r="J123" s="74"/>
      <c r="K123" s="74"/>
      <c r="L123" s="74"/>
      <c r="M123" s="74"/>
      <c r="N123" s="74"/>
      <c r="O123" s="74"/>
      <c r="P123" s="74"/>
      <c r="Q123" s="74"/>
      <c r="R123" s="74"/>
      <c r="S123" s="74"/>
      <c r="T123" s="74"/>
      <c r="U123" s="74"/>
      <c r="V123" s="74"/>
      <c r="W123" s="74"/>
      <c r="X123" s="74"/>
      <c r="Y123" s="74"/>
      <c r="Z123" s="74"/>
      <c r="AA123" s="74"/>
      <c r="AB123" s="74"/>
    </row>
    <row r="124" spans="1:28" ht="12.75" customHeight="1">
      <c r="A124" s="85">
        <v>45315</v>
      </c>
      <c r="B124" s="32" t="s">
        <v>998</v>
      </c>
      <c r="C124" s="31" t="s">
        <v>999</v>
      </c>
      <c r="D124" s="31" t="s">
        <v>1205</v>
      </c>
      <c r="E124" s="31" t="s">
        <v>573</v>
      </c>
      <c r="F124" s="86">
        <v>1385000</v>
      </c>
      <c r="G124" s="32">
        <v>38.83</v>
      </c>
      <c r="H124" s="32" t="s">
        <v>860</v>
      </c>
      <c r="I124" s="74"/>
      <c r="J124" s="74"/>
      <c r="K124" s="74"/>
      <c r="L124" s="74"/>
      <c r="M124" s="74"/>
      <c r="N124" s="74"/>
      <c r="O124" s="74"/>
      <c r="P124" s="74"/>
      <c r="Q124" s="74"/>
      <c r="R124" s="74"/>
      <c r="S124" s="74"/>
      <c r="T124" s="74"/>
      <c r="U124" s="74"/>
      <c r="V124" s="74"/>
      <c r="W124" s="74"/>
      <c r="X124" s="74"/>
      <c r="Y124" s="74"/>
      <c r="Z124" s="74"/>
      <c r="AA124" s="74"/>
      <c r="AB124" s="74"/>
    </row>
    <row r="125" spans="1:28" ht="12.75" customHeight="1">
      <c r="A125" s="85">
        <v>45315</v>
      </c>
      <c r="B125" s="32" t="s">
        <v>998</v>
      </c>
      <c r="C125" s="31" t="s">
        <v>999</v>
      </c>
      <c r="D125" s="31" t="s">
        <v>1206</v>
      </c>
      <c r="E125" s="31" t="s">
        <v>573</v>
      </c>
      <c r="F125" s="86">
        <v>1487121</v>
      </c>
      <c r="G125" s="32">
        <v>39.5</v>
      </c>
      <c r="H125" s="32" t="s">
        <v>860</v>
      </c>
      <c r="I125" s="74"/>
      <c r="J125" s="74"/>
      <c r="K125" s="74"/>
      <c r="L125" s="74"/>
      <c r="M125" s="74"/>
      <c r="N125" s="74"/>
      <c r="O125" s="74"/>
      <c r="P125" s="74"/>
      <c r="Q125" s="74"/>
      <c r="R125" s="74"/>
      <c r="S125" s="74"/>
      <c r="T125" s="74"/>
      <c r="U125" s="74"/>
      <c r="V125" s="74"/>
      <c r="W125" s="74"/>
      <c r="X125" s="74"/>
      <c r="Y125" s="74"/>
      <c r="Z125" s="74"/>
      <c r="AA125" s="74"/>
      <c r="AB125" s="74"/>
    </row>
    <row r="126" spans="1:28" ht="12.75" customHeight="1">
      <c r="A126" s="85">
        <v>45315</v>
      </c>
      <c r="B126" s="32" t="s">
        <v>998</v>
      </c>
      <c r="C126" s="31" t="s">
        <v>999</v>
      </c>
      <c r="D126" s="31" t="s">
        <v>878</v>
      </c>
      <c r="E126" s="31" t="s">
        <v>573</v>
      </c>
      <c r="F126" s="86">
        <v>5631388</v>
      </c>
      <c r="G126" s="32">
        <v>38.75</v>
      </c>
      <c r="H126" s="32" t="s">
        <v>860</v>
      </c>
      <c r="I126" s="74"/>
      <c r="J126" s="74"/>
      <c r="K126" s="74"/>
      <c r="L126" s="74"/>
      <c r="M126" s="74"/>
      <c r="N126" s="74"/>
      <c r="O126" s="74"/>
      <c r="P126" s="74"/>
      <c r="Q126" s="74"/>
      <c r="R126" s="74"/>
      <c r="S126" s="74"/>
      <c r="T126" s="74"/>
      <c r="U126" s="74"/>
      <c r="V126" s="74"/>
      <c r="W126" s="74"/>
      <c r="X126" s="74"/>
      <c r="Y126" s="74"/>
      <c r="Z126" s="74"/>
      <c r="AA126" s="74"/>
      <c r="AB126" s="74"/>
    </row>
    <row r="127" spans="1:28" ht="12.75" customHeight="1">
      <c r="A127" s="85">
        <v>45315</v>
      </c>
      <c r="B127" s="32" t="s">
        <v>1207</v>
      </c>
      <c r="C127" s="31" t="s">
        <v>1208</v>
      </c>
      <c r="D127" s="31" t="s">
        <v>575</v>
      </c>
      <c r="E127" s="31" t="s">
        <v>573</v>
      </c>
      <c r="F127" s="86">
        <v>95346</v>
      </c>
      <c r="G127" s="32">
        <v>336.99</v>
      </c>
      <c r="H127" s="32" t="s">
        <v>860</v>
      </c>
      <c r="I127" s="74"/>
      <c r="J127" s="74"/>
      <c r="K127" s="74"/>
      <c r="L127" s="74"/>
      <c r="M127" s="74"/>
      <c r="N127" s="74"/>
      <c r="O127" s="74"/>
      <c r="P127" s="74"/>
      <c r="Q127" s="74"/>
      <c r="R127" s="74"/>
      <c r="S127" s="74"/>
      <c r="T127" s="74"/>
      <c r="U127" s="74"/>
      <c r="V127" s="74"/>
      <c r="W127" s="74"/>
      <c r="X127" s="74"/>
      <c r="Y127" s="74"/>
      <c r="Z127" s="74"/>
      <c r="AA127" s="74"/>
      <c r="AB127" s="74"/>
    </row>
    <row r="128" spans="1:28" ht="12.75" customHeight="1">
      <c r="A128" s="85">
        <v>45315</v>
      </c>
      <c r="B128" s="32" t="s">
        <v>1209</v>
      </c>
      <c r="C128" s="31" t="s">
        <v>1210</v>
      </c>
      <c r="D128" s="31" t="s">
        <v>1211</v>
      </c>
      <c r="E128" s="31" t="s">
        <v>573</v>
      </c>
      <c r="F128" s="86">
        <v>264000</v>
      </c>
      <c r="G128" s="32">
        <v>122.26</v>
      </c>
      <c r="H128" s="32" t="s">
        <v>860</v>
      </c>
      <c r="I128" s="74"/>
      <c r="J128" s="74"/>
      <c r="K128" s="74"/>
      <c r="L128" s="74"/>
      <c r="M128" s="74"/>
      <c r="N128" s="74"/>
      <c r="O128" s="74"/>
      <c r="P128" s="74"/>
      <c r="Q128" s="74"/>
      <c r="R128" s="74"/>
      <c r="S128" s="74"/>
      <c r="T128" s="74"/>
      <c r="U128" s="74"/>
      <c r="V128" s="74"/>
      <c r="W128" s="74"/>
      <c r="X128" s="74"/>
      <c r="Y128" s="74"/>
      <c r="Z128" s="74"/>
      <c r="AA128" s="74"/>
      <c r="AB128" s="74"/>
    </row>
    <row r="129" spans="1:28" ht="12.75" customHeight="1">
      <c r="A129" s="85">
        <v>45315</v>
      </c>
      <c r="B129" s="32" t="s">
        <v>464</v>
      </c>
      <c r="C129" s="31" t="s">
        <v>1025</v>
      </c>
      <c r="D129" s="31" t="s">
        <v>575</v>
      </c>
      <c r="E129" s="31" t="s">
        <v>573</v>
      </c>
      <c r="F129" s="86">
        <v>9116039</v>
      </c>
      <c r="G129" s="32">
        <v>102.07</v>
      </c>
      <c r="H129" s="32" t="s">
        <v>860</v>
      </c>
      <c r="I129" s="74"/>
      <c r="J129" s="74"/>
      <c r="K129" s="74"/>
      <c r="L129" s="74"/>
      <c r="M129" s="74"/>
      <c r="N129" s="74"/>
      <c r="O129" s="74"/>
      <c r="P129" s="74"/>
      <c r="Q129" s="74"/>
      <c r="R129" s="74"/>
      <c r="S129" s="74"/>
      <c r="T129" s="74"/>
      <c r="U129" s="74"/>
      <c r="V129" s="74"/>
      <c r="W129" s="74"/>
      <c r="X129" s="74"/>
      <c r="Y129" s="74"/>
      <c r="Z129" s="74"/>
      <c r="AA129" s="74"/>
      <c r="AB129" s="74"/>
    </row>
    <row r="130" spans="1:28" ht="12.75" customHeight="1">
      <c r="A130" s="85">
        <v>45315</v>
      </c>
      <c r="B130" s="32" t="s">
        <v>464</v>
      </c>
      <c r="C130" s="31" t="s">
        <v>1025</v>
      </c>
      <c r="D130" s="31" t="s">
        <v>878</v>
      </c>
      <c r="E130" s="31" t="s">
        <v>573</v>
      </c>
      <c r="F130" s="86">
        <v>10528884</v>
      </c>
      <c r="G130" s="32">
        <v>101.69</v>
      </c>
      <c r="H130" s="32" t="s">
        <v>860</v>
      </c>
      <c r="I130" s="74"/>
      <c r="J130" s="74"/>
      <c r="K130" s="74"/>
      <c r="L130" s="74"/>
      <c r="M130" s="74"/>
      <c r="N130" s="74"/>
      <c r="O130" s="74"/>
      <c r="P130" s="74"/>
      <c r="Q130" s="74"/>
      <c r="R130" s="74"/>
      <c r="S130" s="74"/>
      <c r="T130" s="74"/>
      <c r="U130" s="74"/>
      <c r="V130" s="74"/>
      <c r="W130" s="74"/>
      <c r="X130" s="74"/>
      <c r="Y130" s="74"/>
      <c r="Z130" s="74"/>
      <c r="AA130" s="74"/>
      <c r="AB130" s="74"/>
    </row>
    <row r="131" spans="1:28" ht="12.75" customHeight="1">
      <c r="A131" s="85">
        <v>45315</v>
      </c>
      <c r="B131" s="32" t="s">
        <v>1040</v>
      </c>
      <c r="C131" s="31" t="s">
        <v>1041</v>
      </c>
      <c r="D131" s="31" t="s">
        <v>878</v>
      </c>
      <c r="E131" s="31" t="s">
        <v>573</v>
      </c>
      <c r="F131" s="86">
        <v>2397202</v>
      </c>
      <c r="G131" s="32">
        <v>116.61</v>
      </c>
      <c r="H131" s="32" t="s">
        <v>860</v>
      </c>
      <c r="I131" s="74"/>
      <c r="J131" s="74"/>
      <c r="K131" s="74"/>
      <c r="L131" s="74"/>
      <c r="M131" s="74"/>
      <c r="N131" s="74"/>
      <c r="O131" s="74"/>
      <c r="P131" s="74"/>
      <c r="Q131" s="74"/>
      <c r="R131" s="74"/>
      <c r="S131" s="74"/>
      <c r="T131" s="74"/>
      <c r="U131" s="74"/>
      <c r="V131" s="74"/>
      <c r="W131" s="74"/>
      <c r="X131" s="74"/>
      <c r="Y131" s="74"/>
      <c r="Z131" s="74"/>
      <c r="AA131" s="74"/>
      <c r="AB131" s="74"/>
    </row>
    <row r="132" spans="1:28" ht="12.75" customHeight="1">
      <c r="A132" s="85">
        <v>45315</v>
      </c>
      <c r="B132" s="32" t="s">
        <v>936</v>
      </c>
      <c r="C132" s="31" t="s">
        <v>937</v>
      </c>
      <c r="D132" s="31" t="s">
        <v>1026</v>
      </c>
      <c r="E132" s="31" t="s">
        <v>573</v>
      </c>
      <c r="F132" s="86">
        <v>414203</v>
      </c>
      <c r="G132" s="32">
        <v>65.930000000000007</v>
      </c>
      <c r="H132" s="32" t="s">
        <v>860</v>
      </c>
      <c r="I132" s="74"/>
      <c r="J132" s="74"/>
      <c r="K132" s="74"/>
      <c r="L132" s="74"/>
      <c r="M132" s="74"/>
      <c r="N132" s="74"/>
      <c r="O132" s="74"/>
      <c r="P132" s="74"/>
      <c r="Q132" s="74"/>
      <c r="R132" s="74"/>
      <c r="S132" s="74"/>
      <c r="T132" s="74"/>
      <c r="U132" s="74"/>
      <c r="V132" s="74"/>
      <c r="W132" s="74"/>
      <c r="X132" s="74"/>
      <c r="Y132" s="74"/>
      <c r="Z132" s="74"/>
      <c r="AA132" s="74"/>
      <c r="AB132" s="74"/>
    </row>
    <row r="133" spans="1:28" ht="12.75" customHeight="1">
      <c r="A133" s="85">
        <v>45315</v>
      </c>
      <c r="B133" s="32" t="s">
        <v>936</v>
      </c>
      <c r="C133" s="31" t="s">
        <v>937</v>
      </c>
      <c r="D133" s="31" t="s">
        <v>878</v>
      </c>
      <c r="E133" s="31" t="s">
        <v>573</v>
      </c>
      <c r="F133" s="86">
        <v>793188</v>
      </c>
      <c r="G133" s="32">
        <v>65.88</v>
      </c>
      <c r="H133" s="32" t="s">
        <v>860</v>
      </c>
      <c r="I133" s="74"/>
      <c r="J133" s="74"/>
      <c r="K133" s="74"/>
      <c r="L133" s="74"/>
      <c r="M133" s="74"/>
      <c r="N133" s="74"/>
      <c r="O133" s="74"/>
      <c r="P133" s="74"/>
      <c r="Q133" s="74"/>
      <c r="R133" s="74"/>
      <c r="S133" s="74"/>
      <c r="T133" s="74"/>
      <c r="U133" s="74"/>
      <c r="V133" s="74"/>
      <c r="W133" s="74"/>
      <c r="X133" s="74"/>
      <c r="Y133" s="74"/>
      <c r="Z133" s="74"/>
      <c r="AA133" s="74"/>
      <c r="AB133" s="74"/>
    </row>
    <row r="134" spans="1:28" ht="12.75" customHeight="1">
      <c r="A134" s="85">
        <v>45315</v>
      </c>
      <c r="B134" s="32" t="s">
        <v>293</v>
      </c>
      <c r="C134" s="31" t="s">
        <v>1212</v>
      </c>
      <c r="D134" s="31" t="s">
        <v>1213</v>
      </c>
      <c r="E134" s="31" t="s">
        <v>573</v>
      </c>
      <c r="F134" s="86">
        <v>4033000</v>
      </c>
      <c r="G134" s="32">
        <v>495.85</v>
      </c>
      <c r="H134" s="32" t="s">
        <v>860</v>
      </c>
      <c r="I134" s="74"/>
      <c r="J134" s="74"/>
      <c r="K134" s="74"/>
      <c r="L134" s="74"/>
      <c r="M134" s="74"/>
      <c r="N134" s="74"/>
      <c r="O134" s="74"/>
      <c r="P134" s="74"/>
      <c r="Q134" s="74"/>
      <c r="R134" s="74"/>
      <c r="S134" s="74"/>
      <c r="T134" s="74"/>
      <c r="U134" s="74"/>
      <c r="V134" s="74"/>
      <c r="W134" s="74"/>
      <c r="X134" s="74"/>
      <c r="Y134" s="74"/>
      <c r="Z134" s="74"/>
      <c r="AA134" s="74"/>
      <c r="AB134" s="74"/>
    </row>
    <row r="135" spans="1:28" ht="12.75" customHeight="1">
      <c r="A135" s="85">
        <v>45315</v>
      </c>
      <c r="B135" s="32" t="s">
        <v>1027</v>
      </c>
      <c r="C135" s="31" t="s">
        <v>1028</v>
      </c>
      <c r="D135" s="31" t="s">
        <v>575</v>
      </c>
      <c r="E135" s="31" t="s">
        <v>573</v>
      </c>
      <c r="F135" s="86">
        <v>1669663</v>
      </c>
      <c r="G135" s="32">
        <v>393.49</v>
      </c>
      <c r="H135" s="32" t="s">
        <v>860</v>
      </c>
      <c r="I135" s="74"/>
      <c r="J135" s="74"/>
      <c r="K135" s="74"/>
      <c r="L135" s="74"/>
      <c r="M135" s="74"/>
      <c r="N135" s="74"/>
      <c r="O135" s="74"/>
      <c r="P135" s="74"/>
      <c r="Q135" s="74"/>
      <c r="R135" s="74"/>
      <c r="S135" s="74"/>
      <c r="T135" s="74"/>
      <c r="U135" s="74"/>
      <c r="V135" s="74"/>
      <c r="W135" s="74"/>
      <c r="X135" s="74"/>
      <c r="Y135" s="74"/>
      <c r="Z135" s="74"/>
      <c r="AA135" s="74"/>
      <c r="AB135" s="74"/>
    </row>
    <row r="136" spans="1:28" ht="12.75" customHeight="1">
      <c r="A136" s="85">
        <v>45315</v>
      </c>
      <c r="B136" s="32" t="s">
        <v>1042</v>
      </c>
      <c r="C136" s="31" t="s">
        <v>1043</v>
      </c>
      <c r="D136" s="31" t="s">
        <v>575</v>
      </c>
      <c r="E136" s="31" t="s">
        <v>573</v>
      </c>
      <c r="F136" s="86">
        <v>5899352</v>
      </c>
      <c r="G136" s="32">
        <v>46.87</v>
      </c>
      <c r="H136" s="32" t="s">
        <v>860</v>
      </c>
      <c r="I136" s="74"/>
      <c r="J136" s="74"/>
      <c r="K136" s="74"/>
      <c r="L136" s="74"/>
      <c r="M136" s="74"/>
      <c r="N136" s="74"/>
      <c r="O136" s="74"/>
      <c r="P136" s="74"/>
      <c r="Q136" s="74"/>
      <c r="R136" s="74"/>
      <c r="S136" s="74"/>
      <c r="T136" s="74"/>
      <c r="U136" s="74"/>
      <c r="V136" s="74"/>
      <c r="W136" s="74"/>
      <c r="X136" s="74"/>
      <c r="Y136" s="74"/>
      <c r="Z136" s="74"/>
      <c r="AA136" s="74"/>
      <c r="AB136" s="74"/>
    </row>
    <row r="137" spans="1:28" ht="12.75" customHeight="1">
      <c r="A137" s="85">
        <v>45315</v>
      </c>
      <c r="B137" s="32" t="s">
        <v>1042</v>
      </c>
      <c r="C137" s="31" t="s">
        <v>1043</v>
      </c>
      <c r="D137" s="31" t="s">
        <v>1214</v>
      </c>
      <c r="E137" s="31" t="s">
        <v>573</v>
      </c>
      <c r="F137" s="86">
        <v>4761686</v>
      </c>
      <c r="G137" s="32">
        <v>46.59</v>
      </c>
      <c r="H137" s="32" t="s">
        <v>860</v>
      </c>
      <c r="I137" s="74"/>
      <c r="J137" s="74"/>
      <c r="K137" s="74"/>
      <c r="L137" s="74"/>
      <c r="M137" s="74"/>
      <c r="N137" s="74"/>
      <c r="O137" s="74"/>
      <c r="P137" s="74"/>
      <c r="Q137" s="74"/>
      <c r="R137" s="74"/>
      <c r="S137" s="74"/>
      <c r="T137" s="74"/>
      <c r="U137" s="74"/>
      <c r="V137" s="74"/>
      <c r="W137" s="74"/>
      <c r="X137" s="74"/>
      <c r="Y137" s="74"/>
      <c r="Z137" s="74"/>
      <c r="AA137" s="74"/>
      <c r="AB137" s="74"/>
    </row>
    <row r="138" spans="1:28" ht="12.75" customHeight="1">
      <c r="A138" s="85">
        <v>45315</v>
      </c>
      <c r="B138" s="32" t="s">
        <v>1042</v>
      </c>
      <c r="C138" s="31" t="s">
        <v>1043</v>
      </c>
      <c r="D138" s="31" t="s">
        <v>878</v>
      </c>
      <c r="E138" s="31" t="s">
        <v>573</v>
      </c>
      <c r="F138" s="86">
        <v>3242859</v>
      </c>
      <c r="G138" s="32">
        <v>46.88</v>
      </c>
      <c r="H138" s="32" t="s">
        <v>860</v>
      </c>
      <c r="I138" s="74"/>
      <c r="J138" s="74"/>
      <c r="K138" s="74"/>
      <c r="L138" s="74"/>
      <c r="M138" s="74"/>
      <c r="N138" s="74"/>
      <c r="O138" s="74"/>
      <c r="P138" s="74"/>
      <c r="Q138" s="74"/>
      <c r="R138" s="74"/>
      <c r="S138" s="74"/>
      <c r="T138" s="74"/>
      <c r="U138" s="74"/>
      <c r="V138" s="74"/>
      <c r="W138" s="74"/>
      <c r="X138" s="74"/>
      <c r="Y138" s="74"/>
      <c r="Z138" s="74"/>
      <c r="AA138" s="74"/>
      <c r="AB138" s="74"/>
    </row>
    <row r="139" spans="1:28" ht="12.75" customHeight="1">
      <c r="A139" s="85">
        <v>45315</v>
      </c>
      <c r="B139" s="32" t="s">
        <v>1042</v>
      </c>
      <c r="C139" s="31" t="s">
        <v>1043</v>
      </c>
      <c r="D139" s="31" t="s">
        <v>1010</v>
      </c>
      <c r="E139" s="31" t="s">
        <v>573</v>
      </c>
      <c r="F139" s="86">
        <v>10716185</v>
      </c>
      <c r="G139" s="32">
        <v>46.36</v>
      </c>
      <c r="H139" s="32" t="s">
        <v>860</v>
      </c>
      <c r="I139" s="74"/>
      <c r="J139" s="74"/>
      <c r="K139" s="74"/>
      <c r="L139" s="74"/>
      <c r="M139" s="74"/>
      <c r="N139" s="74"/>
      <c r="O139" s="74"/>
      <c r="P139" s="74"/>
      <c r="Q139" s="74"/>
      <c r="R139" s="74"/>
      <c r="S139" s="74"/>
      <c r="T139" s="74"/>
      <c r="U139" s="74"/>
      <c r="V139" s="74"/>
      <c r="W139" s="74"/>
      <c r="X139" s="74"/>
      <c r="Y139" s="74"/>
      <c r="Z139" s="74"/>
      <c r="AA139" s="74"/>
      <c r="AB139" s="74"/>
    </row>
    <row r="140" spans="1:28" ht="12.75" customHeight="1">
      <c r="A140" s="85">
        <v>45315</v>
      </c>
      <c r="B140" s="32" t="s">
        <v>1042</v>
      </c>
      <c r="C140" s="31" t="s">
        <v>1043</v>
      </c>
      <c r="D140" s="31" t="s">
        <v>1215</v>
      </c>
      <c r="E140" s="31" t="s">
        <v>573</v>
      </c>
      <c r="F140" s="86">
        <v>2717816</v>
      </c>
      <c r="G140" s="32">
        <v>46.89</v>
      </c>
      <c r="H140" s="32" t="s">
        <v>860</v>
      </c>
      <c r="I140" s="74"/>
      <c r="J140" s="74"/>
      <c r="K140" s="74"/>
      <c r="L140" s="74"/>
      <c r="M140" s="74"/>
      <c r="N140" s="74"/>
      <c r="O140" s="74"/>
      <c r="P140" s="74"/>
      <c r="Q140" s="74"/>
      <c r="R140" s="74"/>
      <c r="S140" s="74"/>
      <c r="T140" s="74"/>
      <c r="U140" s="74"/>
      <c r="V140" s="74"/>
      <c r="W140" s="74"/>
      <c r="X140" s="74"/>
      <c r="Y140" s="74"/>
      <c r="Z140" s="74"/>
      <c r="AA140" s="74"/>
      <c r="AB140" s="74"/>
    </row>
    <row r="141" spans="1:28" ht="12.75" customHeight="1">
      <c r="A141" s="85">
        <v>45315</v>
      </c>
      <c r="B141" s="32" t="s">
        <v>1216</v>
      </c>
      <c r="C141" s="31" t="s">
        <v>1217</v>
      </c>
      <c r="D141" s="31" t="s">
        <v>1218</v>
      </c>
      <c r="E141" s="31" t="s">
        <v>573</v>
      </c>
      <c r="F141" s="86">
        <v>57000</v>
      </c>
      <c r="G141" s="32">
        <v>90.16</v>
      </c>
      <c r="H141" s="32" t="s">
        <v>860</v>
      </c>
      <c r="I141" s="74"/>
      <c r="J141" s="74"/>
      <c r="K141" s="74"/>
      <c r="L141" s="74"/>
      <c r="M141" s="74"/>
      <c r="N141" s="74"/>
      <c r="O141" s="74"/>
      <c r="P141" s="74"/>
      <c r="Q141" s="74"/>
      <c r="R141" s="74"/>
      <c r="S141" s="74"/>
      <c r="T141" s="74"/>
      <c r="U141" s="74"/>
      <c r="V141" s="74"/>
      <c r="W141" s="74"/>
      <c r="X141" s="74"/>
      <c r="Y141" s="74"/>
      <c r="Z141" s="74"/>
      <c r="AA141" s="74"/>
      <c r="AB141" s="74"/>
    </row>
    <row r="142" spans="1:28" ht="12.75" customHeight="1">
      <c r="A142" s="85">
        <v>45315</v>
      </c>
      <c r="B142" s="32" t="s">
        <v>1011</v>
      </c>
      <c r="C142" s="31" t="s">
        <v>1012</v>
      </c>
      <c r="D142" s="31" t="s">
        <v>575</v>
      </c>
      <c r="E142" s="31" t="s">
        <v>573</v>
      </c>
      <c r="F142" s="86">
        <v>13943675</v>
      </c>
      <c r="G142" s="32">
        <v>33.36</v>
      </c>
      <c r="H142" s="32" t="s">
        <v>860</v>
      </c>
      <c r="I142" s="74"/>
      <c r="J142" s="74"/>
      <c r="K142" s="74"/>
      <c r="L142" s="74"/>
      <c r="M142" s="74"/>
      <c r="N142" s="74"/>
      <c r="O142" s="74"/>
      <c r="P142" s="74"/>
      <c r="Q142" s="74"/>
      <c r="R142" s="74"/>
      <c r="S142" s="74"/>
      <c r="T142" s="74"/>
      <c r="U142" s="74"/>
      <c r="V142" s="74"/>
      <c r="W142" s="74"/>
      <c r="X142" s="74"/>
      <c r="Y142" s="74"/>
      <c r="Z142" s="74"/>
      <c r="AA142" s="74"/>
      <c r="AB142" s="74"/>
    </row>
    <row r="143" spans="1:28" ht="12.75" customHeight="1">
      <c r="A143" s="85">
        <v>45315</v>
      </c>
      <c r="B143" s="32" t="s">
        <v>1011</v>
      </c>
      <c r="C143" s="31" t="s">
        <v>1012</v>
      </c>
      <c r="D143" s="31" t="s">
        <v>878</v>
      </c>
      <c r="E143" s="31" t="s">
        <v>573</v>
      </c>
      <c r="F143" s="86">
        <v>26895622</v>
      </c>
      <c r="G143" s="32">
        <v>33.14</v>
      </c>
      <c r="H143" s="32" t="s">
        <v>860</v>
      </c>
      <c r="I143" s="74"/>
      <c r="J143" s="74"/>
      <c r="K143" s="74"/>
      <c r="L143" s="74"/>
      <c r="M143" s="74"/>
      <c r="N143" s="74"/>
      <c r="O143" s="74"/>
      <c r="P143" s="74"/>
      <c r="Q143" s="74"/>
      <c r="R143" s="74"/>
      <c r="S143" s="74"/>
      <c r="T143" s="74"/>
      <c r="U143" s="74"/>
      <c r="V143" s="74"/>
      <c r="W143" s="74"/>
      <c r="X143" s="74"/>
      <c r="Y143" s="74"/>
      <c r="Z143" s="74"/>
      <c r="AA143" s="74"/>
      <c r="AB143" s="74"/>
    </row>
    <row r="144" spans="1:28" ht="12.75" customHeight="1">
      <c r="A144" s="85">
        <v>45315</v>
      </c>
      <c r="B144" s="32" t="s">
        <v>1011</v>
      </c>
      <c r="C144" s="31" t="s">
        <v>1012</v>
      </c>
      <c r="D144" s="31" t="s">
        <v>1013</v>
      </c>
      <c r="E144" s="31" t="s">
        <v>573</v>
      </c>
      <c r="F144" s="86">
        <v>12158185</v>
      </c>
      <c r="G144" s="32">
        <v>33.07</v>
      </c>
      <c r="H144" s="32" t="s">
        <v>860</v>
      </c>
      <c r="I144" s="74"/>
      <c r="J144" s="74"/>
      <c r="K144" s="74"/>
      <c r="L144" s="74"/>
      <c r="M144" s="74"/>
      <c r="N144" s="74"/>
      <c r="O144" s="74"/>
      <c r="P144" s="74"/>
      <c r="Q144" s="74"/>
      <c r="R144" s="74"/>
      <c r="S144" s="74"/>
      <c r="T144" s="74"/>
      <c r="U144" s="74"/>
      <c r="V144" s="74"/>
      <c r="W144" s="74"/>
      <c r="X144" s="74"/>
      <c r="Y144" s="74"/>
      <c r="Z144" s="74"/>
      <c r="AA144" s="74"/>
      <c r="AB144" s="74"/>
    </row>
    <row r="145" spans="1:28" ht="12.75" customHeight="1">
      <c r="A145" s="85">
        <v>45315</v>
      </c>
      <c r="B145" s="32" t="s">
        <v>1219</v>
      </c>
      <c r="C145" s="31" t="s">
        <v>1220</v>
      </c>
      <c r="D145" s="31" t="s">
        <v>878</v>
      </c>
      <c r="E145" s="31" t="s">
        <v>573</v>
      </c>
      <c r="F145" s="86">
        <v>3469173</v>
      </c>
      <c r="G145" s="32">
        <v>34.67</v>
      </c>
      <c r="H145" s="32" t="s">
        <v>860</v>
      </c>
      <c r="I145" s="74"/>
      <c r="J145" s="74"/>
      <c r="K145" s="74"/>
      <c r="L145" s="74"/>
      <c r="M145" s="74"/>
      <c r="N145" s="74"/>
      <c r="O145" s="74"/>
      <c r="P145" s="74"/>
      <c r="Q145" s="74"/>
      <c r="R145" s="74"/>
      <c r="S145" s="74"/>
      <c r="T145" s="74"/>
      <c r="U145" s="74"/>
      <c r="V145" s="74"/>
      <c r="W145" s="74"/>
      <c r="X145" s="74"/>
      <c r="Y145" s="74"/>
      <c r="Z145" s="74"/>
      <c r="AA145" s="74"/>
      <c r="AB145" s="74"/>
    </row>
    <row r="146" spans="1:28" ht="12.75" customHeight="1">
      <c r="A146" s="85">
        <v>45315</v>
      </c>
      <c r="B146" s="32" t="s">
        <v>1219</v>
      </c>
      <c r="C146" s="31" t="s">
        <v>1220</v>
      </c>
      <c r="D146" s="31" t="s">
        <v>1206</v>
      </c>
      <c r="E146" s="31" t="s">
        <v>573</v>
      </c>
      <c r="F146" s="86">
        <v>793627</v>
      </c>
      <c r="G146" s="32">
        <v>35</v>
      </c>
      <c r="H146" s="32" t="s">
        <v>860</v>
      </c>
      <c r="I146" s="74"/>
      <c r="J146" s="74"/>
      <c r="K146" s="74"/>
      <c r="L146" s="74"/>
      <c r="M146" s="74"/>
      <c r="N146" s="74"/>
      <c r="O146" s="74"/>
      <c r="P146" s="74"/>
      <c r="Q146" s="74"/>
      <c r="R146" s="74"/>
      <c r="S146" s="74"/>
      <c r="T146" s="74"/>
      <c r="U146" s="74"/>
      <c r="V146" s="74"/>
      <c r="W146" s="74"/>
      <c r="X146" s="74"/>
      <c r="Y146" s="74"/>
      <c r="Z146" s="74"/>
      <c r="AA146" s="74"/>
      <c r="AB146" s="74"/>
    </row>
    <row r="147" spans="1:28" ht="12.75" customHeight="1">
      <c r="A147" s="85">
        <v>45315</v>
      </c>
      <c r="B147" s="32" t="s">
        <v>1221</v>
      </c>
      <c r="C147" s="31" t="s">
        <v>1222</v>
      </c>
      <c r="D147" s="31" t="s">
        <v>575</v>
      </c>
      <c r="E147" s="31" t="s">
        <v>573</v>
      </c>
      <c r="F147" s="86">
        <v>290691</v>
      </c>
      <c r="G147" s="32">
        <v>782.22</v>
      </c>
      <c r="H147" s="32" t="s">
        <v>860</v>
      </c>
      <c r="I147" s="74"/>
      <c r="J147" s="74"/>
      <c r="K147" s="74"/>
      <c r="L147" s="74"/>
      <c r="M147" s="74"/>
      <c r="N147" s="74"/>
      <c r="O147" s="74"/>
      <c r="P147" s="74"/>
      <c r="Q147" s="74"/>
      <c r="R147" s="74"/>
      <c r="S147" s="74"/>
      <c r="T147" s="74"/>
      <c r="U147" s="74"/>
      <c r="V147" s="74"/>
      <c r="W147" s="74"/>
      <c r="X147" s="74"/>
      <c r="Y147" s="74"/>
      <c r="Z147" s="74"/>
      <c r="AA147" s="74"/>
      <c r="AB147" s="74"/>
    </row>
    <row r="148" spans="1:28" ht="12.75" customHeight="1">
      <c r="A148" s="85">
        <v>45315</v>
      </c>
      <c r="B148" s="32" t="s">
        <v>1062</v>
      </c>
      <c r="C148" s="31" t="s">
        <v>1086</v>
      </c>
      <c r="D148" s="31" t="s">
        <v>974</v>
      </c>
      <c r="E148" s="31" t="s">
        <v>573</v>
      </c>
      <c r="F148" s="86">
        <v>3883746</v>
      </c>
      <c r="G148" s="32">
        <v>19.32</v>
      </c>
      <c r="H148" s="32" t="s">
        <v>860</v>
      </c>
      <c r="I148" s="74"/>
      <c r="J148" s="74"/>
      <c r="K148" s="74"/>
      <c r="L148" s="74"/>
      <c r="M148" s="74"/>
      <c r="N148" s="74"/>
      <c r="O148" s="74"/>
      <c r="P148" s="74"/>
      <c r="Q148" s="74"/>
      <c r="R148" s="74"/>
      <c r="S148" s="74"/>
      <c r="T148" s="74"/>
      <c r="U148" s="74"/>
      <c r="V148" s="74"/>
      <c r="W148" s="74"/>
      <c r="X148" s="74"/>
      <c r="Y148" s="74"/>
      <c r="Z148" s="74"/>
      <c r="AA148" s="74"/>
      <c r="AB148" s="74"/>
    </row>
    <row r="149" spans="1:28" ht="12.75" customHeight="1">
      <c r="A149" s="85">
        <v>45315</v>
      </c>
      <c r="B149" s="32" t="s">
        <v>1062</v>
      </c>
      <c r="C149" s="31" t="s">
        <v>1086</v>
      </c>
      <c r="D149" s="31" t="s">
        <v>878</v>
      </c>
      <c r="E149" s="31" t="s">
        <v>573</v>
      </c>
      <c r="F149" s="86">
        <v>8356227</v>
      </c>
      <c r="G149" s="32">
        <v>19.43</v>
      </c>
      <c r="H149" s="32" t="s">
        <v>860</v>
      </c>
      <c r="I149" s="74"/>
      <c r="J149" s="74"/>
      <c r="K149" s="74"/>
      <c r="L149" s="74"/>
      <c r="M149" s="74"/>
      <c r="N149" s="74"/>
      <c r="O149" s="74"/>
      <c r="P149" s="74"/>
      <c r="Q149" s="74"/>
      <c r="R149" s="74"/>
      <c r="S149" s="74"/>
      <c r="T149" s="74"/>
      <c r="U149" s="74"/>
      <c r="V149" s="74"/>
      <c r="W149" s="74"/>
      <c r="X149" s="74"/>
      <c r="Y149" s="74"/>
      <c r="Z149" s="74"/>
      <c r="AA149" s="74"/>
      <c r="AB149" s="74"/>
    </row>
    <row r="150" spans="1:28" ht="12.75" customHeight="1">
      <c r="A150" s="85">
        <v>45315</v>
      </c>
      <c r="B150" s="32" t="s">
        <v>1062</v>
      </c>
      <c r="C150" s="31" t="s">
        <v>1086</v>
      </c>
      <c r="D150" s="31" t="s">
        <v>1013</v>
      </c>
      <c r="E150" s="31" t="s">
        <v>573</v>
      </c>
      <c r="F150" s="86">
        <v>6241870</v>
      </c>
      <c r="G150" s="32">
        <v>19.510000000000002</v>
      </c>
      <c r="H150" s="32" t="s">
        <v>860</v>
      </c>
      <c r="I150" s="74"/>
      <c r="J150" s="74"/>
      <c r="K150" s="74"/>
      <c r="L150" s="74"/>
      <c r="M150" s="74"/>
      <c r="N150" s="74"/>
      <c r="O150" s="74"/>
      <c r="P150" s="74"/>
      <c r="Q150" s="74"/>
      <c r="R150" s="74"/>
      <c r="S150" s="74"/>
      <c r="T150" s="74"/>
      <c r="U150" s="74"/>
      <c r="V150" s="74"/>
      <c r="W150" s="74"/>
      <c r="X150" s="74"/>
      <c r="Y150" s="74"/>
      <c r="Z150" s="74"/>
      <c r="AA150" s="74"/>
      <c r="AB150" s="74"/>
    </row>
    <row r="151" spans="1:28" ht="12.75" customHeight="1">
      <c r="A151" s="85">
        <v>45315</v>
      </c>
      <c r="B151" s="32" t="s">
        <v>1062</v>
      </c>
      <c r="C151" s="31" t="s">
        <v>1086</v>
      </c>
      <c r="D151" s="31" t="s">
        <v>575</v>
      </c>
      <c r="E151" s="31" t="s">
        <v>573</v>
      </c>
      <c r="F151" s="86">
        <v>8477762</v>
      </c>
      <c r="G151" s="32">
        <v>19.420000000000002</v>
      </c>
      <c r="H151" s="32" t="s">
        <v>860</v>
      </c>
      <c r="I151" s="74"/>
      <c r="J151" s="74"/>
      <c r="K151" s="74"/>
      <c r="L151" s="74"/>
      <c r="M151" s="74"/>
      <c r="N151" s="74"/>
      <c r="O151" s="74"/>
      <c r="P151" s="74"/>
      <c r="Q151" s="74"/>
      <c r="R151" s="74"/>
      <c r="S151" s="74"/>
      <c r="T151" s="74"/>
      <c r="U151" s="74"/>
      <c r="V151" s="74"/>
      <c r="W151" s="74"/>
      <c r="X151" s="74"/>
      <c r="Y151" s="74"/>
      <c r="Z151" s="74"/>
      <c r="AA151" s="74"/>
      <c r="AB151" s="74"/>
    </row>
    <row r="152" spans="1:28" ht="12.75" customHeight="1">
      <c r="A152" s="85">
        <v>45315</v>
      </c>
      <c r="B152" s="32" t="s">
        <v>1223</v>
      </c>
      <c r="C152" s="31" t="s">
        <v>1224</v>
      </c>
      <c r="D152" s="31" t="s">
        <v>1071</v>
      </c>
      <c r="E152" s="31" t="s">
        <v>573</v>
      </c>
      <c r="F152" s="86">
        <v>66838</v>
      </c>
      <c r="G152" s="32">
        <v>380.25</v>
      </c>
      <c r="H152" s="32" t="s">
        <v>860</v>
      </c>
      <c r="I152" s="74"/>
      <c r="J152" s="74"/>
      <c r="K152" s="74"/>
      <c r="L152" s="74"/>
      <c r="M152" s="74"/>
      <c r="N152" s="74"/>
      <c r="O152" s="74"/>
      <c r="P152" s="74"/>
      <c r="Q152" s="74"/>
      <c r="R152" s="74"/>
      <c r="S152" s="74"/>
      <c r="T152" s="74"/>
      <c r="U152" s="74"/>
      <c r="V152" s="74"/>
      <c r="W152" s="74"/>
      <c r="X152" s="74"/>
      <c r="Y152" s="74"/>
      <c r="Z152" s="74"/>
      <c r="AA152" s="74"/>
      <c r="AB152" s="74"/>
    </row>
    <row r="153" spans="1:28" ht="12.75" customHeight="1">
      <c r="A153" s="85">
        <v>45315</v>
      </c>
      <c r="B153" s="32" t="s">
        <v>1014</v>
      </c>
      <c r="C153" s="31" t="s">
        <v>1015</v>
      </c>
      <c r="D153" s="31" t="s">
        <v>878</v>
      </c>
      <c r="E153" s="31" t="s">
        <v>573</v>
      </c>
      <c r="F153" s="86">
        <v>13738157</v>
      </c>
      <c r="G153" s="32">
        <v>7.57</v>
      </c>
      <c r="H153" s="32" t="s">
        <v>860</v>
      </c>
      <c r="I153" s="74"/>
      <c r="J153" s="74"/>
      <c r="K153" s="74"/>
      <c r="L153" s="74"/>
      <c r="M153" s="74"/>
      <c r="N153" s="74"/>
      <c r="O153" s="74"/>
      <c r="P153" s="74"/>
      <c r="Q153" s="74"/>
      <c r="R153" s="74"/>
      <c r="S153" s="74"/>
      <c r="T153" s="74"/>
      <c r="U153" s="74"/>
      <c r="V153" s="74"/>
      <c r="W153" s="74"/>
      <c r="X153" s="74"/>
      <c r="Y153" s="74"/>
      <c r="Z153" s="74"/>
      <c r="AA153" s="74"/>
      <c r="AB153" s="74"/>
    </row>
    <row r="154" spans="1:28" ht="12.75" customHeight="1">
      <c r="A154" s="85">
        <v>45315</v>
      </c>
      <c r="B154" s="32" t="s">
        <v>1014</v>
      </c>
      <c r="C154" s="31" t="s">
        <v>1015</v>
      </c>
      <c r="D154" s="31" t="s">
        <v>575</v>
      </c>
      <c r="E154" s="31" t="s">
        <v>573</v>
      </c>
      <c r="F154" s="86">
        <v>8512005</v>
      </c>
      <c r="G154" s="32">
        <v>7.57</v>
      </c>
      <c r="H154" s="32" t="s">
        <v>860</v>
      </c>
      <c r="I154" s="74"/>
      <c r="J154" s="74"/>
      <c r="K154" s="74"/>
      <c r="L154" s="74"/>
      <c r="M154" s="74"/>
      <c r="N154" s="74"/>
      <c r="O154" s="74"/>
      <c r="P154" s="74"/>
      <c r="Q154" s="74"/>
      <c r="R154" s="74"/>
      <c r="S154" s="74"/>
      <c r="T154" s="74"/>
      <c r="U154" s="74"/>
      <c r="V154" s="74"/>
      <c r="W154" s="74"/>
      <c r="X154" s="74"/>
      <c r="Y154" s="74"/>
      <c r="Z154" s="74"/>
      <c r="AA154" s="74"/>
      <c r="AB154" s="74"/>
    </row>
    <row r="155" spans="1:28" ht="12.75" customHeight="1">
      <c r="A155" s="85">
        <v>45315</v>
      </c>
      <c r="B155" s="32" t="s">
        <v>241</v>
      </c>
      <c r="C155" s="31" t="s">
        <v>1087</v>
      </c>
      <c r="D155" s="31" t="s">
        <v>878</v>
      </c>
      <c r="E155" s="31" t="s">
        <v>573</v>
      </c>
      <c r="F155" s="86">
        <v>7089713</v>
      </c>
      <c r="G155" s="32">
        <v>164.22</v>
      </c>
      <c r="H155" s="32" t="s">
        <v>860</v>
      </c>
      <c r="I155" s="74"/>
      <c r="J155" s="74"/>
      <c r="K155" s="74"/>
      <c r="L155" s="74"/>
      <c r="M155" s="74"/>
      <c r="N155" s="74"/>
      <c r="O155" s="74"/>
      <c r="P155" s="74"/>
      <c r="Q155" s="74"/>
      <c r="R155" s="74"/>
      <c r="S155" s="74"/>
      <c r="T155" s="74"/>
      <c r="U155" s="74"/>
      <c r="V155" s="74"/>
      <c r="W155" s="74"/>
      <c r="X155" s="74"/>
      <c r="Y155" s="74"/>
      <c r="Z155" s="74"/>
      <c r="AA155" s="74"/>
      <c r="AB155" s="74"/>
    </row>
    <row r="156" spans="1:28" ht="12.75" customHeight="1">
      <c r="A156" s="85">
        <v>45315</v>
      </c>
      <c r="B156" s="32" t="s">
        <v>241</v>
      </c>
      <c r="C156" s="31" t="s">
        <v>1087</v>
      </c>
      <c r="D156" s="31" t="s">
        <v>575</v>
      </c>
      <c r="E156" s="31" t="s">
        <v>573</v>
      </c>
      <c r="F156" s="86">
        <v>14980069</v>
      </c>
      <c r="G156" s="32">
        <v>164.48</v>
      </c>
      <c r="H156" s="32" t="s">
        <v>860</v>
      </c>
      <c r="I156" s="74"/>
      <c r="J156" s="74"/>
      <c r="K156" s="74"/>
      <c r="L156" s="74"/>
      <c r="M156" s="74"/>
      <c r="N156" s="74"/>
      <c r="O156" s="74"/>
      <c r="P156" s="74"/>
      <c r="Q156" s="74"/>
      <c r="R156" s="74"/>
      <c r="S156" s="74"/>
      <c r="T156" s="74"/>
      <c r="U156" s="74"/>
      <c r="V156" s="74"/>
      <c r="W156" s="74"/>
      <c r="X156" s="74"/>
      <c r="Y156" s="74"/>
      <c r="Z156" s="74"/>
      <c r="AA156" s="74"/>
      <c r="AB156" s="74"/>
    </row>
    <row r="157" spans="1:28" ht="12.75" customHeight="1">
      <c r="A157" s="85">
        <v>45315</v>
      </c>
      <c r="B157" s="32" t="s">
        <v>737</v>
      </c>
      <c r="C157" s="31" t="s">
        <v>1016</v>
      </c>
      <c r="D157" s="31" t="s">
        <v>878</v>
      </c>
      <c r="E157" s="31" t="s">
        <v>573</v>
      </c>
      <c r="F157" s="86">
        <v>5279829</v>
      </c>
      <c r="G157" s="32">
        <v>14.14</v>
      </c>
      <c r="H157" s="32" t="s">
        <v>860</v>
      </c>
      <c r="I157" s="74"/>
      <c r="J157" s="74"/>
      <c r="K157" s="74"/>
      <c r="L157" s="74"/>
      <c r="M157" s="74"/>
      <c r="N157" s="74"/>
      <c r="O157" s="74"/>
      <c r="P157" s="74"/>
      <c r="Q157" s="74"/>
      <c r="R157" s="74"/>
      <c r="S157" s="74"/>
      <c r="T157" s="74"/>
      <c r="U157" s="74"/>
      <c r="V157" s="74"/>
      <c r="W157" s="74"/>
      <c r="X157" s="74"/>
      <c r="Y157" s="74"/>
      <c r="Z157" s="74"/>
      <c r="AA157" s="74"/>
      <c r="AB157" s="74"/>
    </row>
    <row r="158" spans="1:28" ht="12.75" customHeight="1">
      <c r="A158" s="85">
        <v>45315</v>
      </c>
      <c r="B158" s="32" t="s">
        <v>1180</v>
      </c>
      <c r="C158" s="31" t="s">
        <v>1181</v>
      </c>
      <c r="D158" s="31" t="s">
        <v>875</v>
      </c>
      <c r="E158" s="31" t="s">
        <v>574</v>
      </c>
      <c r="F158" s="86">
        <v>60000</v>
      </c>
      <c r="G158" s="32">
        <v>135.94999999999999</v>
      </c>
      <c r="H158" s="32" t="s">
        <v>860</v>
      </c>
      <c r="I158" s="74"/>
      <c r="J158" s="74"/>
      <c r="K158" s="74"/>
      <c r="L158" s="74"/>
      <c r="M158" s="74"/>
      <c r="N158" s="74"/>
      <c r="O158" s="74"/>
      <c r="P158" s="74"/>
      <c r="Q158" s="74"/>
      <c r="R158" s="74"/>
      <c r="S158" s="74"/>
      <c r="T158" s="74"/>
      <c r="U158" s="74"/>
      <c r="V158" s="74"/>
      <c r="W158" s="74"/>
      <c r="X158" s="74"/>
      <c r="Y158" s="74"/>
      <c r="Z158" s="74"/>
      <c r="AA158" s="74"/>
      <c r="AB158" s="74"/>
    </row>
    <row r="159" spans="1:28" ht="12.75" customHeight="1">
      <c r="A159" s="85">
        <v>45315</v>
      </c>
      <c r="B159" s="32" t="s">
        <v>1225</v>
      </c>
      <c r="C159" s="31" t="s">
        <v>1226</v>
      </c>
      <c r="D159" s="31" t="s">
        <v>1077</v>
      </c>
      <c r="E159" s="31" t="s">
        <v>574</v>
      </c>
      <c r="F159" s="86">
        <v>1462944</v>
      </c>
      <c r="G159" s="32">
        <v>4.5599999999999996</v>
      </c>
      <c r="H159" s="32" t="s">
        <v>860</v>
      </c>
      <c r="I159" s="74"/>
      <c r="J159" s="74"/>
      <c r="K159" s="74"/>
      <c r="L159" s="74"/>
      <c r="M159" s="74"/>
      <c r="N159" s="74"/>
      <c r="O159" s="74"/>
      <c r="P159" s="74"/>
      <c r="Q159" s="74"/>
      <c r="R159" s="74"/>
      <c r="S159" s="74"/>
      <c r="T159" s="74"/>
      <c r="U159" s="74"/>
      <c r="V159" s="74"/>
      <c r="W159" s="74"/>
      <c r="X159" s="74"/>
      <c r="Y159" s="74"/>
      <c r="Z159" s="74"/>
      <c r="AA159" s="74"/>
      <c r="AB159" s="74"/>
    </row>
    <row r="160" spans="1:28" ht="12.75" customHeight="1">
      <c r="A160" s="85">
        <v>45315</v>
      </c>
      <c r="B160" s="32" t="s">
        <v>1065</v>
      </c>
      <c r="C160" s="31" t="s">
        <v>1066</v>
      </c>
      <c r="D160" s="31" t="s">
        <v>575</v>
      </c>
      <c r="E160" s="31" t="s">
        <v>574</v>
      </c>
      <c r="F160" s="86">
        <v>124620</v>
      </c>
      <c r="G160" s="32">
        <v>756.52</v>
      </c>
      <c r="H160" s="32" t="s">
        <v>860</v>
      </c>
      <c r="I160" s="74"/>
      <c r="J160" s="74"/>
      <c r="K160" s="74"/>
      <c r="L160" s="74"/>
      <c r="M160" s="74"/>
      <c r="N160" s="74"/>
      <c r="O160" s="74"/>
      <c r="P160" s="74"/>
      <c r="Q160" s="74"/>
      <c r="R160" s="74"/>
      <c r="S160" s="74"/>
      <c r="T160" s="74"/>
      <c r="U160" s="74"/>
      <c r="V160" s="74"/>
      <c r="W160" s="74"/>
      <c r="X160" s="74"/>
      <c r="Y160" s="74"/>
      <c r="Z160" s="74"/>
      <c r="AA160" s="74"/>
      <c r="AB160" s="74"/>
    </row>
    <row r="161" spans="1:28" ht="12.75" customHeight="1">
      <c r="A161" s="85">
        <v>45315</v>
      </c>
      <c r="B161" s="32" t="s">
        <v>1182</v>
      </c>
      <c r="C161" s="31" t="s">
        <v>1183</v>
      </c>
      <c r="D161" s="31" t="s">
        <v>899</v>
      </c>
      <c r="E161" s="31" t="s">
        <v>574</v>
      </c>
      <c r="F161" s="86">
        <v>28000</v>
      </c>
      <c r="G161" s="32">
        <v>176.36</v>
      </c>
      <c r="H161" s="32" t="s">
        <v>860</v>
      </c>
      <c r="I161" s="74"/>
      <c r="J161" s="74"/>
      <c r="K161" s="74"/>
      <c r="L161" s="74"/>
      <c r="M161" s="74"/>
      <c r="N161" s="74"/>
      <c r="O161" s="74"/>
      <c r="P161" s="74"/>
      <c r="Q161" s="74"/>
      <c r="R161" s="74"/>
      <c r="S161" s="74"/>
      <c r="T161" s="74"/>
      <c r="U161" s="74"/>
      <c r="V161" s="74"/>
      <c r="W161" s="74"/>
      <c r="X161" s="74"/>
      <c r="Y161" s="74"/>
      <c r="Z161" s="74"/>
      <c r="AA161" s="74"/>
      <c r="AB161" s="74"/>
    </row>
    <row r="162" spans="1:28" ht="12.75" customHeight="1">
      <c r="A162" s="85">
        <v>45315</v>
      </c>
      <c r="B162" s="32" t="s">
        <v>1184</v>
      </c>
      <c r="C162" s="31" t="s">
        <v>1185</v>
      </c>
      <c r="D162" s="31" t="s">
        <v>575</v>
      </c>
      <c r="E162" s="31" t="s">
        <v>574</v>
      </c>
      <c r="F162" s="86">
        <v>1034625</v>
      </c>
      <c r="G162" s="32">
        <v>159.52000000000001</v>
      </c>
      <c r="H162" s="32" t="s">
        <v>860</v>
      </c>
      <c r="I162" s="74"/>
      <c r="J162" s="74"/>
      <c r="K162" s="74"/>
      <c r="L162" s="74"/>
      <c r="M162" s="74"/>
      <c r="N162" s="74"/>
      <c r="O162" s="74"/>
      <c r="P162" s="74"/>
      <c r="Q162" s="74"/>
      <c r="R162" s="74"/>
      <c r="S162" s="74"/>
      <c r="T162" s="74"/>
      <c r="U162" s="74"/>
      <c r="V162" s="74"/>
      <c r="W162" s="74"/>
      <c r="X162" s="74"/>
      <c r="Y162" s="74"/>
      <c r="Z162" s="74"/>
      <c r="AA162" s="74"/>
      <c r="AB162" s="74"/>
    </row>
    <row r="163" spans="1:28" ht="12.75" customHeight="1">
      <c r="A163" s="85">
        <v>45315</v>
      </c>
      <c r="B163" s="32" t="s">
        <v>342</v>
      </c>
      <c r="C163" s="31" t="s">
        <v>1186</v>
      </c>
      <c r="D163" s="31" t="s">
        <v>1187</v>
      </c>
      <c r="E163" s="31" t="s">
        <v>574</v>
      </c>
      <c r="F163" s="86">
        <v>798424</v>
      </c>
      <c r="G163" s="32">
        <v>607.5</v>
      </c>
      <c r="H163" s="32" t="s">
        <v>860</v>
      </c>
      <c r="I163" s="74"/>
      <c r="J163" s="74"/>
      <c r="K163" s="74"/>
      <c r="L163" s="74"/>
      <c r="M163" s="74"/>
      <c r="N163" s="74"/>
      <c r="O163" s="74"/>
      <c r="P163" s="74"/>
      <c r="Q163" s="74"/>
      <c r="R163" s="74"/>
      <c r="S163" s="74"/>
      <c r="T163" s="74"/>
      <c r="U163" s="74"/>
      <c r="V163" s="74"/>
      <c r="W163" s="74"/>
      <c r="X163" s="74"/>
      <c r="Y163" s="74"/>
      <c r="Z163" s="74"/>
      <c r="AA163" s="74"/>
      <c r="AB163" s="74"/>
    </row>
    <row r="164" spans="1:28" ht="12.75" customHeight="1">
      <c r="A164" s="85">
        <v>45315</v>
      </c>
      <c r="B164" s="32" t="s">
        <v>342</v>
      </c>
      <c r="C164" s="31" t="s">
        <v>1186</v>
      </c>
      <c r="D164" s="31" t="s">
        <v>575</v>
      </c>
      <c r="E164" s="31" t="s">
        <v>574</v>
      </c>
      <c r="F164" s="86">
        <v>1864014</v>
      </c>
      <c r="G164" s="32">
        <v>607.97</v>
      </c>
      <c r="H164" s="32" t="s">
        <v>860</v>
      </c>
      <c r="I164" s="74"/>
      <c r="J164" s="74"/>
      <c r="K164" s="74"/>
      <c r="L164" s="74"/>
      <c r="M164" s="74"/>
      <c r="N164" s="74"/>
      <c r="O164" s="74"/>
      <c r="P164" s="74"/>
      <c r="Q164" s="74"/>
      <c r="R164" s="74"/>
      <c r="S164" s="74"/>
      <c r="T164" s="74"/>
      <c r="U164" s="74"/>
      <c r="V164" s="74"/>
      <c r="W164" s="74"/>
      <c r="X164" s="74"/>
      <c r="Y164" s="74"/>
      <c r="Z164" s="74"/>
      <c r="AA164" s="74"/>
      <c r="AB164" s="74"/>
    </row>
    <row r="165" spans="1:28" ht="12.75" customHeight="1">
      <c r="A165" s="85">
        <v>45315</v>
      </c>
      <c r="B165" s="32" t="s">
        <v>365</v>
      </c>
      <c r="C165" s="31" t="s">
        <v>1227</v>
      </c>
      <c r="D165" s="31" t="s">
        <v>1111</v>
      </c>
      <c r="E165" s="31" t="s">
        <v>574</v>
      </c>
      <c r="F165" s="86">
        <v>529000</v>
      </c>
      <c r="G165" s="32">
        <v>2700.08</v>
      </c>
      <c r="H165" s="32" t="s">
        <v>860</v>
      </c>
      <c r="I165" s="74"/>
      <c r="J165" s="74"/>
      <c r="K165" s="74"/>
      <c r="L165" s="74"/>
      <c r="M165" s="74"/>
      <c r="N165" s="74"/>
      <c r="O165" s="74"/>
      <c r="P165" s="74"/>
      <c r="Q165" s="74"/>
      <c r="R165" s="74"/>
      <c r="S165" s="74"/>
      <c r="T165" s="74"/>
      <c r="U165" s="74"/>
      <c r="V165" s="74"/>
      <c r="W165" s="74"/>
      <c r="X165" s="74"/>
      <c r="Y165" s="74"/>
      <c r="Z165" s="74"/>
      <c r="AA165" s="74"/>
      <c r="AB165" s="74"/>
    </row>
    <row r="166" spans="1:28" ht="12.75" customHeight="1">
      <c r="A166" s="85">
        <v>45315</v>
      </c>
      <c r="B166" s="32" t="s">
        <v>1067</v>
      </c>
      <c r="C166" s="31" t="s">
        <v>1068</v>
      </c>
      <c r="D166" s="31" t="s">
        <v>899</v>
      </c>
      <c r="E166" s="31" t="s">
        <v>574</v>
      </c>
      <c r="F166" s="86">
        <v>219726</v>
      </c>
      <c r="G166" s="32">
        <v>30.57</v>
      </c>
      <c r="H166" s="32" t="s">
        <v>860</v>
      </c>
      <c r="I166" s="74"/>
      <c r="J166" s="74"/>
      <c r="K166" s="74"/>
      <c r="L166" s="74"/>
      <c r="M166" s="74"/>
      <c r="N166" s="74"/>
      <c r="O166" s="74"/>
      <c r="P166" s="74"/>
      <c r="Q166" s="74"/>
      <c r="R166" s="74"/>
      <c r="S166" s="74"/>
      <c r="T166" s="74"/>
      <c r="U166" s="74"/>
      <c r="V166" s="74"/>
      <c r="W166" s="74"/>
      <c r="X166" s="74"/>
      <c r="Y166" s="74"/>
      <c r="Z166" s="74"/>
      <c r="AA166" s="74"/>
      <c r="AB166" s="74"/>
    </row>
    <row r="167" spans="1:28" ht="12.75" customHeight="1">
      <c r="A167" s="85">
        <v>45315</v>
      </c>
      <c r="B167" s="32" t="s">
        <v>1069</v>
      </c>
      <c r="C167" s="31" t="s">
        <v>1070</v>
      </c>
      <c r="D167" s="31" t="s">
        <v>1009</v>
      </c>
      <c r="E167" s="31" t="s">
        <v>574</v>
      </c>
      <c r="F167" s="86">
        <v>185510</v>
      </c>
      <c r="G167" s="32">
        <v>60.97</v>
      </c>
      <c r="H167" s="32" t="s">
        <v>860</v>
      </c>
      <c r="I167" s="74"/>
      <c r="J167" s="74"/>
      <c r="K167" s="74"/>
      <c r="L167" s="74"/>
      <c r="M167" s="74"/>
      <c r="N167" s="74"/>
      <c r="O167" s="74"/>
      <c r="P167" s="74"/>
      <c r="Q167" s="74"/>
      <c r="R167" s="74"/>
      <c r="S167" s="74"/>
      <c r="T167" s="74"/>
      <c r="U167" s="74"/>
      <c r="V167" s="74"/>
      <c r="W167" s="74"/>
      <c r="X167" s="74"/>
      <c r="Y167" s="74"/>
      <c r="Z167" s="74"/>
      <c r="AA167" s="74"/>
      <c r="AB167" s="74"/>
    </row>
    <row r="168" spans="1:28" ht="12.75" customHeight="1">
      <c r="A168" s="85">
        <v>45315</v>
      </c>
      <c r="B168" s="32" t="s">
        <v>1069</v>
      </c>
      <c r="C168" s="31" t="s">
        <v>1070</v>
      </c>
      <c r="D168" s="31" t="s">
        <v>1188</v>
      </c>
      <c r="E168" s="31" t="s">
        <v>574</v>
      </c>
      <c r="F168" s="86">
        <v>209595</v>
      </c>
      <c r="G168" s="32">
        <v>62.29</v>
      </c>
      <c r="H168" s="32" t="s">
        <v>860</v>
      </c>
      <c r="I168" s="74"/>
      <c r="J168" s="74"/>
      <c r="K168" s="74"/>
      <c r="L168" s="74"/>
      <c r="M168" s="74"/>
      <c r="N168" s="74"/>
      <c r="O168" s="74"/>
      <c r="P168" s="74"/>
      <c r="Q168" s="74"/>
      <c r="R168" s="74"/>
      <c r="S168" s="74"/>
      <c r="T168" s="74"/>
      <c r="U168" s="74"/>
      <c r="V168" s="74"/>
      <c r="W168" s="74"/>
      <c r="X168" s="74"/>
      <c r="Y168" s="74"/>
      <c r="Z168" s="74"/>
      <c r="AA168" s="74"/>
      <c r="AB168" s="74"/>
    </row>
    <row r="169" spans="1:28" ht="12.75" customHeight="1">
      <c r="A169" s="85">
        <v>45315</v>
      </c>
      <c r="B169" s="32" t="s">
        <v>1189</v>
      </c>
      <c r="C169" s="31" t="s">
        <v>1190</v>
      </c>
      <c r="D169" s="31" t="s">
        <v>875</v>
      </c>
      <c r="E169" s="31" t="s">
        <v>574</v>
      </c>
      <c r="F169" s="86">
        <v>700000</v>
      </c>
      <c r="G169" s="32">
        <v>12.72</v>
      </c>
      <c r="H169" s="32" t="s">
        <v>860</v>
      </c>
      <c r="I169" s="74"/>
      <c r="J169" s="74"/>
      <c r="K169" s="74"/>
      <c r="L169" s="74"/>
      <c r="M169" s="74"/>
      <c r="N169" s="74"/>
      <c r="O169" s="74"/>
      <c r="P169" s="74"/>
      <c r="Q169" s="74"/>
      <c r="R169" s="74"/>
      <c r="S169" s="74"/>
      <c r="T169" s="74"/>
      <c r="U169" s="74"/>
      <c r="V169" s="74"/>
      <c r="W169" s="74"/>
      <c r="X169" s="74"/>
      <c r="Y169" s="74"/>
      <c r="Z169" s="74"/>
      <c r="AA169" s="74"/>
      <c r="AB169" s="74"/>
    </row>
    <row r="170" spans="1:28" ht="12.75" customHeight="1">
      <c r="A170" s="85">
        <v>45315</v>
      </c>
      <c r="B170" s="32" t="s">
        <v>1072</v>
      </c>
      <c r="C170" s="31" t="s">
        <v>1073</v>
      </c>
      <c r="D170" s="31" t="s">
        <v>878</v>
      </c>
      <c r="E170" s="31" t="s">
        <v>574</v>
      </c>
      <c r="F170" s="86">
        <v>12601136</v>
      </c>
      <c r="G170" s="32">
        <v>34.19</v>
      </c>
      <c r="H170" s="32" t="s">
        <v>860</v>
      </c>
      <c r="I170" s="74"/>
      <c r="J170" s="74"/>
      <c r="K170" s="74"/>
      <c r="L170" s="74"/>
      <c r="M170" s="74"/>
      <c r="N170" s="74"/>
      <c r="O170" s="74"/>
      <c r="P170" s="74"/>
      <c r="Q170" s="74"/>
      <c r="R170" s="74"/>
      <c r="S170" s="74"/>
      <c r="T170" s="74"/>
      <c r="U170" s="74"/>
      <c r="V170" s="74"/>
      <c r="W170" s="74"/>
      <c r="X170" s="74"/>
      <c r="Y170" s="74"/>
      <c r="Z170" s="74"/>
      <c r="AA170" s="74"/>
      <c r="AB170" s="74"/>
    </row>
    <row r="171" spans="1:28" ht="12.75" customHeight="1">
      <c r="A171" s="85">
        <v>45315</v>
      </c>
      <c r="B171" s="32" t="s">
        <v>1072</v>
      </c>
      <c r="C171" s="31" t="s">
        <v>1073</v>
      </c>
      <c r="D171" s="31" t="s">
        <v>575</v>
      </c>
      <c r="E171" s="31" t="s">
        <v>574</v>
      </c>
      <c r="F171" s="86">
        <v>9057302</v>
      </c>
      <c r="G171" s="32">
        <v>34.47</v>
      </c>
      <c r="H171" s="32" t="s">
        <v>860</v>
      </c>
      <c r="I171" s="74"/>
      <c r="J171" s="74"/>
      <c r="K171" s="74"/>
      <c r="L171" s="74"/>
      <c r="M171" s="74"/>
      <c r="N171" s="74"/>
      <c r="O171" s="74"/>
      <c r="P171" s="74"/>
      <c r="Q171" s="74"/>
      <c r="R171" s="74"/>
      <c r="S171" s="74"/>
      <c r="T171" s="74"/>
      <c r="U171" s="74"/>
      <c r="V171" s="74"/>
      <c r="W171" s="74"/>
      <c r="X171" s="74"/>
      <c r="Y171" s="74"/>
      <c r="Z171" s="74"/>
      <c r="AA171" s="74"/>
      <c r="AB171" s="74"/>
    </row>
    <row r="172" spans="1:28" ht="12.75" customHeight="1">
      <c r="A172" s="85">
        <v>45315</v>
      </c>
      <c r="B172" s="32" t="s">
        <v>405</v>
      </c>
      <c r="C172" s="31" t="s">
        <v>1037</v>
      </c>
      <c r="D172" s="31" t="s">
        <v>878</v>
      </c>
      <c r="E172" s="31" t="s">
        <v>574</v>
      </c>
      <c r="F172" s="86">
        <v>10444050</v>
      </c>
      <c r="G172" s="32">
        <v>100.86</v>
      </c>
      <c r="H172" s="32" t="s">
        <v>860</v>
      </c>
      <c r="I172" s="74"/>
      <c r="J172" s="74"/>
      <c r="K172" s="74"/>
      <c r="L172" s="74"/>
      <c r="M172" s="74"/>
      <c r="N172" s="74"/>
      <c r="O172" s="74"/>
      <c r="P172" s="74"/>
      <c r="Q172" s="74"/>
      <c r="R172" s="74"/>
      <c r="S172" s="74"/>
      <c r="T172" s="74"/>
      <c r="U172" s="74"/>
      <c r="V172" s="74"/>
      <c r="W172" s="74"/>
      <c r="X172" s="74"/>
      <c r="Y172" s="74"/>
      <c r="Z172" s="74"/>
      <c r="AA172" s="74"/>
      <c r="AB172" s="74"/>
    </row>
    <row r="173" spans="1:28" ht="12.75" customHeight="1">
      <c r="A173" s="85">
        <v>45315</v>
      </c>
      <c r="B173" s="32" t="s">
        <v>405</v>
      </c>
      <c r="C173" s="31" t="s">
        <v>1037</v>
      </c>
      <c r="D173" s="31" t="s">
        <v>575</v>
      </c>
      <c r="E173" s="31" t="s">
        <v>574</v>
      </c>
      <c r="F173" s="86">
        <v>15242115</v>
      </c>
      <c r="G173" s="32">
        <v>101.95</v>
      </c>
      <c r="H173" s="32" t="s">
        <v>860</v>
      </c>
      <c r="I173" s="74"/>
      <c r="J173" s="74"/>
      <c r="K173" s="74"/>
      <c r="L173" s="74"/>
      <c r="M173" s="74"/>
      <c r="N173" s="74"/>
      <c r="O173" s="74"/>
      <c r="P173" s="74"/>
      <c r="Q173" s="74"/>
      <c r="R173" s="74"/>
      <c r="S173" s="74"/>
      <c r="T173" s="74"/>
      <c r="U173" s="74"/>
      <c r="V173" s="74"/>
      <c r="W173" s="74"/>
      <c r="X173" s="74"/>
      <c r="Y173" s="74"/>
      <c r="Z173" s="74"/>
      <c r="AA173" s="74"/>
      <c r="AB173" s="74"/>
    </row>
    <row r="174" spans="1:28" ht="12.75" customHeight="1">
      <c r="A174" s="85">
        <v>45315</v>
      </c>
      <c r="B174" s="32" t="s">
        <v>423</v>
      </c>
      <c r="C174" s="31" t="s">
        <v>1074</v>
      </c>
      <c r="D174" s="31" t="s">
        <v>878</v>
      </c>
      <c r="E174" s="31" t="s">
        <v>574</v>
      </c>
      <c r="F174" s="86">
        <v>15113453</v>
      </c>
      <c r="G174" s="32">
        <v>26.76</v>
      </c>
      <c r="H174" s="32" t="s">
        <v>860</v>
      </c>
      <c r="I174" s="74"/>
      <c r="J174" s="74"/>
      <c r="K174" s="74"/>
      <c r="L174" s="74"/>
      <c r="M174" s="74"/>
      <c r="N174" s="74"/>
      <c r="O174" s="74"/>
      <c r="P174" s="74"/>
      <c r="Q174" s="74"/>
      <c r="R174" s="74"/>
      <c r="S174" s="74"/>
      <c r="T174" s="74"/>
      <c r="U174" s="74"/>
      <c r="V174" s="74"/>
      <c r="W174" s="74"/>
      <c r="X174" s="74"/>
      <c r="Y174" s="74"/>
      <c r="Z174" s="74"/>
      <c r="AA174" s="74"/>
      <c r="AB174" s="74"/>
    </row>
    <row r="175" spans="1:28" ht="12.75" customHeight="1">
      <c r="A175" s="85">
        <v>45315</v>
      </c>
      <c r="B175" s="32" t="s">
        <v>1191</v>
      </c>
      <c r="C175" s="31" t="s">
        <v>1192</v>
      </c>
      <c r="D175" s="31" t="s">
        <v>1193</v>
      </c>
      <c r="E175" s="31" t="s">
        <v>574</v>
      </c>
      <c r="F175" s="86">
        <v>694619</v>
      </c>
      <c r="G175" s="32">
        <v>376.87</v>
      </c>
      <c r="H175" s="32" t="s">
        <v>860</v>
      </c>
      <c r="I175" s="74"/>
      <c r="J175" s="74"/>
      <c r="K175" s="74"/>
      <c r="L175" s="74"/>
      <c r="M175" s="74"/>
      <c r="N175" s="74"/>
      <c r="O175" s="74"/>
      <c r="P175" s="74"/>
      <c r="Q175" s="74"/>
      <c r="R175" s="74"/>
      <c r="S175" s="74"/>
      <c r="T175" s="74"/>
      <c r="U175" s="74"/>
      <c r="V175" s="74"/>
      <c r="W175" s="74"/>
      <c r="X175" s="74"/>
      <c r="Y175" s="74"/>
      <c r="Z175" s="74"/>
      <c r="AA175" s="74"/>
      <c r="AB175" s="74"/>
    </row>
    <row r="176" spans="1:28" ht="12.75" customHeight="1">
      <c r="A176" s="85">
        <v>45315</v>
      </c>
      <c r="B176" s="32" t="s">
        <v>1191</v>
      </c>
      <c r="C176" s="31" t="s">
        <v>1192</v>
      </c>
      <c r="D176" s="31" t="s">
        <v>1194</v>
      </c>
      <c r="E176" s="31" t="s">
        <v>574</v>
      </c>
      <c r="F176" s="86">
        <v>608936</v>
      </c>
      <c r="G176" s="32">
        <v>376.36</v>
      </c>
      <c r="H176" s="32" t="s">
        <v>860</v>
      </c>
      <c r="I176" s="74"/>
      <c r="J176" s="74"/>
      <c r="K176" s="74"/>
      <c r="L176" s="74"/>
      <c r="M176" s="74"/>
      <c r="N176" s="74"/>
      <c r="O176" s="74"/>
      <c r="P176" s="74"/>
      <c r="Q176" s="74"/>
      <c r="R176" s="74"/>
      <c r="S176" s="74"/>
      <c r="T176" s="74"/>
      <c r="U176" s="74"/>
      <c r="V176" s="74"/>
      <c r="W176" s="74"/>
      <c r="X176" s="74"/>
      <c r="Y176" s="74"/>
      <c r="Z176" s="74"/>
      <c r="AA176" s="74"/>
      <c r="AB176" s="74"/>
    </row>
    <row r="177" spans="1:28" ht="12.75" customHeight="1">
      <c r="A177" s="85">
        <v>45315</v>
      </c>
      <c r="B177" s="32" t="s">
        <v>828</v>
      </c>
      <c r="C177" s="31" t="s">
        <v>1023</v>
      </c>
      <c r="D177" s="31" t="s">
        <v>575</v>
      </c>
      <c r="E177" s="31" t="s">
        <v>574</v>
      </c>
      <c r="F177" s="86">
        <v>6848426</v>
      </c>
      <c r="G177" s="32">
        <v>235.63</v>
      </c>
      <c r="H177" s="32" t="s">
        <v>860</v>
      </c>
      <c r="I177" s="74"/>
      <c r="J177" s="74"/>
      <c r="K177" s="74"/>
      <c r="L177" s="74"/>
      <c r="M177" s="74"/>
      <c r="N177" s="74"/>
      <c r="O177" s="74"/>
      <c r="P177" s="74"/>
      <c r="Q177" s="74"/>
      <c r="R177" s="74"/>
      <c r="S177" s="74"/>
      <c r="T177" s="74"/>
      <c r="U177" s="74"/>
      <c r="V177" s="74"/>
      <c r="W177" s="74"/>
      <c r="X177" s="74"/>
      <c r="Y177" s="74"/>
      <c r="Z177" s="74"/>
      <c r="AA177" s="74"/>
      <c r="AB177" s="74"/>
    </row>
    <row r="178" spans="1:28" ht="12.75" customHeight="1">
      <c r="A178" s="85">
        <v>45315</v>
      </c>
      <c r="B178" s="32" t="s">
        <v>828</v>
      </c>
      <c r="C178" s="31" t="s">
        <v>1023</v>
      </c>
      <c r="D178" s="31" t="s">
        <v>878</v>
      </c>
      <c r="E178" s="31" t="s">
        <v>574</v>
      </c>
      <c r="F178" s="86">
        <v>5057799</v>
      </c>
      <c r="G178" s="32">
        <v>236.18</v>
      </c>
      <c r="H178" s="32" t="s">
        <v>860</v>
      </c>
      <c r="I178" s="74"/>
      <c r="J178" s="74"/>
      <c r="K178" s="74"/>
      <c r="L178" s="74"/>
      <c r="M178" s="74"/>
      <c r="N178" s="74"/>
      <c r="O178" s="74"/>
      <c r="P178" s="74"/>
      <c r="Q178" s="74"/>
      <c r="R178" s="74"/>
      <c r="S178" s="74"/>
      <c r="T178" s="74"/>
      <c r="U178" s="74"/>
      <c r="V178" s="74"/>
      <c r="W178" s="74"/>
      <c r="X178" s="74"/>
      <c r="Y178" s="74"/>
      <c r="Z178" s="74"/>
      <c r="AA178" s="74"/>
      <c r="AB178" s="74"/>
    </row>
    <row r="179" spans="1:28" ht="12.75" customHeight="1">
      <c r="A179" s="85">
        <v>45315</v>
      </c>
      <c r="B179" s="32" t="s">
        <v>1075</v>
      </c>
      <c r="C179" s="31" t="s">
        <v>1076</v>
      </c>
      <c r="D179" s="31" t="s">
        <v>1077</v>
      </c>
      <c r="E179" s="31" t="s">
        <v>574</v>
      </c>
      <c r="F179" s="86">
        <v>57600</v>
      </c>
      <c r="G179" s="32">
        <v>150.47</v>
      </c>
      <c r="H179" s="32" t="s">
        <v>860</v>
      </c>
      <c r="I179" s="74"/>
      <c r="J179" s="74"/>
      <c r="K179" s="74"/>
      <c r="L179" s="74"/>
      <c r="M179" s="74"/>
      <c r="N179" s="74"/>
      <c r="O179" s="74"/>
      <c r="P179" s="74"/>
      <c r="Q179" s="74"/>
      <c r="R179" s="74"/>
      <c r="S179" s="74"/>
      <c r="T179" s="74"/>
      <c r="U179" s="74"/>
      <c r="V179" s="74"/>
      <c r="W179" s="74"/>
      <c r="X179" s="74"/>
      <c r="Y179" s="74"/>
      <c r="Z179" s="74"/>
      <c r="AA179" s="74"/>
      <c r="AB179" s="74"/>
    </row>
    <row r="180" spans="1:28" ht="12.75" customHeight="1">
      <c r="A180" s="85">
        <v>45315</v>
      </c>
      <c r="B180" s="32" t="s">
        <v>1228</v>
      </c>
      <c r="C180" s="31" t="s">
        <v>1229</v>
      </c>
      <c r="D180" s="31" t="s">
        <v>1230</v>
      </c>
      <c r="E180" s="31" t="s">
        <v>574</v>
      </c>
      <c r="F180" s="86">
        <v>264060</v>
      </c>
      <c r="G180" s="32">
        <v>632.86</v>
      </c>
      <c r="H180" s="32" t="s">
        <v>860</v>
      </c>
      <c r="I180" s="74"/>
      <c r="J180" s="74"/>
      <c r="K180" s="74"/>
      <c r="L180" s="74"/>
      <c r="M180" s="74"/>
      <c r="N180" s="74"/>
      <c r="O180" s="74"/>
      <c r="P180" s="74"/>
      <c r="Q180" s="74"/>
      <c r="R180" s="74"/>
      <c r="S180" s="74"/>
      <c r="T180" s="74"/>
      <c r="U180" s="74"/>
      <c r="V180" s="74"/>
      <c r="W180" s="74"/>
      <c r="X180" s="74"/>
      <c r="Y180" s="74"/>
      <c r="Z180" s="74"/>
      <c r="AA180" s="74"/>
      <c r="AB180" s="74"/>
    </row>
    <row r="181" spans="1:28" ht="12.75" customHeight="1">
      <c r="A181" s="85">
        <v>45315</v>
      </c>
      <c r="B181" s="32" t="s">
        <v>1195</v>
      </c>
      <c r="C181" s="31" t="s">
        <v>1196</v>
      </c>
      <c r="D181" s="31" t="s">
        <v>1197</v>
      </c>
      <c r="E181" s="31" t="s">
        <v>574</v>
      </c>
      <c r="F181" s="86">
        <v>175998</v>
      </c>
      <c r="G181" s="32">
        <v>377.56</v>
      </c>
      <c r="H181" s="32" t="s">
        <v>860</v>
      </c>
      <c r="I181" s="74"/>
      <c r="J181" s="74"/>
      <c r="K181" s="74"/>
      <c r="L181" s="74"/>
      <c r="M181" s="74"/>
      <c r="N181" s="74"/>
      <c r="O181" s="74"/>
      <c r="P181" s="74"/>
      <c r="Q181" s="74"/>
      <c r="R181" s="74"/>
      <c r="S181" s="74"/>
      <c r="T181" s="74"/>
      <c r="U181" s="74"/>
      <c r="V181" s="74"/>
      <c r="W181" s="74"/>
      <c r="X181" s="74"/>
      <c r="Y181" s="74"/>
      <c r="Z181" s="74"/>
      <c r="AA181" s="74"/>
      <c r="AB181" s="74"/>
    </row>
    <row r="182" spans="1:28" ht="12.75" customHeight="1">
      <c r="A182" s="85">
        <v>45315</v>
      </c>
      <c r="B182" s="32" t="s">
        <v>1198</v>
      </c>
      <c r="C182" s="31" t="s">
        <v>1199</v>
      </c>
      <c r="D182" s="31" t="s">
        <v>575</v>
      </c>
      <c r="E182" s="31" t="s">
        <v>574</v>
      </c>
      <c r="F182" s="86">
        <v>321074</v>
      </c>
      <c r="G182" s="32">
        <v>150.28</v>
      </c>
      <c r="H182" s="32" t="s">
        <v>860</v>
      </c>
      <c r="I182" s="74"/>
      <c r="J182" s="74"/>
      <c r="K182" s="74"/>
      <c r="L182" s="74"/>
      <c r="M182" s="74"/>
      <c r="N182" s="74"/>
      <c r="O182" s="74"/>
      <c r="P182" s="74"/>
      <c r="Q182" s="74"/>
      <c r="R182" s="74"/>
      <c r="S182" s="74"/>
      <c r="T182" s="74"/>
      <c r="U182" s="74"/>
      <c r="V182" s="74"/>
      <c r="W182" s="74"/>
      <c r="X182" s="74"/>
      <c r="Y182" s="74"/>
      <c r="Z182" s="74"/>
      <c r="AA182" s="74"/>
      <c r="AB182" s="74"/>
    </row>
    <row r="183" spans="1:28" ht="12.75" customHeight="1">
      <c r="A183" s="85">
        <v>45315</v>
      </c>
      <c r="B183" s="32" t="s">
        <v>1198</v>
      </c>
      <c r="C183" s="31" t="s">
        <v>1199</v>
      </c>
      <c r="D183" s="31" t="s">
        <v>1200</v>
      </c>
      <c r="E183" s="31" t="s">
        <v>574</v>
      </c>
      <c r="F183" s="86">
        <v>196309</v>
      </c>
      <c r="G183" s="32">
        <v>144.22</v>
      </c>
      <c r="H183" s="32" t="s">
        <v>860</v>
      </c>
      <c r="I183" s="74"/>
      <c r="J183" s="74"/>
      <c r="K183" s="74"/>
      <c r="L183" s="74"/>
      <c r="M183" s="74"/>
      <c r="N183" s="74"/>
      <c r="O183" s="74"/>
      <c r="P183" s="74"/>
      <c r="Q183" s="74"/>
      <c r="R183" s="74"/>
      <c r="S183" s="74"/>
      <c r="T183" s="74"/>
      <c r="U183" s="74"/>
      <c r="V183" s="74"/>
      <c r="W183" s="74"/>
      <c r="X183" s="74"/>
      <c r="Y183" s="74"/>
      <c r="Z183" s="74"/>
      <c r="AA183" s="74"/>
      <c r="AB183" s="74"/>
    </row>
    <row r="184" spans="1:28" ht="12.75" customHeight="1">
      <c r="A184" s="85">
        <v>45315</v>
      </c>
      <c r="B184" s="32" t="s">
        <v>173</v>
      </c>
      <c r="C184" s="31" t="s">
        <v>1231</v>
      </c>
      <c r="D184" s="31" t="s">
        <v>1080</v>
      </c>
      <c r="E184" s="31" t="s">
        <v>574</v>
      </c>
      <c r="F184" s="86">
        <v>4646273</v>
      </c>
      <c r="G184" s="32">
        <v>172.06</v>
      </c>
      <c r="H184" s="32" t="s">
        <v>860</v>
      </c>
      <c r="I184" s="74"/>
      <c r="J184" s="74"/>
      <c r="K184" s="74"/>
      <c r="L184" s="74"/>
      <c r="M184" s="74"/>
      <c r="N184" s="74"/>
      <c r="O184" s="74"/>
      <c r="P184" s="74"/>
      <c r="Q184" s="74"/>
      <c r="R184" s="74"/>
      <c r="S184" s="74"/>
      <c r="T184" s="74"/>
      <c r="U184" s="74"/>
      <c r="V184" s="74"/>
      <c r="W184" s="74"/>
      <c r="X184" s="74"/>
      <c r="Y184" s="74"/>
      <c r="Z184" s="74"/>
      <c r="AA184" s="74"/>
      <c r="AB184" s="74"/>
    </row>
    <row r="185" spans="1:28" ht="12.75" customHeight="1">
      <c r="A185" s="85">
        <v>45315</v>
      </c>
      <c r="B185" s="32" t="s">
        <v>1038</v>
      </c>
      <c r="C185" s="31" t="s">
        <v>1039</v>
      </c>
      <c r="D185" s="31" t="s">
        <v>575</v>
      </c>
      <c r="E185" s="31" t="s">
        <v>574</v>
      </c>
      <c r="F185" s="86">
        <v>598683</v>
      </c>
      <c r="G185" s="32">
        <v>148.01</v>
      </c>
      <c r="H185" s="32" t="s">
        <v>860</v>
      </c>
      <c r="I185" s="74"/>
      <c r="J185" s="74"/>
      <c r="K185" s="74"/>
      <c r="L185" s="74"/>
      <c r="M185" s="74"/>
      <c r="N185" s="74"/>
      <c r="O185" s="74"/>
      <c r="P185" s="74"/>
      <c r="Q185" s="74"/>
      <c r="R185" s="74"/>
      <c r="S185" s="74"/>
      <c r="T185" s="74"/>
      <c r="U185" s="74"/>
      <c r="V185" s="74"/>
      <c r="W185" s="74"/>
      <c r="X185" s="74"/>
      <c r="Y185" s="74"/>
      <c r="Z185" s="74"/>
      <c r="AA185" s="74"/>
      <c r="AB185" s="74"/>
    </row>
    <row r="186" spans="1:28" ht="15" customHeight="1">
      <c r="A186" s="85">
        <v>45315</v>
      </c>
      <c r="B186" s="32" t="s">
        <v>1078</v>
      </c>
      <c r="C186" s="31" t="s">
        <v>1079</v>
      </c>
      <c r="D186" s="31" t="s">
        <v>575</v>
      </c>
      <c r="E186" s="31" t="s">
        <v>574</v>
      </c>
      <c r="F186" s="86">
        <v>351002</v>
      </c>
      <c r="G186" s="32">
        <v>472.02</v>
      </c>
      <c r="H186" s="32" t="s">
        <v>860</v>
      </c>
    </row>
    <row r="187" spans="1:28" ht="15" customHeight="1">
      <c r="A187" s="85">
        <v>45315</v>
      </c>
      <c r="B187" s="32" t="s">
        <v>821</v>
      </c>
      <c r="C187" s="31" t="s">
        <v>1201</v>
      </c>
      <c r="D187" s="31" t="s">
        <v>575</v>
      </c>
      <c r="E187" s="31" t="s">
        <v>574</v>
      </c>
      <c r="F187" s="86">
        <v>1947632</v>
      </c>
      <c r="G187" s="32">
        <v>481.53</v>
      </c>
      <c r="H187" s="32" t="s">
        <v>860</v>
      </c>
    </row>
    <row r="188" spans="1:28" ht="15" customHeight="1">
      <c r="A188" s="85">
        <v>45315</v>
      </c>
      <c r="B188" s="32" t="s">
        <v>1081</v>
      </c>
      <c r="C188" s="31" t="s">
        <v>1082</v>
      </c>
      <c r="D188" s="31" t="s">
        <v>899</v>
      </c>
      <c r="E188" s="31" t="s">
        <v>574</v>
      </c>
      <c r="F188" s="86">
        <v>156262</v>
      </c>
      <c r="G188" s="32">
        <v>188.8</v>
      </c>
      <c r="H188" s="32" t="s">
        <v>860</v>
      </c>
    </row>
    <row r="189" spans="1:28" ht="15" customHeight="1">
      <c r="A189" s="85">
        <v>45315</v>
      </c>
      <c r="B189" s="32" t="s">
        <v>998</v>
      </c>
      <c r="C189" s="31" t="s">
        <v>999</v>
      </c>
      <c r="D189" s="31" t="s">
        <v>1204</v>
      </c>
      <c r="E189" s="31" t="s">
        <v>574</v>
      </c>
      <c r="F189" s="86">
        <v>3139073</v>
      </c>
      <c r="G189" s="32">
        <v>39.659999999999997</v>
      </c>
      <c r="H189" s="32" t="s">
        <v>860</v>
      </c>
    </row>
    <row r="190" spans="1:28" ht="15" customHeight="1">
      <c r="A190" s="85">
        <v>45315</v>
      </c>
      <c r="B190" s="32" t="s">
        <v>998</v>
      </c>
      <c r="C190" s="31" t="s">
        <v>999</v>
      </c>
      <c r="D190" s="31" t="s">
        <v>1205</v>
      </c>
      <c r="E190" s="31" t="s">
        <v>574</v>
      </c>
      <c r="F190" s="86">
        <v>1238000</v>
      </c>
      <c r="G190" s="32">
        <v>40.97</v>
      </c>
      <c r="H190" s="32" t="s">
        <v>860</v>
      </c>
    </row>
    <row r="191" spans="1:28" ht="15" customHeight="1">
      <c r="A191" s="85">
        <v>45315</v>
      </c>
      <c r="B191" s="32" t="s">
        <v>998</v>
      </c>
      <c r="C191" s="31" t="s">
        <v>999</v>
      </c>
      <c r="D191" s="31" t="s">
        <v>1202</v>
      </c>
      <c r="E191" s="31" t="s">
        <v>574</v>
      </c>
      <c r="F191" s="86">
        <v>1218010</v>
      </c>
      <c r="G191" s="32">
        <v>40.33</v>
      </c>
      <c r="H191" s="32" t="s">
        <v>860</v>
      </c>
    </row>
    <row r="192" spans="1:28" ht="15" customHeight="1">
      <c r="A192" s="85">
        <v>45315</v>
      </c>
      <c r="B192" s="32" t="s">
        <v>998</v>
      </c>
      <c r="C192" s="31" t="s">
        <v>999</v>
      </c>
      <c r="D192" s="31" t="s">
        <v>878</v>
      </c>
      <c r="E192" s="31" t="s">
        <v>574</v>
      </c>
      <c r="F192" s="86">
        <v>5335070</v>
      </c>
      <c r="G192" s="32">
        <v>38.61</v>
      </c>
      <c r="H192" s="32" t="s">
        <v>860</v>
      </c>
    </row>
    <row r="193" spans="1:8" ht="15" customHeight="1">
      <c r="A193" s="85">
        <v>45315</v>
      </c>
      <c r="B193" s="32" t="s">
        <v>998</v>
      </c>
      <c r="C193" s="31" t="s">
        <v>999</v>
      </c>
      <c r="D193" s="31" t="s">
        <v>1203</v>
      </c>
      <c r="E193" s="31" t="s">
        <v>574</v>
      </c>
      <c r="F193" s="86">
        <v>1700000</v>
      </c>
      <c r="G193" s="32">
        <v>38.76</v>
      </c>
      <c r="H193" s="32" t="s">
        <v>860</v>
      </c>
    </row>
    <row r="194" spans="1:8" ht="15" customHeight="1">
      <c r="A194" s="85">
        <v>45315</v>
      </c>
      <c r="B194" s="32" t="s">
        <v>998</v>
      </c>
      <c r="C194" s="31" t="s">
        <v>999</v>
      </c>
      <c r="D194" s="31" t="s">
        <v>1206</v>
      </c>
      <c r="E194" s="31" t="s">
        <v>574</v>
      </c>
      <c r="F194" s="86">
        <v>1023721</v>
      </c>
      <c r="G194" s="32">
        <v>39.799999999999997</v>
      </c>
      <c r="H194" s="32" t="s">
        <v>860</v>
      </c>
    </row>
    <row r="195" spans="1:8" ht="15" customHeight="1">
      <c r="A195" s="85">
        <v>45315</v>
      </c>
      <c r="B195" s="32" t="s">
        <v>998</v>
      </c>
      <c r="C195" s="31" t="s">
        <v>999</v>
      </c>
      <c r="D195" s="31" t="s">
        <v>974</v>
      </c>
      <c r="E195" s="31" t="s">
        <v>574</v>
      </c>
      <c r="F195" s="86">
        <v>2432469</v>
      </c>
      <c r="G195" s="32">
        <v>39.22</v>
      </c>
      <c r="H195" s="32" t="s">
        <v>860</v>
      </c>
    </row>
    <row r="196" spans="1:8" ht="15" customHeight="1">
      <c r="A196" s="85">
        <v>45315</v>
      </c>
      <c r="B196" s="32" t="s">
        <v>998</v>
      </c>
      <c r="C196" s="31" t="s">
        <v>999</v>
      </c>
      <c r="D196" s="31" t="s">
        <v>575</v>
      </c>
      <c r="E196" s="31" t="s">
        <v>574</v>
      </c>
      <c r="F196" s="86">
        <v>6211330</v>
      </c>
      <c r="G196" s="32">
        <v>38.9</v>
      </c>
      <c r="H196" s="32" t="s">
        <v>860</v>
      </c>
    </row>
    <row r="197" spans="1:8" ht="15" customHeight="1">
      <c r="A197" s="85">
        <v>45315</v>
      </c>
      <c r="B197" s="32" t="s">
        <v>1207</v>
      </c>
      <c r="C197" s="31" t="s">
        <v>1208</v>
      </c>
      <c r="D197" s="31" t="s">
        <v>575</v>
      </c>
      <c r="E197" s="31" t="s">
        <v>574</v>
      </c>
      <c r="F197" s="86">
        <v>95346</v>
      </c>
      <c r="G197" s="32">
        <v>336.81</v>
      </c>
      <c r="H197" s="32" t="s">
        <v>860</v>
      </c>
    </row>
    <row r="198" spans="1:8" ht="15" customHeight="1">
      <c r="A198" s="85">
        <v>45315</v>
      </c>
      <c r="B198" s="32" t="s">
        <v>464</v>
      </c>
      <c r="C198" s="31" t="s">
        <v>1025</v>
      </c>
      <c r="D198" s="31" t="s">
        <v>575</v>
      </c>
      <c r="E198" s="31" t="s">
        <v>574</v>
      </c>
      <c r="F198" s="86">
        <v>9116039</v>
      </c>
      <c r="G198" s="32">
        <v>102.07</v>
      </c>
      <c r="H198" s="32" t="s">
        <v>860</v>
      </c>
    </row>
    <row r="199" spans="1:8" ht="15" customHeight="1">
      <c r="A199" s="85">
        <v>45315</v>
      </c>
      <c r="B199" s="32" t="s">
        <v>464</v>
      </c>
      <c r="C199" s="31" t="s">
        <v>1025</v>
      </c>
      <c r="D199" s="31" t="s">
        <v>878</v>
      </c>
      <c r="E199" s="31" t="s">
        <v>574</v>
      </c>
      <c r="F199" s="86">
        <v>10950049</v>
      </c>
      <c r="G199" s="32">
        <v>102</v>
      </c>
      <c r="H199" s="32" t="s">
        <v>860</v>
      </c>
    </row>
    <row r="200" spans="1:8" ht="15" customHeight="1">
      <c r="A200" s="85">
        <v>45315</v>
      </c>
      <c r="B200" s="32" t="s">
        <v>1040</v>
      </c>
      <c r="C200" s="31" t="s">
        <v>1041</v>
      </c>
      <c r="D200" s="31" t="s">
        <v>878</v>
      </c>
      <c r="E200" s="31" t="s">
        <v>574</v>
      </c>
      <c r="F200" s="86">
        <v>2556027</v>
      </c>
      <c r="G200" s="32">
        <v>116.76</v>
      </c>
      <c r="H200" s="32" t="s">
        <v>860</v>
      </c>
    </row>
    <row r="201" spans="1:8" ht="15" customHeight="1">
      <c r="A201" s="85">
        <v>45315</v>
      </c>
      <c r="B201" s="32" t="s">
        <v>1232</v>
      </c>
      <c r="C201" s="31" t="s">
        <v>1233</v>
      </c>
      <c r="D201" s="31" t="s">
        <v>1234</v>
      </c>
      <c r="E201" s="31" t="s">
        <v>574</v>
      </c>
      <c r="F201" s="86">
        <v>54000</v>
      </c>
      <c r="G201" s="32">
        <v>385.75</v>
      </c>
      <c r="H201" s="32" t="s">
        <v>860</v>
      </c>
    </row>
    <row r="202" spans="1:8" ht="15" customHeight="1">
      <c r="A202" s="85">
        <v>45315</v>
      </c>
      <c r="B202" s="32" t="s">
        <v>936</v>
      </c>
      <c r="C202" s="31" t="s">
        <v>937</v>
      </c>
      <c r="D202" s="31" t="s">
        <v>1026</v>
      </c>
      <c r="E202" s="31" t="s">
        <v>574</v>
      </c>
      <c r="F202" s="86">
        <v>1464900</v>
      </c>
      <c r="G202" s="32">
        <v>65.58</v>
      </c>
      <c r="H202" s="32" t="s">
        <v>860</v>
      </c>
    </row>
    <row r="203" spans="1:8" ht="15" customHeight="1">
      <c r="A203" s="85">
        <v>45315</v>
      </c>
      <c r="B203" s="32" t="s">
        <v>936</v>
      </c>
      <c r="C203" s="31" t="s">
        <v>937</v>
      </c>
      <c r="D203" s="31" t="s">
        <v>878</v>
      </c>
      <c r="E203" s="31" t="s">
        <v>574</v>
      </c>
      <c r="F203" s="86">
        <v>793188</v>
      </c>
      <c r="G203" s="32">
        <v>65.87</v>
      </c>
      <c r="H203" s="32" t="s">
        <v>860</v>
      </c>
    </row>
    <row r="204" spans="1:8" ht="15" customHeight="1">
      <c r="A204" s="85">
        <v>45315</v>
      </c>
      <c r="B204" s="32" t="s">
        <v>293</v>
      </c>
      <c r="C204" s="31" t="s">
        <v>1212</v>
      </c>
      <c r="D204" s="31" t="s">
        <v>1235</v>
      </c>
      <c r="E204" s="31" t="s">
        <v>574</v>
      </c>
      <c r="F204" s="86">
        <v>4033000</v>
      </c>
      <c r="G204" s="32">
        <v>495.85</v>
      </c>
      <c r="H204" s="32" t="s">
        <v>860</v>
      </c>
    </row>
    <row r="205" spans="1:8" ht="15" customHeight="1">
      <c r="A205" s="85">
        <v>45315</v>
      </c>
      <c r="B205" s="32" t="s">
        <v>1027</v>
      </c>
      <c r="C205" s="31" t="s">
        <v>1028</v>
      </c>
      <c r="D205" s="31" t="s">
        <v>575</v>
      </c>
      <c r="E205" s="31" t="s">
        <v>574</v>
      </c>
      <c r="F205" s="86">
        <v>1669663</v>
      </c>
      <c r="G205" s="32">
        <v>393.46</v>
      </c>
      <c r="H205" s="32" t="s">
        <v>860</v>
      </c>
    </row>
    <row r="206" spans="1:8" ht="15" customHeight="1">
      <c r="A206" s="85">
        <v>45315</v>
      </c>
      <c r="B206" s="32" t="s">
        <v>1042</v>
      </c>
      <c r="C206" s="31" t="s">
        <v>1043</v>
      </c>
      <c r="D206" s="31" t="s">
        <v>1010</v>
      </c>
      <c r="E206" s="31" t="s">
        <v>574</v>
      </c>
      <c r="F206" s="86">
        <v>11012262</v>
      </c>
      <c r="G206" s="32">
        <v>46.91</v>
      </c>
      <c r="H206" s="32" t="s">
        <v>860</v>
      </c>
    </row>
    <row r="207" spans="1:8" ht="15" customHeight="1">
      <c r="A207" s="85">
        <v>45315</v>
      </c>
      <c r="B207" s="32" t="s">
        <v>1042</v>
      </c>
      <c r="C207" s="31" t="s">
        <v>1043</v>
      </c>
      <c r="D207" s="31" t="s">
        <v>1214</v>
      </c>
      <c r="E207" s="31" t="s">
        <v>574</v>
      </c>
      <c r="F207" s="86">
        <v>4761686</v>
      </c>
      <c r="G207" s="32">
        <v>46.71</v>
      </c>
      <c r="H207" s="32" t="s">
        <v>860</v>
      </c>
    </row>
    <row r="208" spans="1:8" ht="15" customHeight="1">
      <c r="A208" s="85">
        <v>45315</v>
      </c>
      <c r="B208" s="32" t="s">
        <v>1042</v>
      </c>
      <c r="C208" s="31" t="s">
        <v>1043</v>
      </c>
      <c r="D208" s="31" t="s">
        <v>575</v>
      </c>
      <c r="E208" s="31" t="s">
        <v>574</v>
      </c>
      <c r="F208" s="86">
        <v>5899352</v>
      </c>
      <c r="G208" s="32">
        <v>46.84</v>
      </c>
      <c r="H208" s="32" t="s">
        <v>860</v>
      </c>
    </row>
    <row r="209" spans="1:8" ht="15" customHeight="1">
      <c r="A209" s="85">
        <v>45315</v>
      </c>
      <c r="B209" s="32" t="s">
        <v>1042</v>
      </c>
      <c r="C209" s="31" t="s">
        <v>1043</v>
      </c>
      <c r="D209" s="31" t="s">
        <v>1215</v>
      </c>
      <c r="E209" s="31" t="s">
        <v>574</v>
      </c>
      <c r="F209" s="86">
        <v>2717816</v>
      </c>
      <c r="G209" s="32">
        <v>46.9</v>
      </c>
      <c r="H209" s="32" t="s">
        <v>860</v>
      </c>
    </row>
    <row r="210" spans="1:8" ht="15" customHeight="1">
      <c r="A210" s="85">
        <v>45315</v>
      </c>
      <c r="B210" s="32" t="s">
        <v>1042</v>
      </c>
      <c r="C210" s="31" t="s">
        <v>1043</v>
      </c>
      <c r="D210" s="31" t="s">
        <v>878</v>
      </c>
      <c r="E210" s="31" t="s">
        <v>574</v>
      </c>
      <c r="F210" s="86">
        <v>3205271</v>
      </c>
      <c r="G210" s="32">
        <v>46.93</v>
      </c>
      <c r="H210" s="32" t="s">
        <v>860</v>
      </c>
    </row>
    <row r="211" spans="1:8" ht="15" customHeight="1">
      <c r="A211" s="85">
        <v>45315</v>
      </c>
      <c r="B211" s="32" t="s">
        <v>1083</v>
      </c>
      <c r="C211" s="31" t="s">
        <v>1084</v>
      </c>
      <c r="D211" s="31" t="s">
        <v>1085</v>
      </c>
      <c r="E211" s="31" t="s">
        <v>574</v>
      </c>
      <c r="F211" s="86">
        <v>84000</v>
      </c>
      <c r="G211" s="32">
        <v>26.93</v>
      </c>
      <c r="H211" s="32" t="s">
        <v>860</v>
      </c>
    </row>
    <row r="212" spans="1:8" ht="15" customHeight="1">
      <c r="A212" s="85">
        <v>45315</v>
      </c>
      <c r="B212" s="32" t="s">
        <v>1151</v>
      </c>
      <c r="C212" s="31" t="s">
        <v>1236</v>
      </c>
      <c r="D212" s="31" t="s">
        <v>1237</v>
      </c>
      <c r="E212" s="31" t="s">
        <v>574</v>
      </c>
      <c r="F212" s="86">
        <v>38400</v>
      </c>
      <c r="G212" s="32">
        <v>266.83</v>
      </c>
      <c r="H212" s="32" t="s">
        <v>860</v>
      </c>
    </row>
    <row r="213" spans="1:8" ht="15" customHeight="1">
      <c r="A213" s="85">
        <v>45315</v>
      </c>
      <c r="B213" s="32" t="s">
        <v>1216</v>
      </c>
      <c r="C213" s="31" t="s">
        <v>1217</v>
      </c>
      <c r="D213" s="31" t="s">
        <v>1238</v>
      </c>
      <c r="E213" s="31" t="s">
        <v>574</v>
      </c>
      <c r="F213" s="86">
        <v>58000</v>
      </c>
      <c r="G213" s="32">
        <v>90.2</v>
      </c>
      <c r="H213" s="32" t="s">
        <v>860</v>
      </c>
    </row>
    <row r="214" spans="1:8" ht="15" customHeight="1">
      <c r="A214" s="85">
        <v>45315</v>
      </c>
      <c r="B214" s="32" t="s">
        <v>1011</v>
      </c>
      <c r="C214" s="31" t="s">
        <v>1012</v>
      </c>
      <c r="D214" s="31" t="s">
        <v>1013</v>
      </c>
      <c r="E214" s="31" t="s">
        <v>574</v>
      </c>
      <c r="F214" s="86">
        <v>1689562</v>
      </c>
      <c r="G214" s="32">
        <v>33.03</v>
      </c>
      <c r="H214" s="32" t="s">
        <v>860</v>
      </c>
    </row>
    <row r="215" spans="1:8" ht="15" customHeight="1">
      <c r="A215" s="85">
        <v>45315</v>
      </c>
      <c r="B215" s="32" t="s">
        <v>1011</v>
      </c>
      <c r="C215" s="31" t="s">
        <v>1012</v>
      </c>
      <c r="D215" s="31" t="s">
        <v>575</v>
      </c>
      <c r="E215" s="31" t="s">
        <v>574</v>
      </c>
      <c r="F215" s="86">
        <v>13943675</v>
      </c>
      <c r="G215" s="32">
        <v>33.4</v>
      </c>
      <c r="H215" s="32" t="s">
        <v>860</v>
      </c>
    </row>
    <row r="216" spans="1:8" ht="15" customHeight="1">
      <c r="A216" s="85">
        <v>45315</v>
      </c>
      <c r="B216" s="32" t="s">
        <v>1011</v>
      </c>
      <c r="C216" s="31" t="s">
        <v>1012</v>
      </c>
      <c r="D216" s="31" t="s">
        <v>878</v>
      </c>
      <c r="E216" s="31" t="s">
        <v>574</v>
      </c>
      <c r="F216" s="86">
        <v>28413211</v>
      </c>
      <c r="G216" s="32">
        <v>33.21</v>
      </c>
      <c r="H216" s="32" t="s">
        <v>860</v>
      </c>
    </row>
    <row r="217" spans="1:8" ht="15" customHeight="1">
      <c r="A217" s="85">
        <v>45315</v>
      </c>
      <c r="B217" s="32" t="s">
        <v>1219</v>
      </c>
      <c r="C217" s="31" t="s">
        <v>1220</v>
      </c>
      <c r="D217" s="31" t="s">
        <v>878</v>
      </c>
      <c r="E217" s="31" t="s">
        <v>574</v>
      </c>
      <c r="F217" s="86">
        <v>2772360</v>
      </c>
      <c r="G217" s="32">
        <v>34.81</v>
      </c>
      <c r="H217" s="32" t="s">
        <v>860</v>
      </c>
    </row>
    <row r="218" spans="1:8" ht="15" customHeight="1">
      <c r="A218" s="85">
        <v>45315</v>
      </c>
      <c r="B218" s="32" t="s">
        <v>1219</v>
      </c>
      <c r="C218" s="31" t="s">
        <v>1220</v>
      </c>
      <c r="D218" s="31" t="s">
        <v>1206</v>
      </c>
      <c r="E218" s="31" t="s">
        <v>574</v>
      </c>
      <c r="F218" s="86">
        <v>3551827</v>
      </c>
      <c r="G218" s="32">
        <v>34.229999999999997</v>
      </c>
      <c r="H218" s="32" t="s">
        <v>860</v>
      </c>
    </row>
    <row r="219" spans="1:8" ht="15" customHeight="1">
      <c r="A219" s="85">
        <v>45315</v>
      </c>
      <c r="B219" s="32" t="s">
        <v>1221</v>
      </c>
      <c r="C219" s="31" t="s">
        <v>1222</v>
      </c>
      <c r="D219" s="31" t="s">
        <v>575</v>
      </c>
      <c r="E219" s="31" t="s">
        <v>574</v>
      </c>
      <c r="F219" s="86">
        <v>290691</v>
      </c>
      <c r="G219" s="32">
        <v>783.11</v>
      </c>
      <c r="H219" s="32" t="s">
        <v>860</v>
      </c>
    </row>
    <row r="220" spans="1:8" ht="15" customHeight="1">
      <c r="A220" s="85">
        <v>45315</v>
      </c>
      <c r="B220" s="32" t="s">
        <v>1062</v>
      </c>
      <c r="C220" s="31" t="s">
        <v>1086</v>
      </c>
      <c r="D220" s="31" t="s">
        <v>575</v>
      </c>
      <c r="E220" s="31" t="s">
        <v>574</v>
      </c>
      <c r="F220" s="86">
        <v>8477762</v>
      </c>
      <c r="G220" s="32">
        <v>19.43</v>
      </c>
      <c r="H220" s="32" t="s">
        <v>860</v>
      </c>
    </row>
    <row r="221" spans="1:8" ht="15" customHeight="1">
      <c r="A221" s="85">
        <v>45315</v>
      </c>
      <c r="B221" s="32" t="s">
        <v>1062</v>
      </c>
      <c r="C221" s="31" t="s">
        <v>1086</v>
      </c>
      <c r="D221" s="31" t="s">
        <v>878</v>
      </c>
      <c r="E221" s="31" t="s">
        <v>574</v>
      </c>
      <c r="F221" s="86">
        <v>9702428</v>
      </c>
      <c r="G221" s="32">
        <v>19.420000000000002</v>
      </c>
      <c r="H221" s="32" t="s">
        <v>860</v>
      </c>
    </row>
    <row r="222" spans="1:8" ht="15" customHeight="1">
      <c r="A222" s="85">
        <v>45315</v>
      </c>
      <c r="B222" s="32" t="s">
        <v>1062</v>
      </c>
      <c r="C222" s="31" t="s">
        <v>1086</v>
      </c>
      <c r="D222" s="31" t="s">
        <v>1013</v>
      </c>
      <c r="E222" s="31" t="s">
        <v>574</v>
      </c>
      <c r="F222" s="86">
        <v>2788724</v>
      </c>
      <c r="G222" s="32">
        <v>19.170000000000002</v>
      </c>
      <c r="H222" s="32" t="s">
        <v>860</v>
      </c>
    </row>
    <row r="223" spans="1:8" ht="15" customHeight="1">
      <c r="A223" s="85">
        <v>45315</v>
      </c>
      <c r="B223" s="32" t="s">
        <v>1062</v>
      </c>
      <c r="C223" s="31" t="s">
        <v>1086</v>
      </c>
      <c r="D223" s="31" t="s">
        <v>974</v>
      </c>
      <c r="E223" s="31" t="s">
        <v>574</v>
      </c>
      <c r="F223" s="86">
        <v>4132942</v>
      </c>
      <c r="G223" s="32">
        <v>19.36</v>
      </c>
      <c r="H223" s="32" t="s">
        <v>860</v>
      </c>
    </row>
    <row r="224" spans="1:8" ht="15" customHeight="1">
      <c r="A224" s="85">
        <v>45315</v>
      </c>
      <c r="B224" s="32" t="s">
        <v>1223</v>
      </c>
      <c r="C224" s="31" t="s">
        <v>1224</v>
      </c>
      <c r="D224" s="31" t="s">
        <v>1080</v>
      </c>
      <c r="E224" s="31" t="s">
        <v>574</v>
      </c>
      <c r="F224" s="86">
        <v>66948</v>
      </c>
      <c r="G224" s="32">
        <v>380.24</v>
      </c>
      <c r="H224" s="32" t="s">
        <v>860</v>
      </c>
    </row>
    <row r="225" spans="1:8" ht="15" customHeight="1">
      <c r="A225" s="85">
        <v>45315</v>
      </c>
      <c r="B225" s="32" t="s">
        <v>1014</v>
      </c>
      <c r="C225" s="31" t="s">
        <v>1015</v>
      </c>
      <c r="D225" s="31" t="s">
        <v>878</v>
      </c>
      <c r="E225" s="31" t="s">
        <v>574</v>
      </c>
      <c r="F225" s="86">
        <v>11973729</v>
      </c>
      <c r="G225" s="32">
        <v>7.56</v>
      </c>
      <c r="H225" s="32" t="s">
        <v>860</v>
      </c>
    </row>
    <row r="226" spans="1:8" ht="15" customHeight="1">
      <c r="A226" s="85">
        <v>45315</v>
      </c>
      <c r="B226" s="32" t="s">
        <v>1014</v>
      </c>
      <c r="C226" s="31" t="s">
        <v>1015</v>
      </c>
      <c r="D226" s="31" t="s">
        <v>575</v>
      </c>
      <c r="E226" s="31" t="s">
        <v>574</v>
      </c>
      <c r="F226" s="86">
        <v>8512005</v>
      </c>
      <c r="G226" s="32">
        <v>7.58</v>
      </c>
      <c r="H226" s="32" t="s">
        <v>860</v>
      </c>
    </row>
    <row r="227" spans="1:8" ht="15" customHeight="1">
      <c r="A227" s="85">
        <v>45315</v>
      </c>
      <c r="B227" s="32" t="s">
        <v>241</v>
      </c>
      <c r="C227" s="31" t="s">
        <v>1087</v>
      </c>
      <c r="D227" s="31" t="s">
        <v>878</v>
      </c>
      <c r="E227" s="31" t="s">
        <v>574</v>
      </c>
      <c r="F227" s="86">
        <v>6938631</v>
      </c>
      <c r="G227" s="32">
        <v>164.52</v>
      </c>
      <c r="H227" s="32" t="s">
        <v>860</v>
      </c>
    </row>
    <row r="228" spans="1:8" ht="15" customHeight="1">
      <c r="A228" s="85">
        <v>45315</v>
      </c>
      <c r="B228" s="32" t="s">
        <v>241</v>
      </c>
      <c r="C228" s="31" t="s">
        <v>1087</v>
      </c>
      <c r="D228" s="31" t="s">
        <v>575</v>
      </c>
      <c r="E228" s="31" t="s">
        <v>574</v>
      </c>
      <c r="F228" s="86">
        <v>14820983</v>
      </c>
      <c r="G228" s="32">
        <v>164.49</v>
      </c>
      <c r="H228" s="32" t="s">
        <v>860</v>
      </c>
    </row>
    <row r="229" spans="1:8" ht="15" customHeight="1">
      <c r="A229" s="85">
        <v>45315</v>
      </c>
      <c r="B229" s="32" t="s">
        <v>737</v>
      </c>
      <c r="C229" s="31" t="s">
        <v>1016</v>
      </c>
      <c r="D229" s="31" t="s">
        <v>878</v>
      </c>
      <c r="E229" s="31" t="s">
        <v>574</v>
      </c>
      <c r="F229" s="86">
        <v>5422064</v>
      </c>
      <c r="G229" s="32">
        <v>14.13</v>
      </c>
      <c r="H229" s="32" t="s">
        <v>860</v>
      </c>
    </row>
    <row r="230" spans="1:8" ht="15" customHeight="1">
      <c r="A230" s="85"/>
      <c r="B230" s="32"/>
      <c r="C230" s="31"/>
      <c r="D230" s="31"/>
      <c r="E230" s="31"/>
      <c r="F230" s="86"/>
      <c r="G230" s="32"/>
      <c r="H230" s="32"/>
    </row>
    <row r="231" spans="1:8" ht="15" customHeight="1">
      <c r="A231" s="85"/>
      <c r="B231" s="32"/>
      <c r="C231" s="31"/>
      <c r="D231" s="31"/>
      <c r="E231" s="31"/>
      <c r="F231" s="86"/>
      <c r="G231" s="32"/>
      <c r="H231" s="32"/>
    </row>
    <row r="232" spans="1:8" ht="15" customHeight="1">
      <c r="A232" s="85"/>
      <c r="B232" s="32"/>
      <c r="C232" s="31"/>
      <c r="D232" s="31"/>
      <c r="E232" s="31"/>
      <c r="F232" s="86"/>
      <c r="G232" s="32"/>
      <c r="H232" s="32"/>
    </row>
    <row r="233" spans="1:8" ht="15" customHeight="1">
      <c r="A233" s="85"/>
      <c r="B233" s="32"/>
      <c r="C233" s="31"/>
      <c r="D233" s="31"/>
      <c r="E233" s="31"/>
      <c r="F233" s="86"/>
      <c r="G233" s="32"/>
      <c r="H233" s="32"/>
    </row>
    <row r="234" spans="1:8" ht="15" customHeight="1">
      <c r="A234" s="85"/>
      <c r="B234" s="32"/>
      <c r="C234" s="31"/>
      <c r="D234" s="31"/>
      <c r="E234" s="31"/>
      <c r="F234" s="86"/>
      <c r="G234" s="32"/>
      <c r="H234" s="32"/>
    </row>
    <row r="235" spans="1:8" ht="15" customHeight="1">
      <c r="A235" s="85"/>
      <c r="B235" s="32"/>
      <c r="C235" s="31"/>
      <c r="D235" s="31"/>
      <c r="E235" s="31"/>
      <c r="F235" s="86"/>
      <c r="G235" s="32"/>
      <c r="H235" s="32"/>
    </row>
    <row r="236" spans="1:8" ht="15" customHeight="1">
      <c r="A236" s="85"/>
      <c r="B236" s="32"/>
      <c r="C236" s="31"/>
      <c r="D236" s="31"/>
      <c r="E236" s="31"/>
      <c r="F236" s="86"/>
      <c r="G236" s="32"/>
      <c r="H236" s="32"/>
    </row>
    <row r="237" spans="1:8" ht="15" customHeight="1">
      <c r="A237" s="85"/>
      <c r="B237" s="32"/>
      <c r="C237" s="31"/>
      <c r="D237" s="31"/>
      <c r="E237" s="31"/>
      <c r="F237" s="86"/>
      <c r="G237" s="32"/>
      <c r="H237" s="32"/>
    </row>
    <row r="238" spans="1:8" ht="15" customHeight="1">
      <c r="A238" s="85"/>
      <c r="B238" s="32"/>
      <c r="C238" s="31"/>
      <c r="D238" s="31"/>
      <c r="E238" s="31"/>
      <c r="F238" s="86"/>
      <c r="G238" s="32"/>
      <c r="H238" s="32"/>
    </row>
    <row r="239" spans="1:8" ht="15" customHeight="1">
      <c r="A239" s="85"/>
      <c r="B239" s="32"/>
      <c r="C239" s="31"/>
      <c r="D239" s="31"/>
      <c r="E239" s="31"/>
      <c r="F239" s="86"/>
      <c r="G239" s="32"/>
      <c r="H239" s="32"/>
    </row>
    <row r="240" spans="1:8" ht="15" customHeight="1">
      <c r="A240" s="85"/>
      <c r="B240" s="32"/>
      <c r="C240" s="31"/>
      <c r="D240" s="31"/>
      <c r="E240" s="31"/>
      <c r="F240" s="86"/>
      <c r="G240" s="32"/>
      <c r="H240" s="32"/>
    </row>
    <row r="241" spans="1:8" ht="15" customHeight="1">
      <c r="A241" s="85"/>
      <c r="B241" s="32"/>
      <c r="C241" s="31"/>
      <c r="D241" s="31"/>
      <c r="E241" s="31"/>
      <c r="F241" s="86"/>
      <c r="G241" s="32"/>
      <c r="H241" s="32"/>
    </row>
    <row r="242" spans="1:8" ht="15" customHeight="1">
      <c r="A242" s="85"/>
      <c r="B242" s="32"/>
      <c r="C242" s="31"/>
      <c r="D242" s="31"/>
      <c r="E242" s="31"/>
      <c r="F242" s="86"/>
      <c r="G242" s="32"/>
      <c r="H242" s="32"/>
    </row>
    <row r="243" spans="1:8" ht="15" customHeight="1">
      <c r="A243" s="85"/>
      <c r="B243" s="32"/>
      <c r="C243" s="31"/>
      <c r="D243" s="31"/>
      <c r="E243" s="31"/>
      <c r="F243" s="86"/>
      <c r="G243" s="32"/>
      <c r="H243" s="32"/>
    </row>
    <row r="244" spans="1:8" ht="15" customHeight="1">
      <c r="A244" s="85"/>
      <c r="B244" s="32"/>
      <c r="C244" s="31"/>
      <c r="D244" s="31"/>
      <c r="E244" s="31"/>
      <c r="F244" s="86"/>
      <c r="G244" s="32"/>
      <c r="H244" s="32"/>
    </row>
    <row r="245" spans="1:8" ht="15" customHeight="1">
      <c r="A245" s="85"/>
      <c r="B245" s="32"/>
      <c r="C245" s="31"/>
      <c r="D245" s="31"/>
      <c r="E245" s="31"/>
      <c r="F245" s="86"/>
      <c r="G245" s="32"/>
      <c r="H245" s="32"/>
    </row>
    <row r="246" spans="1:8" ht="15" customHeight="1">
      <c r="A246" s="85"/>
      <c r="B246" s="32"/>
      <c r="C246" s="31"/>
      <c r="D246" s="31"/>
      <c r="E246" s="31"/>
      <c r="F246" s="86"/>
      <c r="G246" s="32"/>
      <c r="H246" s="32"/>
    </row>
    <row r="247" spans="1:8" ht="15" customHeight="1">
      <c r="A247" s="85"/>
      <c r="B247" s="32"/>
      <c r="C247" s="31"/>
      <c r="D247" s="31"/>
      <c r="E247" s="31"/>
      <c r="F247" s="86"/>
      <c r="G247" s="32"/>
      <c r="H247" s="32"/>
    </row>
    <row r="248" spans="1:8" ht="15" customHeight="1">
      <c r="A248" s="85"/>
      <c r="B248" s="32"/>
      <c r="C248" s="31"/>
      <c r="D248" s="31"/>
      <c r="E248" s="31"/>
      <c r="F248" s="86"/>
      <c r="G248" s="32"/>
      <c r="H248" s="32"/>
    </row>
    <row r="249" spans="1:8" ht="15" customHeight="1">
      <c r="A249" s="85"/>
      <c r="B249" s="32"/>
      <c r="C249" s="31"/>
      <c r="D249" s="31"/>
      <c r="E249" s="31"/>
      <c r="F249" s="86"/>
      <c r="G249" s="32"/>
      <c r="H249" s="32"/>
    </row>
    <row r="250" spans="1:8" ht="15" customHeight="1">
      <c r="A250" s="85"/>
      <c r="B250" s="32"/>
      <c r="C250" s="31"/>
      <c r="D250" s="31"/>
      <c r="E250" s="31"/>
      <c r="F250" s="86"/>
      <c r="G250" s="32"/>
      <c r="H250" s="32"/>
    </row>
    <row r="251" spans="1:8" ht="15" customHeight="1">
      <c r="A251" s="85"/>
      <c r="B251" s="32"/>
      <c r="C251" s="31"/>
      <c r="D251" s="31"/>
      <c r="E251" s="31"/>
      <c r="F251" s="86"/>
      <c r="G251" s="32"/>
      <c r="H251" s="32"/>
    </row>
    <row r="252" spans="1:8" ht="15" customHeight="1">
      <c r="A252" s="85"/>
      <c r="B252" s="32"/>
      <c r="C252" s="31"/>
      <c r="D252" s="31"/>
      <c r="E252" s="31"/>
      <c r="F252" s="86"/>
      <c r="G252" s="32"/>
      <c r="H252" s="32"/>
    </row>
    <row r="253" spans="1:8" ht="15" customHeight="1">
      <c r="A253" s="85"/>
      <c r="B253" s="32"/>
      <c r="C253" s="31"/>
      <c r="D253" s="31"/>
      <c r="E253" s="31"/>
      <c r="F253" s="86"/>
      <c r="G253" s="32"/>
      <c r="H253" s="32"/>
    </row>
    <row r="254" spans="1:8" ht="15" customHeight="1">
      <c r="A254" s="85"/>
      <c r="B254" s="32"/>
      <c r="C254" s="31"/>
      <c r="D254" s="31"/>
      <c r="E254" s="31"/>
      <c r="F254" s="86"/>
      <c r="G254" s="32"/>
      <c r="H254" s="32"/>
    </row>
    <row r="255" spans="1:8" ht="15" customHeight="1">
      <c r="A255" s="85"/>
      <c r="B255" s="32"/>
      <c r="C255" s="31"/>
      <c r="D255" s="31"/>
      <c r="E255" s="31"/>
      <c r="F255" s="86"/>
      <c r="G255" s="32"/>
      <c r="H255" s="32"/>
    </row>
    <row r="256" spans="1:8" ht="15" customHeight="1">
      <c r="A256" s="85"/>
      <c r="B256" s="32"/>
      <c r="C256" s="31"/>
      <c r="D256" s="31"/>
      <c r="E256" s="31"/>
      <c r="F256" s="86"/>
      <c r="G256" s="32"/>
      <c r="H256" s="32"/>
    </row>
    <row r="257" spans="1:8" ht="15" customHeight="1">
      <c r="A257" s="85"/>
      <c r="B257" s="32"/>
      <c r="C257" s="31"/>
      <c r="D257" s="31"/>
      <c r="E257" s="31"/>
      <c r="F257" s="86"/>
      <c r="G257" s="32"/>
      <c r="H257" s="32"/>
    </row>
    <row r="258" spans="1:8" ht="15" customHeight="1">
      <c r="A258" s="85"/>
      <c r="B258" s="32"/>
      <c r="C258" s="31"/>
      <c r="D258" s="31"/>
      <c r="E258" s="31"/>
      <c r="F258" s="86"/>
      <c r="G258" s="32"/>
      <c r="H258" s="32"/>
    </row>
    <row r="259" spans="1:8" ht="15" customHeight="1">
      <c r="A259" s="85"/>
      <c r="B259" s="32"/>
      <c r="C259" s="31"/>
      <c r="D259" s="31"/>
      <c r="E259" s="31"/>
      <c r="F259" s="86"/>
      <c r="G259" s="32"/>
      <c r="H259" s="32"/>
    </row>
    <row r="260" spans="1:8" ht="15" customHeight="1">
      <c r="A260" s="85"/>
      <c r="B260" s="32"/>
      <c r="C260" s="31"/>
      <c r="D260" s="31"/>
      <c r="E260" s="31"/>
      <c r="F260" s="86"/>
      <c r="G260" s="32"/>
      <c r="H260" s="32"/>
    </row>
    <row r="261" spans="1:8" ht="15" customHeight="1">
      <c r="A261" s="85"/>
      <c r="B261" s="32"/>
      <c r="C261" s="31"/>
      <c r="D261" s="31"/>
      <c r="E261" s="31"/>
      <c r="F261" s="86"/>
      <c r="G261" s="32"/>
      <c r="H261" s="32"/>
    </row>
    <row r="262" spans="1:8" ht="15" customHeight="1">
      <c r="A262" s="85"/>
      <c r="B262" s="32"/>
      <c r="C262" s="31"/>
      <c r="D262" s="31"/>
      <c r="E262" s="31"/>
      <c r="F262" s="86"/>
      <c r="G262" s="32"/>
      <c r="H262" s="32"/>
    </row>
    <row r="263" spans="1:8" ht="15" customHeight="1">
      <c r="A263" s="85"/>
      <c r="B263" s="32"/>
      <c r="C263" s="31"/>
      <c r="D263" s="31"/>
      <c r="E263" s="31"/>
      <c r="F263" s="86"/>
      <c r="G263" s="32"/>
      <c r="H263" s="32"/>
    </row>
    <row r="264" spans="1:8" ht="15" customHeight="1">
      <c r="A264" s="85"/>
      <c r="B264" s="32"/>
      <c r="C264" s="31"/>
      <c r="D264" s="31"/>
      <c r="E264" s="31"/>
      <c r="F264" s="86"/>
      <c r="G264" s="32"/>
      <c r="H264" s="32"/>
    </row>
    <row r="265" spans="1:8" ht="15" customHeight="1">
      <c r="A265" s="85"/>
      <c r="B265" s="32"/>
      <c r="C265" s="31"/>
      <c r="D265" s="31"/>
      <c r="E265" s="31"/>
      <c r="F265" s="86"/>
      <c r="G265" s="32"/>
      <c r="H265" s="32"/>
    </row>
    <row r="266" spans="1:8" ht="15" customHeight="1">
      <c r="A266" s="85"/>
      <c r="B266" s="32"/>
      <c r="C266" s="31"/>
      <c r="D266" s="31"/>
      <c r="E266" s="31"/>
      <c r="F266" s="86"/>
      <c r="G266" s="32"/>
      <c r="H266" s="32"/>
    </row>
    <row r="267" spans="1:8" ht="15" customHeight="1">
      <c r="A267" s="85"/>
      <c r="B267" s="32"/>
      <c r="C267" s="31"/>
      <c r="D267" s="31"/>
      <c r="E267" s="31"/>
      <c r="F267" s="86"/>
      <c r="G267" s="32"/>
      <c r="H267" s="32"/>
    </row>
    <row r="268" spans="1:8" ht="15" customHeight="1">
      <c r="A268" s="85"/>
      <c r="B268" s="32"/>
      <c r="C268" s="31"/>
      <c r="D268" s="31"/>
      <c r="E268" s="31"/>
      <c r="F268" s="86"/>
      <c r="G268" s="32"/>
      <c r="H268" s="32"/>
    </row>
    <row r="269" spans="1:8" ht="15" customHeight="1">
      <c r="A269" s="85"/>
      <c r="B269" s="32"/>
      <c r="C269" s="31"/>
      <c r="D269" s="31"/>
      <c r="E269" s="31"/>
      <c r="F269" s="86"/>
      <c r="G269" s="32"/>
      <c r="H269" s="32"/>
    </row>
    <row r="270" spans="1:8" ht="15" customHeight="1">
      <c r="A270" s="85"/>
      <c r="B270" s="32"/>
      <c r="C270" s="31"/>
      <c r="D270" s="31"/>
      <c r="E270" s="31"/>
      <c r="F270" s="86"/>
      <c r="G270" s="32"/>
      <c r="H270" s="32"/>
    </row>
    <row r="271" spans="1:8" ht="15" customHeight="1">
      <c r="A271" s="85"/>
      <c r="B271" s="32"/>
      <c r="C271" s="31"/>
      <c r="D271" s="31"/>
      <c r="E271" s="31"/>
      <c r="F271" s="86"/>
      <c r="G271" s="32"/>
      <c r="H271" s="32"/>
    </row>
    <row r="272" spans="1:8" ht="15" customHeight="1">
      <c r="A272" s="85"/>
      <c r="B272" s="32"/>
      <c r="C272" s="31"/>
      <c r="D272" s="31"/>
      <c r="E272" s="31"/>
      <c r="F272" s="86"/>
      <c r="G272" s="32"/>
      <c r="H272" s="32"/>
    </row>
    <row r="273" spans="1:8" ht="15" customHeight="1">
      <c r="A273" s="85"/>
      <c r="B273" s="32"/>
      <c r="C273" s="31"/>
      <c r="D273" s="31"/>
      <c r="E273" s="31"/>
      <c r="F273" s="86"/>
      <c r="G273" s="32"/>
      <c r="H273" s="32"/>
    </row>
    <row r="274" spans="1:8" ht="15" customHeight="1">
      <c r="A274" s="85"/>
      <c r="B274" s="32"/>
      <c r="C274" s="31"/>
      <c r="D274" s="31"/>
      <c r="E274" s="31"/>
      <c r="F274" s="86"/>
      <c r="G274" s="32"/>
      <c r="H274" s="32"/>
    </row>
    <row r="275" spans="1:8" ht="15" customHeight="1">
      <c r="A275" s="85"/>
      <c r="B275" s="32"/>
      <c r="C275" s="31"/>
      <c r="D275" s="31"/>
      <c r="E275" s="31"/>
      <c r="F275" s="86"/>
      <c r="G275" s="32"/>
      <c r="H275" s="32"/>
    </row>
    <row r="276" spans="1:8" ht="15" customHeight="1">
      <c r="A276" s="85"/>
      <c r="B276" s="32"/>
      <c r="C276" s="31"/>
      <c r="D276" s="31"/>
      <c r="E276" s="31"/>
      <c r="F276" s="86"/>
      <c r="G276" s="32"/>
      <c r="H276" s="32"/>
    </row>
    <row r="277" spans="1:8" ht="15" customHeight="1">
      <c r="A277" s="85"/>
      <c r="B277" s="32"/>
      <c r="C277" s="31"/>
      <c r="D277" s="31"/>
      <c r="E277" s="31"/>
      <c r="F277" s="86"/>
      <c r="G277" s="32"/>
      <c r="H277" s="32"/>
    </row>
    <row r="278" spans="1:8" ht="15" customHeight="1">
      <c r="A278" s="85"/>
      <c r="B278" s="32"/>
      <c r="C278" s="31"/>
      <c r="D278" s="31"/>
      <c r="E278" s="31"/>
      <c r="F278" s="86"/>
      <c r="G278" s="32"/>
      <c r="H278" s="32"/>
    </row>
    <row r="279" spans="1:8" ht="15" customHeight="1">
      <c r="A279" s="85"/>
      <c r="B279" s="32"/>
      <c r="C279" s="31"/>
      <c r="D279" s="31"/>
      <c r="E279" s="31"/>
      <c r="F279" s="86"/>
      <c r="G279" s="32"/>
      <c r="H279" s="32"/>
    </row>
    <row r="280" spans="1:8" ht="15" customHeight="1">
      <c r="A280" s="85"/>
      <c r="B280" s="32"/>
      <c r="C280" s="31"/>
      <c r="D280" s="31"/>
      <c r="E280" s="31"/>
      <c r="F280" s="86"/>
      <c r="G280" s="32"/>
      <c r="H280" s="32"/>
    </row>
    <row r="281" spans="1:8" ht="15" customHeight="1">
      <c r="A281" s="85"/>
      <c r="B281" s="32"/>
      <c r="C281" s="31"/>
      <c r="D281" s="31"/>
      <c r="E281" s="31"/>
      <c r="F281" s="86"/>
      <c r="G281" s="32"/>
      <c r="H281" s="32"/>
    </row>
    <row r="282" spans="1:8" ht="15" customHeight="1">
      <c r="A282" s="85"/>
      <c r="B282" s="32"/>
      <c r="C282" s="31"/>
      <c r="D282" s="31"/>
      <c r="E282" s="31"/>
      <c r="F282" s="86"/>
      <c r="G282" s="32"/>
      <c r="H282" s="32"/>
    </row>
    <row r="283" spans="1:8" ht="15" customHeight="1">
      <c r="A283" s="85"/>
      <c r="B283" s="32"/>
      <c r="C283" s="31"/>
      <c r="D283" s="31"/>
      <c r="E283" s="31"/>
      <c r="F283" s="86"/>
      <c r="G283" s="32"/>
      <c r="H283" s="32"/>
    </row>
    <row r="284" spans="1:8" ht="15" customHeight="1">
      <c r="A284" s="85"/>
      <c r="B284" s="32"/>
      <c r="C284" s="31"/>
      <c r="D284" s="31"/>
      <c r="E284" s="31"/>
      <c r="F284" s="86"/>
      <c r="G284" s="32"/>
      <c r="H284" s="32"/>
    </row>
    <row r="285" spans="1:8" ht="15" customHeight="1">
      <c r="A285" s="85"/>
      <c r="B285" s="32"/>
      <c r="C285" s="31"/>
      <c r="D285" s="31"/>
      <c r="E285" s="31"/>
      <c r="F285" s="86"/>
      <c r="G285" s="32"/>
      <c r="H285" s="32"/>
    </row>
    <row r="286" spans="1:8" ht="15" customHeight="1">
      <c r="A286" s="85"/>
      <c r="B286" s="32"/>
      <c r="C286" s="31"/>
      <c r="D286" s="31"/>
      <c r="E286" s="31"/>
      <c r="F286" s="86"/>
      <c r="G286" s="32"/>
      <c r="H286" s="32"/>
    </row>
    <row r="287" spans="1:8" ht="15" customHeight="1">
      <c r="A287" s="85"/>
      <c r="B287" s="32"/>
      <c r="C287" s="31"/>
      <c r="D287" s="31"/>
      <c r="E287" s="31"/>
      <c r="F287" s="86"/>
      <c r="G287" s="32"/>
      <c r="H287" s="32"/>
    </row>
    <row r="288" spans="1:8" ht="15" customHeight="1">
      <c r="A288" s="85"/>
      <c r="B288" s="32"/>
      <c r="C288" s="31"/>
      <c r="D288" s="31"/>
      <c r="E288" s="31"/>
      <c r="F288" s="86"/>
      <c r="G288" s="32"/>
      <c r="H288" s="32"/>
    </row>
    <row r="289" spans="1:8" ht="15" customHeight="1">
      <c r="A289" s="85"/>
      <c r="B289" s="32"/>
      <c r="C289" s="31"/>
      <c r="D289" s="31"/>
      <c r="E289" s="31"/>
      <c r="F289" s="86"/>
      <c r="G289" s="32"/>
      <c r="H289" s="32"/>
    </row>
    <row r="290" spans="1:8" ht="15" customHeight="1">
      <c r="A290" s="85"/>
      <c r="B290" s="32"/>
      <c r="C290" s="31"/>
      <c r="D290" s="31"/>
      <c r="E290" s="31"/>
      <c r="F290" s="86"/>
      <c r="G290" s="32"/>
      <c r="H290" s="32"/>
    </row>
    <row r="291" spans="1:8" ht="15" customHeight="1">
      <c r="A291" s="85"/>
      <c r="B291" s="32"/>
      <c r="C291" s="31"/>
      <c r="D291" s="31"/>
      <c r="E291" s="31"/>
      <c r="F291" s="86"/>
      <c r="G291" s="32"/>
      <c r="H291" s="32"/>
    </row>
    <row r="292" spans="1:8" ht="15" customHeight="1">
      <c r="A292" s="85"/>
      <c r="B292" s="32"/>
      <c r="C292" s="31"/>
      <c r="D292" s="31"/>
      <c r="E292" s="31"/>
      <c r="F292" s="86"/>
      <c r="G292" s="32"/>
      <c r="H292" s="32"/>
    </row>
    <row r="293" spans="1:8" ht="15" customHeight="1">
      <c r="A293" s="85"/>
      <c r="B293" s="32"/>
      <c r="C293" s="31"/>
      <c r="D293" s="31"/>
      <c r="E293" s="31"/>
      <c r="F293" s="86"/>
      <c r="G293" s="32"/>
      <c r="H293" s="32"/>
    </row>
    <row r="294" spans="1:8" ht="15" customHeight="1">
      <c r="A294" s="85"/>
      <c r="B294" s="32"/>
      <c r="C294" s="31"/>
      <c r="D294" s="31"/>
      <c r="E294" s="31"/>
      <c r="F294" s="86"/>
      <c r="G294" s="32"/>
      <c r="H294" s="32"/>
    </row>
    <row r="295" spans="1:8" ht="15" customHeight="1">
      <c r="A295" s="85"/>
      <c r="B295" s="32"/>
      <c r="C295" s="31"/>
      <c r="D295" s="31"/>
      <c r="E295" s="31"/>
      <c r="F295" s="86"/>
      <c r="G295" s="32"/>
      <c r="H295" s="32"/>
    </row>
    <row r="296" spans="1:8" ht="15" customHeight="1">
      <c r="A296" s="85"/>
      <c r="B296" s="32"/>
      <c r="C296" s="31"/>
      <c r="D296" s="31"/>
      <c r="E296" s="31"/>
      <c r="F296" s="86"/>
      <c r="G296" s="32"/>
      <c r="H296" s="32"/>
    </row>
    <row r="297" spans="1:8" ht="15" customHeight="1">
      <c r="A297" s="85"/>
      <c r="B297" s="32"/>
      <c r="C297" s="31"/>
      <c r="D297" s="31"/>
      <c r="E297" s="31"/>
      <c r="F297" s="86"/>
      <c r="G297" s="32"/>
      <c r="H297" s="32"/>
    </row>
    <row r="298" spans="1:8" ht="15" customHeight="1">
      <c r="A298" s="85"/>
      <c r="B298" s="32"/>
      <c r="C298" s="31"/>
      <c r="D298" s="31"/>
      <c r="E298" s="31"/>
      <c r="F298" s="86"/>
      <c r="G298" s="32"/>
      <c r="H298" s="32"/>
    </row>
    <row r="299" spans="1:8" ht="15" customHeight="1">
      <c r="A299" s="85"/>
      <c r="B299" s="32"/>
      <c r="C299" s="31"/>
      <c r="D299" s="31"/>
      <c r="E299" s="31"/>
      <c r="F299" s="86"/>
      <c r="G299" s="32"/>
      <c r="H299" s="32"/>
    </row>
    <row r="300" spans="1:8" ht="15" customHeight="1">
      <c r="A300" s="85"/>
      <c r="B300" s="32"/>
      <c r="C300" s="31"/>
      <c r="D300" s="31"/>
      <c r="E300" s="31"/>
      <c r="F300" s="86"/>
      <c r="G300" s="32"/>
      <c r="H300" s="32"/>
    </row>
    <row r="301" spans="1:8" ht="15" customHeight="1">
      <c r="A301" s="85"/>
      <c r="B301" s="32"/>
      <c r="C301" s="31"/>
      <c r="D301" s="31"/>
      <c r="E301" s="31"/>
      <c r="F301" s="86"/>
      <c r="G301" s="32"/>
      <c r="H301" s="32"/>
    </row>
  </sheetData>
  <mergeCells count="3">
    <mergeCell ref="A5:B5"/>
    <mergeCell ref="C5:D5"/>
    <mergeCell ref="B7:C7"/>
  </mergeCells>
  <hyperlinks>
    <hyperlink ref="E6" location="Main!A1" display="Back To Main Page" xr:uid="{00000000-0004-0000-0400-000000000000}"/>
  </hyperlinks>
  <pageMargins left="0.7" right="0.7" top="0.75" bottom="0.75" header="0" footer="0"/>
  <pageSetup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M499"/>
  <sheetViews>
    <sheetView zoomScale="80" zoomScaleNormal="80" workbookViewId="0">
      <selection activeCell="N1" sqref="N1"/>
    </sheetView>
  </sheetViews>
  <sheetFormatPr defaultColWidth="14.42578125" defaultRowHeight="15" customHeight="1"/>
  <cols>
    <col min="1" max="1" width="5.8554687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4.5703125" customWidth="1"/>
    <col min="7" max="7" width="9.5703125" customWidth="1"/>
    <col min="8" max="8" width="11.7109375" customWidth="1"/>
    <col min="9" max="9" width="18.140625" customWidth="1"/>
    <col min="10" max="10" width="21.7109375" customWidth="1"/>
    <col min="11" max="11" width="10.7109375" customWidth="1"/>
    <col min="12" max="12" width="10.5703125" customWidth="1"/>
    <col min="13" max="13" width="14.28515625" customWidth="1"/>
    <col min="14" max="14" width="14.140625" customWidth="1"/>
    <col min="15" max="15" width="14" customWidth="1"/>
    <col min="16" max="16" width="14.5703125" customWidth="1"/>
    <col min="17" max="17" width="14.5703125" hidden="1" customWidth="1"/>
    <col min="18" max="18" width="17.7109375" customWidth="1"/>
    <col min="19" max="19" width="5.7109375" hidden="1" customWidth="1"/>
    <col min="20" max="20" width="12.7109375" customWidth="1"/>
    <col min="21" max="21" width="8.28515625" customWidth="1"/>
    <col min="22" max="39" width="9.28515625" customWidth="1"/>
  </cols>
  <sheetData>
    <row r="1" spans="1:27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R1" s="1"/>
      <c r="S1" s="6"/>
      <c r="T1" s="1"/>
      <c r="U1" s="1"/>
      <c r="V1" s="1"/>
      <c r="W1" s="1"/>
      <c r="X1" s="1"/>
      <c r="Y1" s="1"/>
      <c r="Z1" s="1"/>
      <c r="AA1" s="1"/>
    </row>
    <row r="2" spans="1:27" ht="12" customHeight="1">
      <c r="A2" s="22"/>
      <c r="B2" s="22"/>
      <c r="C2" s="22"/>
      <c r="D2" s="22"/>
      <c r="E2" s="22"/>
      <c r="F2" s="87"/>
      <c r="G2" s="87"/>
      <c r="H2" s="87"/>
      <c r="I2" s="87"/>
      <c r="J2" s="22"/>
      <c r="K2" s="87"/>
      <c r="L2" s="87"/>
      <c r="M2" s="87"/>
      <c r="N2" s="22"/>
      <c r="O2" s="1"/>
      <c r="R2" s="1"/>
      <c r="S2" s="6"/>
      <c r="T2" s="1"/>
      <c r="U2" s="1"/>
      <c r="V2" s="1"/>
      <c r="W2" s="1"/>
      <c r="X2" s="1"/>
      <c r="Y2" s="1"/>
      <c r="Z2" s="1"/>
      <c r="AA2" s="1"/>
    </row>
    <row r="3" spans="1:27" ht="12.75" customHeight="1">
      <c r="A3" s="22"/>
      <c r="B3" s="2"/>
      <c r="C3" s="2"/>
      <c r="D3" s="2"/>
      <c r="E3" s="2"/>
      <c r="F3" s="2"/>
      <c r="G3" s="2"/>
      <c r="H3" s="2"/>
      <c r="I3" s="2"/>
      <c r="J3" s="3"/>
      <c r="K3" s="88"/>
      <c r="L3" s="87"/>
      <c r="M3" s="87"/>
      <c r="N3" s="22"/>
      <c r="O3" s="1"/>
      <c r="R3" s="1"/>
      <c r="S3" s="6"/>
      <c r="T3" s="1"/>
      <c r="U3" s="1"/>
      <c r="V3" s="1"/>
      <c r="W3" s="1"/>
      <c r="X3" s="1"/>
      <c r="Y3" s="1"/>
      <c r="Z3" s="1"/>
      <c r="AA3" s="1"/>
    </row>
    <row r="4" spans="1:27" ht="12.75" customHeight="1">
      <c r="A4" s="22"/>
      <c r="B4" s="2"/>
      <c r="C4" s="2"/>
      <c r="D4" s="2"/>
      <c r="E4" s="2"/>
      <c r="F4" s="2"/>
      <c r="G4" s="2"/>
      <c r="H4" s="2"/>
      <c r="I4" s="89"/>
      <c r="J4" s="3"/>
      <c r="K4" s="88"/>
      <c r="L4" s="87"/>
      <c r="M4" s="87"/>
      <c r="N4" s="22"/>
      <c r="O4" s="1"/>
      <c r="R4" s="1"/>
      <c r="S4" s="6"/>
      <c r="T4" s="1"/>
      <c r="U4" s="1"/>
      <c r="V4" s="1"/>
      <c r="W4" s="1"/>
      <c r="X4" s="1"/>
      <c r="Y4" s="1"/>
      <c r="Z4" s="1"/>
      <c r="AA4" s="1"/>
    </row>
    <row r="5" spans="1:27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5"/>
      <c r="M5" s="90" t="s">
        <v>310</v>
      </c>
      <c r="N5" s="1"/>
      <c r="O5" s="1"/>
      <c r="R5" s="1"/>
      <c r="S5" s="6"/>
      <c r="T5" s="1"/>
      <c r="U5" s="1"/>
      <c r="V5" s="1"/>
      <c r="W5" s="1"/>
      <c r="X5" s="1"/>
      <c r="Y5" s="1"/>
      <c r="Z5" s="1"/>
      <c r="AA5" s="1"/>
    </row>
    <row r="6" spans="1:27" ht="20.25" customHeight="1">
      <c r="A6" s="91" t="s">
        <v>917</v>
      </c>
      <c r="D6" s="1"/>
      <c r="E6" s="1"/>
      <c r="F6" s="6"/>
      <c r="G6" s="6"/>
      <c r="H6" s="6"/>
      <c r="I6" s="6"/>
      <c r="J6" s="1"/>
      <c r="K6" s="6"/>
      <c r="L6" s="6"/>
      <c r="M6" s="92"/>
      <c r="N6" s="1"/>
      <c r="O6" s="1"/>
      <c r="R6" s="1"/>
      <c r="S6" s="6"/>
      <c r="T6" s="1"/>
      <c r="U6" s="1"/>
      <c r="V6" s="1"/>
      <c r="W6" s="1"/>
      <c r="X6" s="1"/>
      <c r="Y6" s="1"/>
      <c r="Z6" s="1"/>
      <c r="AA6" s="1"/>
    </row>
    <row r="7" spans="1:27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2">
        <f>Main!B10</f>
        <v>45316</v>
      </c>
      <c r="N7" s="1"/>
      <c r="O7" s="1"/>
      <c r="R7" s="1"/>
      <c r="S7" s="6"/>
      <c r="T7" s="1"/>
      <c r="U7" s="1"/>
      <c r="V7" s="1"/>
      <c r="W7" s="1"/>
      <c r="X7" s="1"/>
      <c r="Y7" s="1"/>
      <c r="Z7" s="1"/>
    </row>
    <row r="8" spans="1:27" ht="12.75" customHeight="1">
      <c r="B8" s="93" t="s">
        <v>576</v>
      </c>
      <c r="C8" s="93"/>
      <c r="D8" s="93"/>
      <c r="E8" s="93"/>
      <c r="F8" s="6"/>
      <c r="G8" s="6"/>
      <c r="H8" s="6"/>
      <c r="I8" s="6"/>
      <c r="J8" s="1"/>
      <c r="K8" s="6"/>
      <c r="L8" s="6"/>
      <c r="M8" s="6"/>
      <c r="N8" s="1"/>
      <c r="O8" s="1"/>
      <c r="R8" s="1"/>
      <c r="S8" s="6"/>
      <c r="T8" s="1"/>
      <c r="U8" s="1"/>
      <c r="V8" s="1"/>
      <c r="W8" s="1"/>
      <c r="X8" s="1"/>
      <c r="Y8" s="1"/>
      <c r="Z8" s="1"/>
      <c r="AA8" s="1"/>
    </row>
    <row r="9" spans="1:27" ht="38.25" customHeight="1">
      <c r="A9" s="94" t="s">
        <v>16</v>
      </c>
      <c r="B9" s="95" t="s">
        <v>565</v>
      </c>
      <c r="C9" s="95"/>
      <c r="D9" s="96" t="s">
        <v>577</v>
      </c>
      <c r="E9" s="95" t="s">
        <v>578</v>
      </c>
      <c r="F9" s="95" t="s">
        <v>579</v>
      </c>
      <c r="G9" s="95" t="s">
        <v>580</v>
      </c>
      <c r="H9" s="95" t="s">
        <v>581</v>
      </c>
      <c r="I9" s="95" t="s">
        <v>582</v>
      </c>
      <c r="J9" s="94" t="s">
        <v>583</v>
      </c>
      <c r="K9" s="95" t="s">
        <v>584</v>
      </c>
      <c r="L9" s="97" t="s">
        <v>585</v>
      </c>
      <c r="M9" s="97" t="s">
        <v>586</v>
      </c>
      <c r="N9" s="95" t="s">
        <v>587</v>
      </c>
      <c r="O9" s="296" t="s">
        <v>588</v>
      </c>
      <c r="P9" s="230" t="s">
        <v>589</v>
      </c>
      <c r="Q9" s="230" t="s">
        <v>872</v>
      </c>
      <c r="R9" s="1"/>
      <c r="S9" s="6"/>
      <c r="T9" s="1"/>
      <c r="U9" s="1"/>
      <c r="V9" s="1"/>
      <c r="W9" s="1"/>
      <c r="X9" s="1"/>
      <c r="Y9" s="1"/>
    </row>
    <row r="10" spans="1:27" ht="15" customHeight="1">
      <c r="A10" s="316">
        <v>1</v>
      </c>
      <c r="B10" s="317">
        <v>45238</v>
      </c>
      <c r="C10" s="318"/>
      <c r="D10" s="319" t="s">
        <v>429</v>
      </c>
      <c r="E10" s="320" t="s">
        <v>885</v>
      </c>
      <c r="F10" s="220">
        <v>108.9</v>
      </c>
      <c r="G10" s="215">
        <v>102.9</v>
      </c>
      <c r="H10" s="220">
        <v>115.25</v>
      </c>
      <c r="I10" s="220" t="s">
        <v>877</v>
      </c>
      <c r="J10" s="321" t="s">
        <v>964</v>
      </c>
      <c r="K10" s="321">
        <f>H10-F10</f>
        <v>6.3499999999999943</v>
      </c>
      <c r="L10" s="322">
        <f>(F10*-0.3)/100</f>
        <v>-0.32669999999999999</v>
      </c>
      <c r="M10" s="323">
        <f t="shared" ref="M10" si="0">(K10+L10)/F10</f>
        <v>5.531037649219462E-2</v>
      </c>
      <c r="N10" s="321" t="s">
        <v>593</v>
      </c>
      <c r="O10" s="324">
        <v>45303</v>
      </c>
      <c r="P10" s="325"/>
      <c r="Q10" s="272">
        <v>45280</v>
      </c>
      <c r="S10" s="37" t="s">
        <v>592</v>
      </c>
    </row>
    <row r="11" spans="1:27" ht="15" customHeight="1">
      <c r="A11" s="316">
        <v>2</v>
      </c>
      <c r="B11" s="317">
        <v>45250</v>
      </c>
      <c r="C11" s="318"/>
      <c r="D11" s="319" t="s">
        <v>300</v>
      </c>
      <c r="E11" s="320" t="s">
        <v>590</v>
      </c>
      <c r="F11" s="220">
        <v>36.450000000000003</v>
      </c>
      <c r="G11" s="215">
        <v>34.35</v>
      </c>
      <c r="H11" s="220">
        <v>38.6</v>
      </c>
      <c r="I11" s="220" t="s">
        <v>879</v>
      </c>
      <c r="J11" s="321" t="s">
        <v>927</v>
      </c>
      <c r="K11" s="321">
        <f>H11-F11</f>
        <v>2.1499999999999986</v>
      </c>
      <c r="L11" s="322">
        <f>(F11*-0.3)/100</f>
        <v>-0.10935</v>
      </c>
      <c r="M11" s="323">
        <f t="shared" ref="M11" si="1">(K11+L11)/F11</f>
        <v>5.5984910836762644E-2</v>
      </c>
      <c r="N11" s="321" t="s">
        <v>593</v>
      </c>
      <c r="O11" s="324">
        <v>45294</v>
      </c>
      <c r="P11" s="325"/>
      <c r="Q11" s="272">
        <v>45280</v>
      </c>
      <c r="S11" s="37" t="s">
        <v>592</v>
      </c>
    </row>
    <row r="12" spans="1:27" ht="15" customHeight="1">
      <c r="A12" s="222">
        <v>3</v>
      </c>
      <c r="B12" s="218">
        <v>45265</v>
      </c>
      <c r="C12" s="223"/>
      <c r="D12" s="227" t="s">
        <v>437</v>
      </c>
      <c r="E12" s="224" t="s">
        <v>590</v>
      </c>
      <c r="F12" s="217" t="s">
        <v>890</v>
      </c>
      <c r="G12" s="219">
        <v>254</v>
      </c>
      <c r="H12" s="217"/>
      <c r="I12" s="217" t="s">
        <v>889</v>
      </c>
      <c r="J12" s="219" t="s">
        <v>591</v>
      </c>
      <c r="K12" s="219"/>
      <c r="L12" s="221"/>
      <c r="M12" s="225"/>
      <c r="N12" s="219"/>
      <c r="O12" s="226"/>
      <c r="P12" s="221">
        <f>VLOOKUP(D12,'MidCap Intra'!$B$11:$C$568,2,0)</f>
        <v>262.8</v>
      </c>
      <c r="Q12" s="272">
        <v>45280</v>
      </c>
      <c r="S12" s="37" t="s">
        <v>592</v>
      </c>
    </row>
    <row r="13" spans="1:27" ht="15" customHeight="1">
      <c r="A13" s="297">
        <v>4</v>
      </c>
      <c r="B13" s="298">
        <v>45268</v>
      </c>
      <c r="C13" s="299"/>
      <c r="D13" s="300" t="s">
        <v>846</v>
      </c>
      <c r="E13" s="301" t="s">
        <v>590</v>
      </c>
      <c r="F13" s="294">
        <v>1975</v>
      </c>
      <c r="G13" s="295">
        <v>1870</v>
      </c>
      <c r="H13" s="294">
        <v>1860</v>
      </c>
      <c r="I13" s="294" t="s">
        <v>892</v>
      </c>
      <c r="J13" s="302" t="s">
        <v>907</v>
      </c>
      <c r="K13" s="302">
        <f t="shared" ref="K13" si="2">H13-F13</f>
        <v>-115</v>
      </c>
      <c r="L13" s="303">
        <f>(F13*-0.3)/100</f>
        <v>-5.9249999999999998</v>
      </c>
      <c r="M13" s="304">
        <f t="shared" ref="M13" si="3">(K13+L13)/F13</f>
        <v>-6.1227848101265823E-2</v>
      </c>
      <c r="N13" s="302" t="s">
        <v>603</v>
      </c>
      <c r="O13" s="305">
        <v>45292</v>
      </c>
      <c r="P13" s="306"/>
      <c r="Q13" s="272">
        <v>45280</v>
      </c>
      <c r="S13" s="37" t="s">
        <v>592</v>
      </c>
    </row>
    <row r="14" spans="1:27" ht="15" customHeight="1">
      <c r="A14" s="222">
        <v>5</v>
      </c>
      <c r="B14" s="218">
        <v>45278</v>
      </c>
      <c r="C14" s="223"/>
      <c r="D14" s="227" t="s">
        <v>215</v>
      </c>
      <c r="E14" s="224" t="s">
        <v>590</v>
      </c>
      <c r="F14" s="217" t="s">
        <v>897</v>
      </c>
      <c r="G14" s="219">
        <v>593</v>
      </c>
      <c r="H14" s="217"/>
      <c r="I14" s="217" t="s">
        <v>898</v>
      </c>
      <c r="J14" s="219" t="s">
        <v>591</v>
      </c>
      <c r="K14" s="219"/>
      <c r="L14" s="221"/>
      <c r="M14" s="225"/>
      <c r="N14" s="219"/>
      <c r="O14" s="226"/>
      <c r="P14" s="221">
        <f>VLOOKUP(D14,'MidCap Intra'!$B$11:$C$568,2,0)</f>
        <v>618.29999999999995</v>
      </c>
      <c r="Q14" s="272">
        <v>45301</v>
      </c>
      <c r="S14" s="37" t="s">
        <v>592</v>
      </c>
    </row>
    <row r="15" spans="1:27" ht="15" customHeight="1">
      <c r="A15" s="316">
        <v>6</v>
      </c>
      <c r="B15" s="317">
        <v>45280</v>
      </c>
      <c r="C15" s="318"/>
      <c r="D15" s="319" t="s">
        <v>353</v>
      </c>
      <c r="E15" s="320" t="s">
        <v>590</v>
      </c>
      <c r="F15" s="220">
        <v>1120</v>
      </c>
      <c r="G15" s="215">
        <v>1035</v>
      </c>
      <c r="H15" s="220">
        <v>1190</v>
      </c>
      <c r="I15" s="220" t="s">
        <v>900</v>
      </c>
      <c r="J15" s="321" t="s">
        <v>774</v>
      </c>
      <c r="K15" s="321">
        <f>H15-F15</f>
        <v>70</v>
      </c>
      <c r="L15" s="322">
        <f>(F15*-0.3)/100</f>
        <v>-3.36</v>
      </c>
      <c r="M15" s="323">
        <f t="shared" ref="M15" si="4">(K15+L15)/F15</f>
        <v>5.9499999999999997E-2</v>
      </c>
      <c r="N15" s="321" t="s">
        <v>593</v>
      </c>
      <c r="O15" s="324">
        <v>45306</v>
      </c>
      <c r="P15" s="325"/>
      <c r="Q15" s="272"/>
      <c r="S15" s="37" t="s">
        <v>592</v>
      </c>
    </row>
    <row r="16" spans="1:27" ht="15" customHeight="1">
      <c r="A16" s="222">
        <v>7</v>
      </c>
      <c r="B16" s="218">
        <v>45288</v>
      </c>
      <c r="C16" s="223"/>
      <c r="D16" s="227" t="s">
        <v>555</v>
      </c>
      <c r="E16" s="224" t="s">
        <v>590</v>
      </c>
      <c r="F16" s="217" t="s">
        <v>901</v>
      </c>
      <c r="G16" s="219">
        <v>1645</v>
      </c>
      <c r="H16" s="217"/>
      <c r="I16" s="217" t="s">
        <v>902</v>
      </c>
      <c r="J16" s="219" t="s">
        <v>591</v>
      </c>
      <c r="K16" s="219"/>
      <c r="L16" s="221"/>
      <c r="M16" s="225"/>
      <c r="N16" s="219"/>
      <c r="O16" s="226"/>
      <c r="P16" s="221">
        <f>VLOOKUP(D16,'MidCap Intra'!$B$11:$C$568,2,0)</f>
        <v>1703.55</v>
      </c>
      <c r="Q16" s="272">
        <v>45301</v>
      </c>
      <c r="S16" s="37" t="s">
        <v>592</v>
      </c>
    </row>
    <row r="17" spans="1:19" ht="15" customHeight="1">
      <c r="A17" s="316">
        <v>8</v>
      </c>
      <c r="B17" s="317">
        <v>45289</v>
      </c>
      <c r="C17" s="318"/>
      <c r="D17" s="319" t="s">
        <v>905</v>
      </c>
      <c r="E17" s="320" t="s">
        <v>590</v>
      </c>
      <c r="F17" s="220">
        <v>251.5</v>
      </c>
      <c r="G17" s="215">
        <v>229</v>
      </c>
      <c r="H17" s="220">
        <v>279.5</v>
      </c>
      <c r="I17" s="220" t="s">
        <v>906</v>
      </c>
      <c r="J17" s="321" t="s">
        <v>929</v>
      </c>
      <c r="K17" s="321">
        <f>H17-F17</f>
        <v>28</v>
      </c>
      <c r="L17" s="322">
        <f>(F17*-0.3)/100</f>
        <v>-0.75450000000000006</v>
      </c>
      <c r="M17" s="323">
        <f t="shared" ref="M17" si="5">(K17+L17)/F17</f>
        <v>0.10833200795228629</v>
      </c>
      <c r="N17" s="321" t="s">
        <v>593</v>
      </c>
      <c r="O17" s="324">
        <v>45295</v>
      </c>
      <c r="P17" s="325"/>
      <c r="Q17" s="272"/>
      <c r="S17" s="37" t="s">
        <v>592</v>
      </c>
    </row>
    <row r="18" spans="1:19" ht="15" customHeight="1">
      <c r="A18" s="316">
        <v>9</v>
      </c>
      <c r="B18" s="317">
        <v>45292</v>
      </c>
      <c r="C18" s="318"/>
      <c r="D18" s="319" t="s">
        <v>194</v>
      </c>
      <c r="E18" s="320" t="s">
        <v>590</v>
      </c>
      <c r="F18" s="220">
        <v>206.5</v>
      </c>
      <c r="G18" s="215">
        <v>192</v>
      </c>
      <c r="H18" s="220">
        <v>219</v>
      </c>
      <c r="I18" s="220" t="s">
        <v>916</v>
      </c>
      <c r="J18" s="321" t="s">
        <v>943</v>
      </c>
      <c r="K18" s="321">
        <f>H18-F18</f>
        <v>12.5</v>
      </c>
      <c r="L18" s="322">
        <f>(F18*-0.3)/100</f>
        <v>-0.61949999999999994</v>
      </c>
      <c r="M18" s="323">
        <f t="shared" ref="M18" si="6">(K18+L18)/F18</f>
        <v>5.7532687651331717E-2</v>
      </c>
      <c r="N18" s="321" t="s">
        <v>593</v>
      </c>
      <c r="O18" s="324">
        <v>45299</v>
      </c>
      <c r="P18" s="325"/>
      <c r="Q18" s="272"/>
      <c r="S18" s="37" t="s">
        <v>784</v>
      </c>
    </row>
    <row r="19" spans="1:19" ht="15" customHeight="1">
      <c r="A19" s="316">
        <v>10</v>
      </c>
      <c r="B19" s="317">
        <v>45294</v>
      </c>
      <c r="C19" s="318"/>
      <c r="D19" s="319" t="s">
        <v>1021</v>
      </c>
      <c r="E19" s="320" t="s">
        <v>590</v>
      </c>
      <c r="F19" s="220">
        <f>3715-27</f>
        <v>3688</v>
      </c>
      <c r="G19" s="215">
        <v>3540</v>
      </c>
      <c r="H19" s="220">
        <v>3945</v>
      </c>
      <c r="I19" s="220" t="s">
        <v>922</v>
      </c>
      <c r="J19" s="321" t="s">
        <v>1020</v>
      </c>
      <c r="K19" s="321">
        <f>H19-F19</f>
        <v>257</v>
      </c>
      <c r="L19" s="322">
        <f>(F19*-0.3)/100</f>
        <v>-11.063999999999998</v>
      </c>
      <c r="M19" s="323">
        <f t="shared" ref="M19" si="7">(K19+L19)/F19</f>
        <v>6.6685466377440356E-2</v>
      </c>
      <c r="N19" s="321" t="s">
        <v>593</v>
      </c>
      <c r="O19" s="324">
        <v>45310</v>
      </c>
      <c r="P19" s="325"/>
      <c r="Q19" s="272">
        <v>45295</v>
      </c>
      <c r="S19" s="37" t="s">
        <v>592</v>
      </c>
    </row>
    <row r="20" spans="1:19" ht="15" customHeight="1">
      <c r="A20" s="222">
        <v>11</v>
      </c>
      <c r="B20" s="218">
        <v>45294</v>
      </c>
      <c r="C20" s="223"/>
      <c r="D20" s="227" t="s">
        <v>175</v>
      </c>
      <c r="E20" s="224" t="s">
        <v>590</v>
      </c>
      <c r="F20" s="217" t="s">
        <v>923</v>
      </c>
      <c r="G20" s="219">
        <v>9340</v>
      </c>
      <c r="H20" s="217"/>
      <c r="I20" s="217" t="s">
        <v>924</v>
      </c>
      <c r="J20" s="219" t="s">
        <v>591</v>
      </c>
      <c r="K20" s="219"/>
      <c r="L20" s="221"/>
      <c r="M20" s="225"/>
      <c r="N20" s="219"/>
      <c r="O20" s="226"/>
      <c r="P20" s="221">
        <f>VLOOKUP(D20,'MidCap Intra'!$B$11:$C$568,2,0)</f>
        <v>9988.2000000000007</v>
      </c>
      <c r="Q20" s="272"/>
      <c r="S20" s="37" t="s">
        <v>592</v>
      </c>
    </row>
    <row r="21" spans="1:19" ht="15" customHeight="1">
      <c r="A21" s="297">
        <v>12</v>
      </c>
      <c r="B21" s="298">
        <v>45294</v>
      </c>
      <c r="C21" s="299"/>
      <c r="D21" s="300" t="s">
        <v>165</v>
      </c>
      <c r="E21" s="301" t="s">
        <v>590</v>
      </c>
      <c r="F21" s="294">
        <v>422.5</v>
      </c>
      <c r="G21" s="295">
        <v>397</v>
      </c>
      <c r="H21" s="294">
        <v>401</v>
      </c>
      <c r="I21" s="294" t="s">
        <v>925</v>
      </c>
      <c r="J21" s="302" t="s">
        <v>1102</v>
      </c>
      <c r="K21" s="302">
        <f t="shared" ref="K21" si="8">H21-F21</f>
        <v>-21.5</v>
      </c>
      <c r="L21" s="303">
        <f>(F21*-0.3)/100</f>
        <v>-1.2675000000000001</v>
      </c>
      <c r="M21" s="304">
        <f t="shared" ref="M21" si="9">(K21+L21)/F21</f>
        <v>-5.3887573964497039E-2</v>
      </c>
      <c r="N21" s="302" t="s">
        <v>603</v>
      </c>
      <c r="O21" s="305">
        <v>45315</v>
      </c>
      <c r="P21" s="306"/>
      <c r="Q21" s="272">
        <v>45299</v>
      </c>
      <c r="S21" s="37" t="s">
        <v>784</v>
      </c>
    </row>
    <row r="22" spans="1:19" ht="15" customHeight="1">
      <c r="A22" s="222">
        <v>13</v>
      </c>
      <c r="B22" s="218">
        <v>45296</v>
      </c>
      <c r="C22" s="223"/>
      <c r="D22" s="227" t="s">
        <v>106</v>
      </c>
      <c r="E22" s="224" t="s">
        <v>590</v>
      </c>
      <c r="F22" s="217" t="s">
        <v>940</v>
      </c>
      <c r="G22" s="219">
        <v>3590</v>
      </c>
      <c r="H22" s="217"/>
      <c r="I22" s="217" t="s">
        <v>941</v>
      </c>
      <c r="J22" s="219" t="s">
        <v>591</v>
      </c>
      <c r="K22" s="219"/>
      <c r="L22" s="221"/>
      <c r="M22" s="225"/>
      <c r="N22" s="219"/>
      <c r="O22" s="226"/>
      <c r="P22" s="221">
        <f>VLOOKUP(D22,'MidCap Intra'!$B$11:$C$568,2,0)</f>
        <v>3643.55</v>
      </c>
      <c r="Q22" s="272">
        <v>45308</v>
      </c>
      <c r="S22" s="37" t="s">
        <v>592</v>
      </c>
    </row>
    <row r="23" spans="1:19" ht="15" customHeight="1">
      <c r="A23" s="222">
        <v>14</v>
      </c>
      <c r="B23" s="218">
        <v>45299</v>
      </c>
      <c r="C23" s="223"/>
      <c r="D23" s="227" t="s">
        <v>82</v>
      </c>
      <c r="E23" s="224" t="s">
        <v>590</v>
      </c>
      <c r="F23" s="217" t="s">
        <v>944</v>
      </c>
      <c r="G23" s="219">
        <v>258</v>
      </c>
      <c r="H23" s="217"/>
      <c r="I23" s="217" t="s">
        <v>945</v>
      </c>
      <c r="J23" s="219" t="s">
        <v>591</v>
      </c>
      <c r="K23" s="219"/>
      <c r="L23" s="221"/>
      <c r="M23" s="225"/>
      <c r="N23" s="219"/>
      <c r="O23" s="226"/>
      <c r="P23" s="221">
        <f>VLOOKUP(D23,'MidCap Intra'!$B$11:$C$568,2,0)</f>
        <v>264.5</v>
      </c>
      <c r="Q23" s="272">
        <v>45303</v>
      </c>
      <c r="S23" s="37" t="s">
        <v>592</v>
      </c>
    </row>
    <row r="24" spans="1:19" ht="15" customHeight="1">
      <c r="A24" s="316">
        <v>15</v>
      </c>
      <c r="B24" s="317">
        <v>45301</v>
      </c>
      <c r="C24" s="318"/>
      <c r="D24" s="319" t="s">
        <v>401</v>
      </c>
      <c r="E24" s="320" t="s">
        <v>590</v>
      </c>
      <c r="F24" s="220">
        <v>3385</v>
      </c>
      <c r="G24" s="215">
        <v>2990</v>
      </c>
      <c r="H24" s="220">
        <v>3652.5</v>
      </c>
      <c r="I24" s="220" t="s">
        <v>959</v>
      </c>
      <c r="J24" s="321" t="s">
        <v>1050</v>
      </c>
      <c r="K24" s="321">
        <f>H24-F24</f>
        <v>267.5</v>
      </c>
      <c r="L24" s="322">
        <f>(F24*-0.3)/100</f>
        <v>-10.154999999999999</v>
      </c>
      <c r="M24" s="323">
        <f t="shared" ref="M24" si="10">(K24+L24)/F24</f>
        <v>7.6025110782865585E-2</v>
      </c>
      <c r="N24" s="321" t="s">
        <v>593</v>
      </c>
      <c r="O24" s="324">
        <v>45310</v>
      </c>
      <c r="P24" s="325"/>
      <c r="Q24" s="272"/>
      <c r="S24" s="37" t="s">
        <v>592</v>
      </c>
    </row>
    <row r="25" spans="1:19" ht="15" customHeight="1">
      <c r="A25" s="222">
        <v>16</v>
      </c>
      <c r="B25" s="218">
        <v>45303</v>
      </c>
      <c r="C25" s="223"/>
      <c r="D25" s="227" t="s">
        <v>161</v>
      </c>
      <c r="E25" s="224" t="s">
        <v>590</v>
      </c>
      <c r="F25" s="217" t="s">
        <v>967</v>
      </c>
      <c r="G25" s="219">
        <v>490</v>
      </c>
      <c r="H25" s="217"/>
      <c r="I25" s="217" t="s">
        <v>968</v>
      </c>
      <c r="J25" s="219" t="s">
        <v>591</v>
      </c>
      <c r="K25" s="219"/>
      <c r="L25" s="221"/>
      <c r="M25" s="225"/>
      <c r="N25" s="219"/>
      <c r="O25" s="226"/>
      <c r="P25" s="221">
        <f>VLOOKUP(D25,'MidCap Intra'!$B$11:$C$568,2,0)</f>
        <v>525.5</v>
      </c>
      <c r="Q25" s="272">
        <v>45309</v>
      </c>
      <c r="S25" s="37" t="s">
        <v>784</v>
      </c>
    </row>
    <row r="26" spans="1:19" ht="15" customHeight="1">
      <c r="A26" s="222">
        <v>17</v>
      </c>
      <c r="B26" s="218">
        <v>45307</v>
      </c>
      <c r="C26" s="223"/>
      <c r="D26" s="227" t="s">
        <v>905</v>
      </c>
      <c r="E26" s="224" t="s">
        <v>590</v>
      </c>
      <c r="F26" s="217" t="s">
        <v>989</v>
      </c>
      <c r="G26" s="219">
        <v>237</v>
      </c>
      <c r="H26" s="217"/>
      <c r="I26" s="217" t="s">
        <v>990</v>
      </c>
      <c r="J26" s="219" t="s">
        <v>591</v>
      </c>
      <c r="K26" s="219"/>
      <c r="L26" s="221"/>
      <c r="M26" s="225"/>
      <c r="N26" s="219"/>
      <c r="O26" s="226"/>
      <c r="P26" s="221"/>
      <c r="Q26" s="272"/>
      <c r="S26" s="37"/>
    </row>
    <row r="27" spans="1:19" ht="15" customHeight="1">
      <c r="A27" s="316">
        <v>18</v>
      </c>
      <c r="B27" s="317">
        <v>45308</v>
      </c>
      <c r="C27" s="318"/>
      <c r="D27" s="319" t="s">
        <v>1000</v>
      </c>
      <c r="E27" s="320" t="s">
        <v>590</v>
      </c>
      <c r="F27" s="220">
        <v>168</v>
      </c>
      <c r="G27" s="215">
        <v>157</v>
      </c>
      <c r="H27" s="220">
        <v>179.5</v>
      </c>
      <c r="I27" s="220" t="s">
        <v>1001</v>
      </c>
      <c r="J27" s="321" t="s">
        <v>1034</v>
      </c>
      <c r="K27" s="321">
        <f>H27-F27</f>
        <v>11.5</v>
      </c>
      <c r="L27" s="322">
        <f>(F27*-0.3)/100</f>
        <v>-0.504</v>
      </c>
      <c r="M27" s="323">
        <f t="shared" ref="M27" si="11">(K27+L27)/F27</f>
        <v>6.5452380952380956E-2</v>
      </c>
      <c r="N27" s="321" t="s">
        <v>593</v>
      </c>
      <c r="O27" s="324">
        <v>45311</v>
      </c>
      <c r="P27" s="324"/>
      <c r="Q27" s="272">
        <v>45309</v>
      </c>
      <c r="S27" s="37"/>
    </row>
    <row r="28" spans="1:19" ht="15" customHeight="1">
      <c r="A28" s="222">
        <v>19</v>
      </c>
      <c r="B28" s="218">
        <v>45308</v>
      </c>
      <c r="C28" s="223"/>
      <c r="D28" s="227" t="s">
        <v>211</v>
      </c>
      <c r="E28" s="224" t="s">
        <v>590</v>
      </c>
      <c r="F28" s="217" t="s">
        <v>1002</v>
      </c>
      <c r="G28" s="219">
        <v>2470</v>
      </c>
      <c r="H28" s="217"/>
      <c r="I28" s="217" t="s">
        <v>1003</v>
      </c>
      <c r="J28" s="219" t="s">
        <v>591</v>
      </c>
      <c r="K28" s="219"/>
      <c r="L28" s="221"/>
      <c r="M28" s="225"/>
      <c r="N28" s="219"/>
      <c r="O28" s="226"/>
      <c r="P28" s="221">
        <f>VLOOKUP(D28,'MidCap Intra'!$B$11:$C$568,2,0)</f>
        <v>2687.75</v>
      </c>
      <c r="Q28" s="272"/>
      <c r="S28" s="37"/>
    </row>
    <row r="29" spans="1:19" ht="15" customHeight="1">
      <c r="A29" s="316">
        <v>20</v>
      </c>
      <c r="B29" s="317">
        <v>45309</v>
      </c>
      <c r="C29" s="318"/>
      <c r="D29" s="319" t="s">
        <v>89</v>
      </c>
      <c r="E29" s="320" t="s">
        <v>590</v>
      </c>
      <c r="F29" s="220">
        <v>449</v>
      </c>
      <c r="G29" s="215">
        <v>421</v>
      </c>
      <c r="H29" s="220">
        <v>475.5</v>
      </c>
      <c r="I29" s="220" t="s">
        <v>1006</v>
      </c>
      <c r="J29" s="321" t="s">
        <v>1035</v>
      </c>
      <c r="K29" s="321">
        <f>H29-F29</f>
        <v>26.5</v>
      </c>
      <c r="L29" s="322">
        <f>(F29*-0.3)/100</f>
        <v>-1.347</v>
      </c>
      <c r="M29" s="323">
        <f t="shared" ref="M29" si="12">(K29+L29)/F29</f>
        <v>5.6020044543429841E-2</v>
      </c>
      <c r="N29" s="321" t="s">
        <v>593</v>
      </c>
      <c r="O29" s="324">
        <v>45311</v>
      </c>
      <c r="P29" s="325"/>
      <c r="Q29" s="272">
        <v>45309</v>
      </c>
      <c r="S29" s="37"/>
    </row>
    <row r="30" spans="1:19" ht="15" customHeight="1">
      <c r="A30" s="222"/>
      <c r="B30" s="218"/>
      <c r="C30" s="223"/>
      <c r="D30" s="227"/>
      <c r="E30" s="224"/>
      <c r="F30" s="217"/>
      <c r="G30" s="219"/>
      <c r="H30" s="217"/>
      <c r="I30" s="217"/>
      <c r="J30" s="219"/>
      <c r="K30" s="219"/>
      <c r="L30" s="221"/>
      <c r="M30" s="225"/>
      <c r="N30" s="219"/>
      <c r="O30" s="226"/>
      <c r="P30" s="221"/>
      <c r="Q30" s="272"/>
      <c r="S30" s="37"/>
    </row>
    <row r="31" spans="1:19" ht="15" customHeight="1">
      <c r="A31" s="222"/>
      <c r="B31" s="218"/>
      <c r="C31" s="223"/>
      <c r="D31" s="227"/>
      <c r="E31" s="224"/>
      <c r="F31" s="217"/>
      <c r="G31" s="219"/>
      <c r="H31" s="217"/>
      <c r="I31" s="217"/>
      <c r="J31" s="219"/>
      <c r="K31" s="219"/>
      <c r="L31" s="221"/>
      <c r="M31" s="225"/>
      <c r="N31" s="219"/>
      <c r="O31" s="226"/>
      <c r="P31" s="221"/>
      <c r="Q31" s="272"/>
      <c r="S31" s="37"/>
    </row>
    <row r="33" spans="1:39" ht="14.25" customHeight="1">
      <c r="A33" s="103"/>
      <c r="B33" s="104"/>
      <c r="C33" s="105"/>
      <c r="D33" s="106"/>
      <c r="E33" s="107"/>
      <c r="F33" s="107"/>
      <c r="G33" s="103"/>
      <c r="H33" s="107"/>
      <c r="I33" s="108"/>
      <c r="J33" s="109"/>
      <c r="K33" s="109"/>
      <c r="L33" s="110"/>
      <c r="M33" s="111"/>
      <c r="N33" s="112"/>
      <c r="O33" s="113"/>
      <c r="P33" s="114"/>
      <c r="Q33" s="114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</row>
    <row r="34" spans="1:39" ht="12" customHeight="1">
      <c r="A34" s="115" t="s">
        <v>594</v>
      </c>
      <c r="B34" s="116"/>
      <c r="C34" s="117"/>
      <c r="E34" s="118"/>
      <c r="F34" s="118"/>
      <c r="G34" s="118"/>
      <c r="H34" s="118"/>
      <c r="I34" s="118"/>
      <c r="J34" s="119"/>
      <c r="K34" s="118"/>
      <c r="L34" s="120"/>
      <c r="M34" s="55"/>
      <c r="N34" s="119"/>
      <c r="O34" s="11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</row>
    <row r="35" spans="1:39" ht="12" customHeight="1">
      <c r="A35" s="121" t="s">
        <v>595</v>
      </c>
      <c r="B35" s="115"/>
      <c r="C35" s="115"/>
      <c r="D35" s="115"/>
      <c r="E35" s="37"/>
      <c r="F35" s="122" t="s">
        <v>596</v>
      </c>
      <c r="G35" s="6"/>
      <c r="H35" s="6"/>
      <c r="I35" s="6"/>
      <c r="J35" s="123"/>
      <c r="K35" s="124"/>
      <c r="L35" s="124"/>
      <c r="M35" s="125"/>
      <c r="N35" s="1"/>
      <c r="O35" s="126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</row>
    <row r="36" spans="1:39" ht="12" customHeight="1">
      <c r="A36" s="115" t="s">
        <v>597</v>
      </c>
      <c r="B36" s="115"/>
      <c r="C36" s="115"/>
      <c r="D36" s="115" t="s">
        <v>598</v>
      </c>
      <c r="E36" s="6"/>
      <c r="F36" s="122" t="s">
        <v>599</v>
      </c>
      <c r="G36" s="6"/>
      <c r="H36" s="6"/>
      <c r="I36" s="6"/>
      <c r="J36" s="123"/>
      <c r="K36" s="124"/>
      <c r="L36" s="124"/>
      <c r="M36" s="125"/>
      <c r="N36" s="1"/>
      <c r="O36" s="126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</row>
    <row r="37" spans="1:39" ht="12" customHeight="1">
      <c r="A37" s="115"/>
      <c r="B37" s="115"/>
      <c r="C37" s="115"/>
      <c r="D37" s="115"/>
      <c r="E37" s="6"/>
      <c r="F37" s="6"/>
      <c r="G37" s="6"/>
      <c r="H37" s="6"/>
      <c r="I37" s="6"/>
      <c r="J37" s="127"/>
      <c r="K37" s="124"/>
      <c r="L37" s="124"/>
      <c r="M37" s="6"/>
      <c r="N37" s="128"/>
      <c r="O37" s="1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</row>
    <row r="38" spans="1:39" ht="12" customHeight="1">
      <c r="A38" s="234"/>
      <c r="B38" s="234"/>
      <c r="C38" s="234"/>
      <c r="D38" s="234"/>
      <c r="E38" s="235"/>
      <c r="F38" s="235"/>
      <c r="G38" s="235"/>
      <c r="H38" s="235"/>
      <c r="I38" s="235"/>
      <c r="J38" s="236"/>
      <c r="K38" s="237"/>
      <c r="L38" s="237"/>
      <c r="M38" s="235"/>
      <c r="N38" s="238"/>
      <c r="O38" s="239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</row>
    <row r="39" spans="1:39" ht="14.25" customHeight="1">
      <c r="A39" s="115"/>
      <c r="B39" s="115"/>
      <c r="C39" s="115"/>
      <c r="D39" s="115"/>
      <c r="E39" s="6"/>
      <c r="F39" s="6"/>
      <c r="G39" s="6"/>
      <c r="H39" s="6"/>
      <c r="I39" s="6"/>
      <c r="J39" s="127"/>
      <c r="K39" s="124"/>
      <c r="L39" s="125"/>
      <c r="M39" s="6"/>
      <c r="N39" s="128"/>
      <c r="O39" s="1"/>
      <c r="P39" s="37"/>
      <c r="Q39" s="37"/>
      <c r="R39" s="37"/>
      <c r="S39" s="6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</row>
    <row r="40" spans="1:39" ht="12.75" customHeight="1">
      <c r="A40" s="138" t="s">
        <v>604</v>
      </c>
      <c r="B40" s="138"/>
      <c r="C40" s="138"/>
      <c r="D40" s="138"/>
      <c r="E40" s="6"/>
      <c r="F40" s="6"/>
      <c r="G40" s="6"/>
      <c r="H40" s="6"/>
      <c r="I40" s="6"/>
      <c r="J40" s="6"/>
      <c r="K40" s="6"/>
      <c r="L40" s="6"/>
      <c r="M40" s="6"/>
      <c r="N40" s="6"/>
      <c r="O40" s="24"/>
      <c r="R40" s="37"/>
      <c r="S40" s="6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</row>
    <row r="41" spans="1:39" ht="38.25" customHeight="1">
      <c r="A41" s="95" t="s">
        <v>16</v>
      </c>
      <c r="B41" s="95" t="s">
        <v>565</v>
      </c>
      <c r="C41" s="95"/>
      <c r="D41" s="96" t="s">
        <v>577</v>
      </c>
      <c r="E41" s="95" t="s">
        <v>578</v>
      </c>
      <c r="F41" s="95" t="s">
        <v>579</v>
      </c>
      <c r="G41" s="95" t="s">
        <v>600</v>
      </c>
      <c r="H41" s="95" t="s">
        <v>581</v>
      </c>
      <c r="I41" s="228" t="s">
        <v>582</v>
      </c>
      <c r="J41" s="230" t="s">
        <v>583</v>
      </c>
      <c r="K41" s="229" t="s">
        <v>605</v>
      </c>
      <c r="L41" s="97" t="s">
        <v>585</v>
      </c>
      <c r="M41" s="139" t="s">
        <v>606</v>
      </c>
      <c r="N41" s="95" t="s">
        <v>607</v>
      </c>
      <c r="O41" s="94" t="s">
        <v>587</v>
      </c>
      <c r="P41" s="96" t="s">
        <v>588</v>
      </c>
      <c r="Q41" s="276"/>
      <c r="R41" s="37"/>
      <c r="S41" s="6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</row>
    <row r="42" spans="1:39" ht="12.75" customHeight="1">
      <c r="A42" s="220">
        <v>1</v>
      </c>
      <c r="B42" s="274">
        <v>45292</v>
      </c>
      <c r="C42" s="248"/>
      <c r="D42" s="248" t="s">
        <v>908</v>
      </c>
      <c r="E42" s="220" t="s">
        <v>602</v>
      </c>
      <c r="F42" s="220">
        <v>1463</v>
      </c>
      <c r="G42" s="220">
        <v>1448</v>
      </c>
      <c r="H42" s="220">
        <v>1479</v>
      </c>
      <c r="I42" s="215" t="s">
        <v>911</v>
      </c>
      <c r="J42" s="307" t="s">
        <v>912</v>
      </c>
      <c r="K42" s="231">
        <f t="shared" ref="K42:K43" si="13">H42-F42</f>
        <v>16</v>
      </c>
      <c r="L42" s="277">
        <f t="shared" ref="L42:L43" si="14">(H42*N42)*0.03%</f>
        <v>310.58999999999997</v>
      </c>
      <c r="M42" s="232">
        <f t="shared" ref="M42:M43" si="15">(K42*N42)-L42</f>
        <v>10889.41</v>
      </c>
      <c r="N42" s="231">
        <v>700</v>
      </c>
      <c r="O42" s="102" t="s">
        <v>593</v>
      </c>
      <c r="P42" s="233">
        <v>45292</v>
      </c>
      <c r="Q42" s="270"/>
      <c r="R42" s="140"/>
      <c r="S42" s="55" t="s">
        <v>983</v>
      </c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141"/>
      <c r="AH42" s="142"/>
      <c r="AI42" s="140"/>
      <c r="AJ42" s="140"/>
      <c r="AK42" s="141"/>
      <c r="AL42" s="141"/>
      <c r="AM42" s="141"/>
    </row>
    <row r="43" spans="1:39" ht="12.75" customHeight="1">
      <c r="A43" s="294">
        <v>2</v>
      </c>
      <c r="B43" s="308">
        <v>45292</v>
      </c>
      <c r="C43" s="309"/>
      <c r="D43" s="309" t="s">
        <v>909</v>
      </c>
      <c r="E43" s="294" t="s">
        <v>602</v>
      </c>
      <c r="F43" s="294">
        <v>2857</v>
      </c>
      <c r="G43" s="294">
        <v>2820</v>
      </c>
      <c r="H43" s="294">
        <v>2820</v>
      </c>
      <c r="I43" s="295" t="s">
        <v>913</v>
      </c>
      <c r="J43" s="310" t="s">
        <v>919</v>
      </c>
      <c r="K43" s="311">
        <f t="shared" si="13"/>
        <v>-37</v>
      </c>
      <c r="L43" s="312">
        <f t="shared" si="14"/>
        <v>253.79999999999998</v>
      </c>
      <c r="M43" s="313">
        <f t="shared" si="15"/>
        <v>-11353.8</v>
      </c>
      <c r="N43" s="311">
        <v>300</v>
      </c>
      <c r="O43" s="314" t="s">
        <v>603</v>
      </c>
      <c r="P43" s="315">
        <v>45293</v>
      </c>
      <c r="Q43" s="270"/>
      <c r="R43" s="140"/>
      <c r="S43" s="55" t="s">
        <v>983</v>
      </c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141"/>
      <c r="AH43" s="142"/>
      <c r="AI43" s="140"/>
      <c r="AJ43" s="140"/>
      <c r="AK43" s="141"/>
      <c r="AL43" s="141"/>
      <c r="AM43" s="141"/>
    </row>
    <row r="44" spans="1:39" ht="12.75" customHeight="1">
      <c r="A44" s="294">
        <v>3</v>
      </c>
      <c r="B44" s="308">
        <v>45292</v>
      </c>
      <c r="C44" s="309"/>
      <c r="D44" s="309" t="s">
        <v>910</v>
      </c>
      <c r="E44" s="294" t="s">
        <v>602</v>
      </c>
      <c r="F44" s="294">
        <v>870</v>
      </c>
      <c r="G44" s="294">
        <v>860</v>
      </c>
      <c r="H44" s="294">
        <v>860</v>
      </c>
      <c r="I44" s="295" t="s">
        <v>914</v>
      </c>
      <c r="J44" s="310" t="s">
        <v>918</v>
      </c>
      <c r="K44" s="311">
        <f t="shared" ref="K44" si="16">H44-F44</f>
        <v>-10</v>
      </c>
      <c r="L44" s="312">
        <f t="shared" ref="L44" si="17">(H44*N44)*0.03%</f>
        <v>258</v>
      </c>
      <c r="M44" s="313">
        <f t="shared" ref="M44" si="18">(K44*N44)-L44</f>
        <v>-10258</v>
      </c>
      <c r="N44" s="311">
        <v>1000</v>
      </c>
      <c r="O44" s="314" t="s">
        <v>603</v>
      </c>
      <c r="P44" s="315">
        <v>45293</v>
      </c>
      <c r="Q44" s="270"/>
      <c r="R44" s="140"/>
      <c r="S44" s="55" t="s">
        <v>983</v>
      </c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141"/>
      <c r="AH44" s="142"/>
      <c r="AI44" s="140"/>
      <c r="AJ44" s="140"/>
      <c r="AK44" s="141"/>
      <c r="AL44" s="141"/>
      <c r="AM44" s="141"/>
    </row>
    <row r="45" spans="1:39" ht="12.75" customHeight="1">
      <c r="A45" s="294">
        <v>4</v>
      </c>
      <c r="B45" s="308">
        <v>45293</v>
      </c>
      <c r="C45" s="309"/>
      <c r="D45" s="309" t="s">
        <v>908</v>
      </c>
      <c r="E45" s="294" t="s">
        <v>602</v>
      </c>
      <c r="F45" s="294">
        <v>1460</v>
      </c>
      <c r="G45" s="294">
        <v>1445</v>
      </c>
      <c r="H45" s="294">
        <v>1445</v>
      </c>
      <c r="I45" s="295" t="s">
        <v>920</v>
      </c>
      <c r="J45" s="310" t="s">
        <v>921</v>
      </c>
      <c r="K45" s="311">
        <f t="shared" ref="K45:K46" si="19">H45-F45</f>
        <v>-15</v>
      </c>
      <c r="L45" s="312">
        <f t="shared" ref="L45:L46" si="20">(H45*N45)*0.03%</f>
        <v>303.45</v>
      </c>
      <c r="M45" s="313">
        <f t="shared" ref="M45:M46" si="21">(K45*N45)-L45</f>
        <v>-10803.45</v>
      </c>
      <c r="N45" s="311">
        <v>700</v>
      </c>
      <c r="O45" s="314" t="s">
        <v>603</v>
      </c>
      <c r="P45" s="315">
        <v>45294</v>
      </c>
      <c r="Q45" s="270"/>
      <c r="R45" s="140"/>
      <c r="S45" s="55" t="s">
        <v>983</v>
      </c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141"/>
      <c r="AH45" s="142"/>
      <c r="AI45" s="140"/>
      <c r="AJ45" s="140"/>
      <c r="AK45" s="141"/>
      <c r="AL45" s="141"/>
      <c r="AM45" s="141"/>
    </row>
    <row r="46" spans="1:39" ht="12.75" customHeight="1">
      <c r="A46" s="333">
        <v>5</v>
      </c>
      <c r="B46" s="334">
        <v>45295</v>
      </c>
      <c r="C46" s="335"/>
      <c r="D46" s="335" t="s">
        <v>930</v>
      </c>
      <c r="E46" s="333" t="s">
        <v>602</v>
      </c>
      <c r="F46" s="333">
        <v>2626</v>
      </c>
      <c r="G46" s="333">
        <v>2592</v>
      </c>
      <c r="H46" s="333">
        <v>2627</v>
      </c>
      <c r="I46" s="336" t="s">
        <v>931</v>
      </c>
      <c r="J46" s="337" t="s">
        <v>806</v>
      </c>
      <c r="K46" s="338">
        <f t="shared" si="19"/>
        <v>1</v>
      </c>
      <c r="L46" s="339">
        <f t="shared" si="20"/>
        <v>236.42999999999998</v>
      </c>
      <c r="M46" s="340">
        <f t="shared" si="21"/>
        <v>63.570000000000022</v>
      </c>
      <c r="N46" s="338">
        <v>300</v>
      </c>
      <c r="O46" s="341" t="s">
        <v>610</v>
      </c>
      <c r="P46" s="342">
        <v>45296</v>
      </c>
      <c r="Q46" s="270"/>
      <c r="R46" s="140"/>
      <c r="S46" s="55" t="s">
        <v>983</v>
      </c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141"/>
      <c r="AH46" s="142"/>
      <c r="AI46" s="140"/>
      <c r="AJ46" s="140"/>
      <c r="AK46" s="141"/>
      <c r="AL46" s="141"/>
      <c r="AM46" s="141"/>
    </row>
    <row r="47" spans="1:39" ht="12.75" customHeight="1">
      <c r="A47" s="294">
        <v>6</v>
      </c>
      <c r="B47" s="308">
        <v>45295</v>
      </c>
      <c r="C47" s="309"/>
      <c r="D47" s="309" t="s">
        <v>935</v>
      </c>
      <c r="E47" s="294" t="s">
        <v>602</v>
      </c>
      <c r="F47" s="294">
        <v>2724</v>
      </c>
      <c r="G47" s="294">
        <v>2693</v>
      </c>
      <c r="H47" s="294">
        <v>2693</v>
      </c>
      <c r="I47" s="295" t="s">
        <v>938</v>
      </c>
      <c r="J47" s="310" t="s">
        <v>939</v>
      </c>
      <c r="K47" s="311">
        <f t="shared" ref="K47:K48" si="22">H47-F47</f>
        <v>-31</v>
      </c>
      <c r="L47" s="312">
        <f t="shared" ref="L47:L48" si="23">(H47*N47)*0.03%</f>
        <v>323.15999999999997</v>
      </c>
      <c r="M47" s="313">
        <f t="shared" ref="M47:M48" si="24">(K47*N47)-L47</f>
        <v>-12723.16</v>
      </c>
      <c r="N47" s="311">
        <v>400</v>
      </c>
      <c r="O47" s="314" t="s">
        <v>603</v>
      </c>
      <c r="P47" s="315">
        <v>45296</v>
      </c>
      <c r="Q47" s="270"/>
      <c r="R47" s="140"/>
      <c r="S47" s="55" t="s">
        <v>592</v>
      </c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141"/>
      <c r="AH47" s="142"/>
      <c r="AI47" s="140"/>
      <c r="AJ47" s="140"/>
      <c r="AK47" s="141"/>
      <c r="AL47" s="141"/>
      <c r="AM47" s="141"/>
    </row>
    <row r="48" spans="1:39" ht="12.75" customHeight="1">
      <c r="A48" s="220">
        <v>7</v>
      </c>
      <c r="B48" s="274">
        <v>45299</v>
      </c>
      <c r="C48" s="248"/>
      <c r="D48" s="248" t="s">
        <v>946</v>
      </c>
      <c r="E48" s="220" t="s">
        <v>602</v>
      </c>
      <c r="F48" s="220">
        <v>10080</v>
      </c>
      <c r="G48" s="220">
        <v>9880</v>
      </c>
      <c r="H48" s="220">
        <v>10257.5</v>
      </c>
      <c r="I48" s="215" t="s">
        <v>947</v>
      </c>
      <c r="J48" s="307" t="s">
        <v>991</v>
      </c>
      <c r="K48" s="231">
        <f t="shared" si="22"/>
        <v>177.5</v>
      </c>
      <c r="L48" s="277">
        <f t="shared" si="23"/>
        <v>153.86249999999998</v>
      </c>
      <c r="M48" s="232">
        <f t="shared" si="24"/>
        <v>8721.1375000000007</v>
      </c>
      <c r="N48" s="231">
        <v>50</v>
      </c>
      <c r="O48" s="102" t="s">
        <v>593</v>
      </c>
      <c r="P48" s="233">
        <v>45307</v>
      </c>
      <c r="Q48" s="270"/>
      <c r="R48" s="140"/>
      <c r="S48" s="55" t="s">
        <v>983</v>
      </c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141"/>
      <c r="AH48" s="142"/>
      <c r="AI48" s="140"/>
      <c r="AJ48" s="140"/>
      <c r="AK48" s="141"/>
      <c r="AL48" s="141"/>
      <c r="AM48" s="141"/>
    </row>
    <row r="49" spans="1:39" ht="12.75" customHeight="1">
      <c r="A49" s="294">
        <v>8</v>
      </c>
      <c r="B49" s="308">
        <v>45301</v>
      </c>
      <c r="C49" s="309"/>
      <c r="D49" s="309" t="s">
        <v>957</v>
      </c>
      <c r="E49" s="294" t="s">
        <v>602</v>
      </c>
      <c r="F49" s="294">
        <v>241</v>
      </c>
      <c r="G49" s="294">
        <v>238</v>
      </c>
      <c r="H49" s="294">
        <v>238</v>
      </c>
      <c r="I49" s="295" t="s">
        <v>958</v>
      </c>
      <c r="J49" s="310" t="s">
        <v>977</v>
      </c>
      <c r="K49" s="311">
        <f t="shared" ref="K49" si="25">H49-F49</f>
        <v>-3</v>
      </c>
      <c r="L49" s="312">
        <f t="shared" ref="L49" si="26">(H49*N49)*0.03%</f>
        <v>257.03999999999996</v>
      </c>
      <c r="M49" s="313">
        <f t="shared" ref="M49" si="27">(K49*N49)-L49</f>
        <v>-11057.04</v>
      </c>
      <c r="N49" s="311">
        <v>3600</v>
      </c>
      <c r="O49" s="314" t="s">
        <v>603</v>
      </c>
      <c r="P49" s="315">
        <v>45306</v>
      </c>
      <c r="Q49" s="270"/>
      <c r="R49" s="140"/>
      <c r="S49" s="55" t="s">
        <v>983</v>
      </c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141"/>
      <c r="AH49" s="142"/>
      <c r="AI49" s="140"/>
      <c r="AJ49" s="140"/>
      <c r="AK49" s="141"/>
      <c r="AL49" s="141"/>
      <c r="AM49" s="141"/>
    </row>
    <row r="50" spans="1:39" ht="12.75" customHeight="1">
      <c r="A50" s="220">
        <v>9</v>
      </c>
      <c r="B50" s="274">
        <v>45301</v>
      </c>
      <c r="C50" s="248"/>
      <c r="D50" s="248" t="s">
        <v>960</v>
      </c>
      <c r="E50" s="220" t="s">
        <v>602</v>
      </c>
      <c r="F50" s="220">
        <v>2645</v>
      </c>
      <c r="G50" s="220">
        <v>2595</v>
      </c>
      <c r="H50" s="220">
        <v>2692.5</v>
      </c>
      <c r="I50" s="215" t="s">
        <v>961</v>
      </c>
      <c r="J50" s="307" t="s">
        <v>612</v>
      </c>
      <c r="K50" s="231">
        <f t="shared" ref="K50:K51" si="28">H50-F50</f>
        <v>47.5</v>
      </c>
      <c r="L50" s="277">
        <f t="shared" ref="L50:L51" si="29">(H50*N50)*0.03%</f>
        <v>201.93749999999997</v>
      </c>
      <c r="M50" s="232">
        <f t="shared" ref="M50:M51" si="30">(K50*N50)-L50</f>
        <v>11673.0625</v>
      </c>
      <c r="N50" s="231">
        <v>250</v>
      </c>
      <c r="O50" s="102" t="s">
        <v>593</v>
      </c>
      <c r="P50" s="233">
        <v>45302</v>
      </c>
      <c r="Q50" s="270"/>
      <c r="R50" s="140"/>
      <c r="S50" s="55" t="s">
        <v>592</v>
      </c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141"/>
      <c r="AH50" s="142"/>
      <c r="AI50" s="140"/>
      <c r="AJ50" s="140"/>
      <c r="AK50" s="141"/>
      <c r="AL50" s="141"/>
      <c r="AM50" s="141"/>
    </row>
    <row r="51" spans="1:39" ht="12.75" customHeight="1">
      <c r="A51" s="294">
        <v>10</v>
      </c>
      <c r="B51" s="308">
        <v>45303</v>
      </c>
      <c r="C51" s="309"/>
      <c r="D51" s="309" t="s">
        <v>965</v>
      </c>
      <c r="E51" s="294" t="s">
        <v>602</v>
      </c>
      <c r="F51" s="294">
        <v>5365</v>
      </c>
      <c r="G51" s="294">
        <v>5298</v>
      </c>
      <c r="H51" s="294">
        <v>5325</v>
      </c>
      <c r="I51" s="295" t="s">
        <v>966</v>
      </c>
      <c r="J51" s="310" t="s">
        <v>978</v>
      </c>
      <c r="K51" s="311">
        <f t="shared" si="28"/>
        <v>-40</v>
      </c>
      <c r="L51" s="312">
        <f t="shared" si="29"/>
        <v>239.62499999999997</v>
      </c>
      <c r="M51" s="313">
        <f t="shared" si="30"/>
        <v>-6239.625</v>
      </c>
      <c r="N51" s="311">
        <v>150</v>
      </c>
      <c r="O51" s="314" t="s">
        <v>603</v>
      </c>
      <c r="P51" s="315">
        <v>45306</v>
      </c>
      <c r="Q51" s="270"/>
      <c r="R51" s="140"/>
      <c r="S51" s="55" t="s">
        <v>983</v>
      </c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141"/>
      <c r="AH51" s="142"/>
      <c r="AI51" s="140"/>
      <c r="AJ51" s="140"/>
      <c r="AK51" s="141"/>
      <c r="AL51" s="141"/>
      <c r="AM51" s="141"/>
    </row>
    <row r="52" spans="1:39" ht="12.75" customHeight="1">
      <c r="A52" s="220">
        <v>11</v>
      </c>
      <c r="B52" s="274">
        <v>45303</v>
      </c>
      <c r="C52" s="248"/>
      <c r="D52" s="248" t="s">
        <v>972</v>
      </c>
      <c r="E52" s="220" t="s">
        <v>602</v>
      </c>
      <c r="F52" s="220">
        <v>21910</v>
      </c>
      <c r="G52" s="220">
        <v>21795</v>
      </c>
      <c r="H52" s="220">
        <v>22055</v>
      </c>
      <c r="I52" s="215" t="s">
        <v>973</v>
      </c>
      <c r="J52" s="307" t="s">
        <v>736</v>
      </c>
      <c r="K52" s="231">
        <f t="shared" ref="K52:K53" si="31">H52-F52</f>
        <v>145</v>
      </c>
      <c r="L52" s="277">
        <f t="shared" ref="L52:L53" si="32">(H52*N52)*0.03%</f>
        <v>330.82499999999999</v>
      </c>
      <c r="M52" s="232">
        <f t="shared" ref="M52:M53" si="33">(K52*N52)-L52</f>
        <v>6919.1750000000002</v>
      </c>
      <c r="N52" s="231">
        <v>50</v>
      </c>
      <c r="O52" s="102" t="s">
        <v>593</v>
      </c>
      <c r="P52" s="233">
        <v>45306</v>
      </c>
      <c r="Q52" s="270"/>
      <c r="R52" s="140"/>
      <c r="S52" s="55" t="s">
        <v>592</v>
      </c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141"/>
      <c r="AH52" s="142"/>
      <c r="AI52" s="140"/>
      <c r="AJ52" s="140"/>
      <c r="AK52" s="141"/>
      <c r="AL52" s="141"/>
      <c r="AM52" s="141"/>
    </row>
    <row r="53" spans="1:39" ht="12.75" customHeight="1">
      <c r="A53" s="294">
        <v>12</v>
      </c>
      <c r="B53" s="308">
        <v>45307</v>
      </c>
      <c r="C53" s="309"/>
      <c r="D53" s="309" t="s">
        <v>987</v>
      </c>
      <c r="E53" s="294" t="s">
        <v>602</v>
      </c>
      <c r="F53" s="294">
        <v>3887.5</v>
      </c>
      <c r="G53" s="294">
        <v>3838</v>
      </c>
      <c r="H53" s="294">
        <v>3838</v>
      </c>
      <c r="I53" s="295" t="s">
        <v>988</v>
      </c>
      <c r="J53" s="310" t="s">
        <v>992</v>
      </c>
      <c r="K53" s="311">
        <f t="shared" si="31"/>
        <v>-49.5</v>
      </c>
      <c r="L53" s="312">
        <f t="shared" si="32"/>
        <v>230.27999999999997</v>
      </c>
      <c r="M53" s="313">
        <f t="shared" si="33"/>
        <v>-10130.280000000001</v>
      </c>
      <c r="N53" s="311">
        <v>200</v>
      </c>
      <c r="O53" s="314" t="s">
        <v>603</v>
      </c>
      <c r="P53" s="315">
        <v>45307</v>
      </c>
      <c r="Q53" s="270"/>
      <c r="R53" s="140"/>
      <c r="S53" s="55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141"/>
      <c r="AH53" s="142"/>
      <c r="AI53" s="140"/>
      <c r="AJ53" s="140"/>
      <c r="AK53" s="141"/>
      <c r="AL53" s="141"/>
      <c r="AM53" s="141"/>
    </row>
    <row r="54" spans="1:39" ht="12.75" customHeight="1">
      <c r="A54" s="294">
        <v>13</v>
      </c>
      <c r="B54" s="308">
        <v>45311</v>
      </c>
      <c r="C54" s="309"/>
      <c r="D54" s="309" t="s">
        <v>1029</v>
      </c>
      <c r="E54" s="294" t="s">
        <v>602</v>
      </c>
      <c r="F54" s="294">
        <v>746.5</v>
      </c>
      <c r="G54" s="294">
        <v>737</v>
      </c>
      <c r="H54" s="294">
        <v>738.5</v>
      </c>
      <c r="I54" s="295" t="s">
        <v>1030</v>
      </c>
      <c r="J54" s="310" t="s">
        <v>1031</v>
      </c>
      <c r="K54" s="311">
        <f t="shared" ref="K54" si="34">H54-F54</f>
        <v>-8</v>
      </c>
      <c r="L54" s="312">
        <f t="shared" ref="L54" si="35">(H54*N54)*0.03%</f>
        <v>221.54999999999998</v>
      </c>
      <c r="M54" s="313">
        <f t="shared" ref="M54" si="36">(K54*N54)-L54</f>
        <v>-8221.5499999999993</v>
      </c>
      <c r="N54" s="311">
        <v>1000</v>
      </c>
      <c r="O54" s="314" t="s">
        <v>603</v>
      </c>
      <c r="P54" s="315">
        <v>45311</v>
      </c>
      <c r="Q54" s="270"/>
      <c r="R54" s="140"/>
      <c r="S54" s="55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141"/>
      <c r="AH54" s="142"/>
      <c r="AI54" s="140"/>
      <c r="AJ54" s="140"/>
      <c r="AK54" s="141"/>
      <c r="AL54" s="141"/>
      <c r="AM54" s="141"/>
    </row>
    <row r="55" spans="1:39" ht="12.75" customHeight="1">
      <c r="A55" s="333">
        <v>14</v>
      </c>
      <c r="B55" s="334">
        <v>45311</v>
      </c>
      <c r="C55" s="335"/>
      <c r="D55" s="335" t="s">
        <v>972</v>
      </c>
      <c r="E55" s="333" t="s">
        <v>602</v>
      </c>
      <c r="F55" s="333">
        <v>21650</v>
      </c>
      <c r="G55" s="333">
        <v>21550</v>
      </c>
      <c r="H55" s="333">
        <v>21655</v>
      </c>
      <c r="I55" s="336" t="s">
        <v>1032</v>
      </c>
      <c r="J55" s="337" t="s">
        <v>1033</v>
      </c>
      <c r="K55" s="338">
        <f t="shared" ref="K55" si="37">H55-F55</f>
        <v>5</v>
      </c>
      <c r="L55" s="339">
        <f t="shared" ref="L55" si="38">(H55*N55)*0.03%</f>
        <v>324.82499999999999</v>
      </c>
      <c r="M55" s="340">
        <f t="shared" ref="M55" si="39">(K55*N55)-L55</f>
        <v>-74.824999999999989</v>
      </c>
      <c r="N55" s="338">
        <v>50</v>
      </c>
      <c r="O55" s="341" t="s">
        <v>610</v>
      </c>
      <c r="P55" s="342">
        <v>45311</v>
      </c>
      <c r="Q55" s="270"/>
      <c r="R55" s="140"/>
      <c r="S55" s="55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141"/>
      <c r="AH55" s="142"/>
      <c r="AI55" s="140"/>
      <c r="AJ55" s="140"/>
      <c r="AK55" s="141"/>
      <c r="AL55" s="141"/>
      <c r="AM55" s="141"/>
    </row>
    <row r="56" spans="1:39" ht="12.75" customHeight="1">
      <c r="A56" s="220">
        <v>15</v>
      </c>
      <c r="B56" s="274">
        <v>45314</v>
      </c>
      <c r="C56" s="248"/>
      <c r="D56" s="248" t="s">
        <v>1048</v>
      </c>
      <c r="E56" s="220" t="s">
        <v>888</v>
      </c>
      <c r="F56" s="220">
        <v>21410</v>
      </c>
      <c r="G56" s="220">
        <v>21590</v>
      </c>
      <c r="H56" s="220">
        <v>21310</v>
      </c>
      <c r="I56" s="215" t="s">
        <v>1049</v>
      </c>
      <c r="J56" s="307" t="s">
        <v>613</v>
      </c>
      <c r="K56" s="231">
        <f>F56-H56</f>
        <v>100</v>
      </c>
      <c r="L56" s="277">
        <f t="shared" ref="L56" si="40">(H56*N56)*0.03%</f>
        <v>319.64999999999998</v>
      </c>
      <c r="M56" s="232">
        <f t="shared" ref="M56" si="41">(K56*N56)-L56</f>
        <v>4680.3500000000004</v>
      </c>
      <c r="N56" s="231">
        <v>50</v>
      </c>
      <c r="O56" s="102" t="s">
        <v>593</v>
      </c>
      <c r="P56" s="233">
        <v>45314</v>
      </c>
      <c r="Q56" s="270"/>
      <c r="R56" s="140"/>
      <c r="S56" s="55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141"/>
      <c r="AH56" s="142"/>
      <c r="AI56" s="140"/>
      <c r="AJ56" s="140"/>
      <c r="AK56" s="141"/>
      <c r="AL56" s="141"/>
      <c r="AM56" s="141"/>
    </row>
    <row r="57" spans="1:39" ht="12.75" customHeight="1">
      <c r="A57" s="333">
        <v>16</v>
      </c>
      <c r="B57" s="334">
        <v>45315</v>
      </c>
      <c r="C57" s="335"/>
      <c r="D57" s="335" t="s">
        <v>1048</v>
      </c>
      <c r="E57" s="333" t="s">
        <v>888</v>
      </c>
      <c r="F57" s="333">
        <v>21400</v>
      </c>
      <c r="G57" s="333">
        <v>21590</v>
      </c>
      <c r="H57" s="333">
        <v>21390</v>
      </c>
      <c r="I57" s="336" t="s">
        <v>1049</v>
      </c>
      <c r="J57" s="337" t="s">
        <v>1088</v>
      </c>
      <c r="K57" s="338">
        <f>F57-H57</f>
        <v>10</v>
      </c>
      <c r="L57" s="339">
        <f t="shared" ref="L57" si="42">(H57*N57)*0.03%</f>
        <v>320.84999999999997</v>
      </c>
      <c r="M57" s="340">
        <f t="shared" ref="M57" si="43">(K57*N57)-L57</f>
        <v>179.15000000000003</v>
      </c>
      <c r="N57" s="338">
        <v>50</v>
      </c>
      <c r="O57" s="341" t="s">
        <v>610</v>
      </c>
      <c r="P57" s="342">
        <v>45314</v>
      </c>
      <c r="Q57" s="270"/>
      <c r="R57" s="140"/>
      <c r="S57" s="55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141"/>
      <c r="AH57" s="142"/>
      <c r="AI57" s="140"/>
      <c r="AJ57" s="140"/>
      <c r="AK57" s="141"/>
      <c r="AL57" s="141"/>
      <c r="AM57" s="141"/>
    </row>
    <row r="58" spans="1:39" ht="12.75" customHeight="1">
      <c r="A58" s="217">
        <v>17</v>
      </c>
      <c r="B58" s="278">
        <v>45346</v>
      </c>
      <c r="C58" s="271"/>
      <c r="D58" s="271" t="s">
        <v>1099</v>
      </c>
      <c r="E58" s="217" t="s">
        <v>602</v>
      </c>
      <c r="F58" s="217" t="s">
        <v>1100</v>
      </c>
      <c r="G58" s="217">
        <v>5600</v>
      </c>
      <c r="H58" s="217"/>
      <c r="I58" s="219" t="s">
        <v>1101</v>
      </c>
      <c r="J58" s="216" t="s">
        <v>591</v>
      </c>
      <c r="K58" s="98"/>
      <c r="L58" s="101"/>
      <c r="M58" s="273"/>
      <c r="N58" s="98"/>
      <c r="O58" s="100"/>
      <c r="P58" s="280"/>
      <c r="Q58" s="270"/>
      <c r="R58" s="140"/>
      <c r="S58" s="55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141"/>
      <c r="AH58" s="142"/>
      <c r="AI58" s="140"/>
      <c r="AJ58" s="140"/>
      <c r="AK58" s="141"/>
      <c r="AL58" s="141"/>
      <c r="AM58" s="141"/>
    </row>
    <row r="59" spans="1:39" ht="12.75" customHeight="1">
      <c r="A59" s="217"/>
      <c r="B59" s="278"/>
      <c r="C59" s="271"/>
      <c r="D59" s="271"/>
      <c r="E59" s="217"/>
      <c r="F59" s="217"/>
      <c r="G59" s="217"/>
      <c r="H59" s="217"/>
      <c r="I59" s="219"/>
      <c r="J59" s="216"/>
      <c r="K59" s="98"/>
      <c r="L59" s="101"/>
      <c r="M59" s="273"/>
      <c r="N59" s="98"/>
      <c r="O59" s="100"/>
      <c r="P59" s="280"/>
      <c r="Q59" s="270"/>
      <c r="R59" s="140"/>
      <c r="S59" s="55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141"/>
      <c r="AH59" s="142"/>
      <c r="AI59" s="140"/>
      <c r="AJ59" s="140"/>
      <c r="AK59" s="141"/>
      <c r="AL59" s="141"/>
      <c r="AM59" s="141"/>
    </row>
    <row r="60" spans="1:39" ht="12.75" customHeight="1">
      <c r="A60" s="217"/>
      <c r="B60" s="278"/>
      <c r="C60" s="271"/>
      <c r="D60" s="271"/>
      <c r="E60" s="217"/>
      <c r="F60" s="217"/>
      <c r="G60" s="217"/>
      <c r="H60" s="217"/>
      <c r="I60" s="219"/>
      <c r="J60" s="216"/>
      <c r="K60" s="98"/>
      <c r="L60" s="101"/>
      <c r="M60" s="273"/>
      <c r="N60" s="98"/>
      <c r="O60" s="100"/>
      <c r="P60" s="280"/>
      <c r="Q60" s="270"/>
      <c r="R60" s="140"/>
      <c r="S60" s="55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141"/>
      <c r="AH60" s="142"/>
      <c r="AI60" s="140"/>
      <c r="AJ60" s="140"/>
      <c r="AK60" s="141"/>
      <c r="AL60" s="141"/>
      <c r="AM60" s="141"/>
    </row>
    <row r="61" spans="1:39" ht="12.75" customHeight="1">
      <c r="A61" s="217"/>
      <c r="B61" s="278"/>
      <c r="C61" s="271"/>
      <c r="D61" s="271"/>
      <c r="E61" s="217"/>
      <c r="F61" s="217"/>
      <c r="G61" s="217"/>
      <c r="H61" s="217"/>
      <c r="I61" s="219"/>
      <c r="J61" s="216"/>
      <c r="K61" s="98"/>
      <c r="L61" s="279"/>
      <c r="M61" s="273"/>
      <c r="N61" s="98"/>
      <c r="O61" s="100"/>
      <c r="P61" s="280"/>
      <c r="Q61" s="270"/>
      <c r="R61" s="140"/>
      <c r="S61" s="55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141"/>
      <c r="AH61" s="142"/>
      <c r="AI61" s="140"/>
      <c r="AJ61" s="140"/>
      <c r="AK61" s="141"/>
      <c r="AL61" s="141"/>
      <c r="AM61" s="141"/>
    </row>
    <row r="63" spans="1:39" ht="12.75" customHeight="1">
      <c r="A63" s="141"/>
      <c r="B63" s="144"/>
      <c r="C63" s="140"/>
      <c r="D63" s="140"/>
      <c r="E63" s="141"/>
      <c r="F63" s="141"/>
      <c r="G63" s="141"/>
      <c r="H63" s="145"/>
      <c r="I63" s="145"/>
      <c r="J63" s="145"/>
      <c r="K63" s="140"/>
      <c r="L63" s="141"/>
      <c r="M63" s="141"/>
      <c r="N63" s="141"/>
      <c r="O63" s="145"/>
      <c r="P63" s="145"/>
      <c r="Q63" s="145"/>
      <c r="R63" s="140"/>
      <c r="S63" s="55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141"/>
      <c r="AH63" s="142"/>
      <c r="AI63" s="140"/>
      <c r="AJ63" s="140"/>
      <c r="AK63" s="141"/>
      <c r="AL63" s="141"/>
      <c r="AM63" s="141"/>
    </row>
    <row r="64" spans="1:39">
      <c r="A64" s="146" t="s">
        <v>608</v>
      </c>
      <c r="B64" s="146"/>
      <c r="C64" s="146"/>
      <c r="D64" s="146"/>
      <c r="E64" s="147"/>
      <c r="F64" s="108"/>
      <c r="G64" s="108"/>
      <c r="H64" s="108"/>
      <c r="I64" s="108"/>
      <c r="J64" s="1"/>
      <c r="K64" s="6"/>
      <c r="L64" s="6"/>
      <c r="M64" s="6"/>
      <c r="N64" s="1"/>
      <c r="O64" s="1"/>
      <c r="P64" s="37"/>
      <c r="Q64" s="37"/>
      <c r="R64" s="37"/>
      <c r="S64" s="6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37"/>
      <c r="AH64" s="37"/>
      <c r="AI64" s="37"/>
      <c r="AJ64" s="37"/>
      <c r="AK64" s="37"/>
      <c r="AL64" s="37"/>
      <c r="AM64" s="37"/>
    </row>
    <row r="65" spans="1:39" ht="38.25">
      <c r="A65" s="95" t="s">
        <v>16</v>
      </c>
      <c r="B65" s="95" t="s">
        <v>565</v>
      </c>
      <c r="C65" s="95"/>
      <c r="D65" s="96" t="s">
        <v>577</v>
      </c>
      <c r="E65" s="95" t="s">
        <v>578</v>
      </c>
      <c r="F65" s="95" t="s">
        <v>579</v>
      </c>
      <c r="G65" s="95" t="s">
        <v>600</v>
      </c>
      <c r="H65" s="95" t="s">
        <v>581</v>
      </c>
      <c r="I65" s="95" t="s">
        <v>582</v>
      </c>
      <c r="J65" s="94" t="s">
        <v>583</v>
      </c>
      <c r="K65" s="94" t="s">
        <v>609</v>
      </c>
      <c r="L65" s="97" t="s">
        <v>585</v>
      </c>
      <c r="M65" s="139" t="s">
        <v>606</v>
      </c>
      <c r="N65" s="95" t="s">
        <v>607</v>
      </c>
      <c r="O65" s="95" t="s">
        <v>587</v>
      </c>
      <c r="P65" s="96" t="s">
        <v>588</v>
      </c>
      <c r="Q65" s="275"/>
      <c r="R65" s="37"/>
      <c r="S65" s="6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37"/>
      <c r="AH65" s="37"/>
      <c r="AI65" s="37"/>
      <c r="AJ65" s="37"/>
      <c r="AK65" s="37"/>
      <c r="AL65" s="37"/>
      <c r="AM65" s="37"/>
    </row>
    <row r="66" spans="1:39" ht="12.75" customHeight="1">
      <c r="A66" s="406">
        <v>1</v>
      </c>
      <c r="B66" s="408">
        <v>45289</v>
      </c>
      <c r="C66" s="309"/>
      <c r="D66" s="309" t="s">
        <v>903</v>
      </c>
      <c r="E66" s="294" t="s">
        <v>602</v>
      </c>
      <c r="F66" s="294">
        <v>300</v>
      </c>
      <c r="G66" s="294"/>
      <c r="H66" s="294"/>
      <c r="I66" s="295"/>
      <c r="J66" s="404" t="s">
        <v>928</v>
      </c>
      <c r="K66" s="326">
        <f>H66-F66</f>
        <v>-300</v>
      </c>
      <c r="L66" s="327">
        <v>25</v>
      </c>
      <c r="M66" s="398">
        <v>-2975</v>
      </c>
      <c r="N66" s="311">
        <v>15</v>
      </c>
      <c r="O66" s="400" t="s">
        <v>603</v>
      </c>
      <c r="P66" s="402">
        <v>45294</v>
      </c>
      <c r="Q66" s="270"/>
      <c r="R66" s="140"/>
      <c r="S66" s="55" t="s">
        <v>592</v>
      </c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141"/>
      <c r="AH66" s="142"/>
      <c r="AI66" s="140"/>
      <c r="AJ66" s="140"/>
      <c r="AK66" s="141"/>
      <c r="AL66" s="141"/>
      <c r="AM66" s="141"/>
    </row>
    <row r="67" spans="1:39" ht="12.75" customHeight="1">
      <c r="A67" s="407"/>
      <c r="B67" s="409"/>
      <c r="C67" s="309"/>
      <c r="D67" s="309" t="s">
        <v>904</v>
      </c>
      <c r="E67" s="294" t="s">
        <v>888</v>
      </c>
      <c r="F67" s="294">
        <v>105</v>
      </c>
      <c r="G67" s="294"/>
      <c r="H67" s="294"/>
      <c r="I67" s="294"/>
      <c r="J67" s="405"/>
      <c r="K67" s="326">
        <f>F67-H67</f>
        <v>105</v>
      </c>
      <c r="L67" s="327">
        <v>25</v>
      </c>
      <c r="M67" s="399"/>
      <c r="N67" s="311">
        <v>15</v>
      </c>
      <c r="O67" s="401"/>
      <c r="P67" s="403"/>
      <c r="Q67" s="270"/>
      <c r="R67" s="140"/>
      <c r="S67" s="37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141"/>
      <c r="AH67" s="142"/>
      <c r="AI67" s="140"/>
      <c r="AJ67" s="140"/>
      <c r="AK67" s="141"/>
      <c r="AL67" s="141"/>
      <c r="AM67" s="141"/>
    </row>
    <row r="68" spans="1:39" ht="12.75" customHeight="1">
      <c r="A68" s="331">
        <v>2</v>
      </c>
      <c r="B68" s="332">
        <v>45295</v>
      </c>
      <c r="C68" s="248"/>
      <c r="D68" s="248" t="s">
        <v>932</v>
      </c>
      <c r="E68" s="220" t="s">
        <v>602</v>
      </c>
      <c r="F68" s="220">
        <v>300</v>
      </c>
      <c r="G68" s="220">
        <v>240</v>
      </c>
      <c r="H68" s="215">
        <v>362.5</v>
      </c>
      <c r="I68" s="215" t="s">
        <v>933</v>
      </c>
      <c r="J68" s="328" t="s">
        <v>934</v>
      </c>
      <c r="K68" s="329">
        <f>H68-F68</f>
        <v>62.5</v>
      </c>
      <c r="L68" s="330">
        <v>50</v>
      </c>
      <c r="M68" s="232">
        <f t="shared" ref="M68" si="44">(K68*N68)-L68</f>
        <v>887.5</v>
      </c>
      <c r="N68" s="231">
        <v>15</v>
      </c>
      <c r="O68" s="102" t="s">
        <v>593</v>
      </c>
      <c r="P68" s="233">
        <v>45295</v>
      </c>
      <c r="Q68" s="270"/>
      <c r="R68" s="140"/>
      <c r="S68" s="55" t="s">
        <v>592</v>
      </c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141"/>
      <c r="AH68" s="142"/>
      <c r="AI68" s="140"/>
      <c r="AJ68" s="140"/>
      <c r="AK68" s="141"/>
      <c r="AL68" s="141"/>
      <c r="AM68" s="141"/>
    </row>
    <row r="69" spans="1:39" ht="12.75" customHeight="1">
      <c r="A69" s="343">
        <v>3</v>
      </c>
      <c r="B69" s="344">
        <v>45299</v>
      </c>
      <c r="C69" s="309"/>
      <c r="D69" s="309" t="s">
        <v>948</v>
      </c>
      <c r="E69" s="294" t="s">
        <v>602</v>
      </c>
      <c r="F69" s="294">
        <v>91.5</v>
      </c>
      <c r="G69" s="294">
        <v>60</v>
      </c>
      <c r="H69" s="294">
        <v>37.5</v>
      </c>
      <c r="I69" s="295" t="s">
        <v>949</v>
      </c>
      <c r="J69" s="345" t="s">
        <v>950</v>
      </c>
      <c r="K69" s="326">
        <f>H69-F69</f>
        <v>-54</v>
      </c>
      <c r="L69" s="327">
        <v>50</v>
      </c>
      <c r="M69" s="313">
        <f t="shared" ref="M69" si="45">(K69*N69)-L69</f>
        <v>-2750</v>
      </c>
      <c r="N69" s="311">
        <v>50</v>
      </c>
      <c r="O69" s="314" t="s">
        <v>603</v>
      </c>
      <c r="P69" s="315">
        <v>45300</v>
      </c>
      <c r="Q69" s="270"/>
      <c r="R69" s="140"/>
      <c r="S69" s="55" t="s">
        <v>592</v>
      </c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141"/>
      <c r="AH69" s="142"/>
      <c r="AI69" s="140"/>
      <c r="AJ69" s="140"/>
      <c r="AK69" s="141"/>
      <c r="AL69" s="141"/>
      <c r="AM69" s="141"/>
    </row>
    <row r="70" spans="1:39" ht="12.75" customHeight="1">
      <c r="A70" s="346">
        <v>4</v>
      </c>
      <c r="B70" s="347">
        <v>45300</v>
      </c>
      <c r="C70" s="335"/>
      <c r="D70" s="335" t="s">
        <v>951</v>
      </c>
      <c r="E70" s="333" t="s">
        <v>602</v>
      </c>
      <c r="F70" s="333">
        <v>280</v>
      </c>
      <c r="G70" s="333">
        <v>180</v>
      </c>
      <c r="H70" s="333">
        <v>280</v>
      </c>
      <c r="I70" s="336" t="s">
        <v>952</v>
      </c>
      <c r="J70" s="348" t="s">
        <v>953</v>
      </c>
      <c r="K70" s="349">
        <f>H70-F70</f>
        <v>0</v>
      </c>
      <c r="L70" s="350">
        <v>50</v>
      </c>
      <c r="M70" s="340">
        <f t="shared" ref="M70:M71" si="46">(K70*N70)-L70</f>
        <v>-50</v>
      </c>
      <c r="N70" s="338">
        <v>15</v>
      </c>
      <c r="O70" s="341" t="s">
        <v>610</v>
      </c>
      <c r="P70" s="342">
        <v>45300</v>
      </c>
      <c r="Q70" s="270"/>
      <c r="R70" s="140"/>
      <c r="S70" s="55" t="s">
        <v>983</v>
      </c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141"/>
      <c r="AH70" s="142"/>
      <c r="AI70" s="140"/>
      <c r="AJ70" s="140"/>
      <c r="AK70" s="141"/>
      <c r="AL70" s="141"/>
      <c r="AM70" s="141"/>
    </row>
    <row r="71" spans="1:39" ht="12.75" customHeight="1">
      <c r="A71" s="343">
        <v>5</v>
      </c>
      <c r="B71" s="344">
        <v>45300</v>
      </c>
      <c r="C71" s="309"/>
      <c r="D71" s="309" t="s">
        <v>954</v>
      </c>
      <c r="E71" s="294" t="s">
        <v>602</v>
      </c>
      <c r="F71" s="294">
        <v>16</v>
      </c>
      <c r="G71" s="294">
        <v>0</v>
      </c>
      <c r="H71" s="294">
        <v>0</v>
      </c>
      <c r="I71" s="295" t="s">
        <v>955</v>
      </c>
      <c r="J71" s="345" t="s">
        <v>956</v>
      </c>
      <c r="K71" s="326">
        <f>H71-F71</f>
        <v>-16</v>
      </c>
      <c r="L71" s="327">
        <v>25</v>
      </c>
      <c r="M71" s="313">
        <f t="shared" si="46"/>
        <v>-665</v>
      </c>
      <c r="N71" s="311">
        <v>40</v>
      </c>
      <c r="O71" s="314" t="s">
        <v>603</v>
      </c>
      <c r="P71" s="315">
        <v>45300</v>
      </c>
      <c r="Q71" s="270"/>
      <c r="R71" s="140"/>
      <c r="S71" s="55" t="s">
        <v>983</v>
      </c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141"/>
      <c r="AH71" s="142"/>
      <c r="AI71" s="140"/>
      <c r="AJ71" s="140"/>
      <c r="AK71" s="141"/>
      <c r="AL71" s="141"/>
      <c r="AM71" s="141"/>
    </row>
    <row r="72" spans="1:39" ht="12.75" customHeight="1">
      <c r="A72" s="294">
        <v>6</v>
      </c>
      <c r="B72" s="308">
        <v>45302</v>
      </c>
      <c r="C72" s="309"/>
      <c r="D72" s="309" t="s">
        <v>962</v>
      </c>
      <c r="E72" s="294" t="s">
        <v>602</v>
      </c>
      <c r="F72" s="294">
        <v>375</v>
      </c>
      <c r="G72" s="294">
        <v>280</v>
      </c>
      <c r="H72" s="294">
        <v>280</v>
      </c>
      <c r="I72" s="295" t="s">
        <v>963</v>
      </c>
      <c r="J72" s="345" t="s">
        <v>714</v>
      </c>
      <c r="K72" s="326">
        <f>H72-F72</f>
        <v>-95</v>
      </c>
      <c r="L72" s="327">
        <v>50</v>
      </c>
      <c r="M72" s="313">
        <f t="shared" ref="M72" si="47">(K72*N72)-L72</f>
        <v>-1475</v>
      </c>
      <c r="N72" s="311">
        <v>15</v>
      </c>
      <c r="O72" s="314" t="s">
        <v>603</v>
      </c>
      <c r="P72" s="315">
        <v>45302</v>
      </c>
      <c r="Q72" s="270"/>
      <c r="R72" s="140"/>
      <c r="S72" s="55" t="s">
        <v>983</v>
      </c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141"/>
      <c r="AH72" s="142"/>
      <c r="AI72" s="140"/>
      <c r="AJ72" s="140"/>
      <c r="AK72" s="141"/>
      <c r="AL72" s="141"/>
      <c r="AM72" s="141"/>
    </row>
    <row r="73" spans="1:39" ht="12.75" customHeight="1">
      <c r="A73" s="386">
        <v>7</v>
      </c>
      <c r="B73" s="384">
        <v>45303</v>
      </c>
      <c r="C73" s="248"/>
      <c r="D73" s="248" t="s">
        <v>969</v>
      </c>
      <c r="E73" s="220" t="s">
        <v>888</v>
      </c>
      <c r="F73" s="220">
        <v>46</v>
      </c>
      <c r="G73" s="220"/>
      <c r="H73" s="220">
        <v>40</v>
      </c>
      <c r="I73" s="215"/>
      <c r="J73" s="388" t="s">
        <v>976</v>
      </c>
      <c r="K73" s="329">
        <f>F73-H73</f>
        <v>6</v>
      </c>
      <c r="L73" s="330">
        <v>50</v>
      </c>
      <c r="M73" s="390">
        <v>820</v>
      </c>
      <c r="N73" s="231">
        <v>40</v>
      </c>
      <c r="O73" s="392" t="s">
        <v>593</v>
      </c>
      <c r="P73" s="366">
        <v>45306</v>
      </c>
      <c r="Q73" s="270"/>
      <c r="R73" s="140"/>
      <c r="S73" s="55" t="s">
        <v>983</v>
      </c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37"/>
      <c r="AG73" s="141"/>
      <c r="AH73" s="142"/>
      <c r="AI73" s="140"/>
      <c r="AJ73" s="140"/>
      <c r="AK73" s="141"/>
      <c r="AL73" s="141"/>
      <c r="AM73" s="141"/>
    </row>
    <row r="74" spans="1:39" ht="12.75" customHeight="1">
      <c r="A74" s="387"/>
      <c r="B74" s="385"/>
      <c r="C74" s="248"/>
      <c r="D74" s="248" t="s">
        <v>970</v>
      </c>
      <c r="E74" s="220" t="s">
        <v>888</v>
      </c>
      <c r="F74" s="220">
        <v>44</v>
      </c>
      <c r="G74" s="220"/>
      <c r="H74" s="220">
        <v>27</v>
      </c>
      <c r="I74" s="215"/>
      <c r="J74" s="389"/>
      <c r="K74" s="329">
        <f>F74-H74</f>
        <v>17</v>
      </c>
      <c r="L74" s="330">
        <v>50</v>
      </c>
      <c r="M74" s="396"/>
      <c r="N74" s="231">
        <v>40</v>
      </c>
      <c r="O74" s="395"/>
      <c r="P74" s="397"/>
      <c r="Q74" s="270"/>
      <c r="R74" s="140"/>
      <c r="S74" s="55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141"/>
      <c r="AH74" s="142"/>
      <c r="AI74" s="140"/>
      <c r="AJ74" s="140"/>
      <c r="AK74" s="141"/>
      <c r="AL74" s="141"/>
      <c r="AM74" s="141"/>
    </row>
    <row r="75" spans="1:39" ht="12.75" customHeight="1">
      <c r="A75" s="220">
        <v>8</v>
      </c>
      <c r="B75" s="274">
        <v>45303</v>
      </c>
      <c r="C75" s="248"/>
      <c r="D75" s="248" t="s">
        <v>962</v>
      </c>
      <c r="E75" s="220" t="s">
        <v>602</v>
      </c>
      <c r="F75" s="220">
        <v>360</v>
      </c>
      <c r="G75" s="220">
        <v>255</v>
      </c>
      <c r="H75" s="220">
        <v>480</v>
      </c>
      <c r="I75" s="215" t="s">
        <v>971</v>
      </c>
      <c r="J75" s="328" t="s">
        <v>975</v>
      </c>
      <c r="K75" s="329">
        <f>H75-F75</f>
        <v>120</v>
      </c>
      <c r="L75" s="330">
        <v>50</v>
      </c>
      <c r="M75" s="232">
        <f t="shared" ref="M75" si="48">(K75*N75)-L75</f>
        <v>1750</v>
      </c>
      <c r="N75" s="231">
        <v>15</v>
      </c>
      <c r="O75" s="102" t="s">
        <v>593</v>
      </c>
      <c r="P75" s="233">
        <v>45306</v>
      </c>
      <c r="Q75" s="270"/>
      <c r="R75" s="140"/>
      <c r="S75" s="55" t="s">
        <v>983</v>
      </c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141"/>
      <c r="AH75" s="142"/>
      <c r="AI75" s="140"/>
      <c r="AJ75" s="140"/>
      <c r="AK75" s="141"/>
      <c r="AL75" s="141"/>
      <c r="AM75" s="141"/>
    </row>
    <row r="76" spans="1:39" ht="12.75" customHeight="1">
      <c r="A76" s="386">
        <v>9</v>
      </c>
      <c r="B76" s="384">
        <v>45306</v>
      </c>
      <c r="C76" s="248"/>
      <c r="D76" s="248" t="s">
        <v>979</v>
      </c>
      <c r="E76" s="220" t="s">
        <v>888</v>
      </c>
      <c r="F76" s="220">
        <v>28</v>
      </c>
      <c r="G76" s="220"/>
      <c r="H76" s="220">
        <v>10</v>
      </c>
      <c r="I76" s="215"/>
      <c r="J76" s="388" t="s">
        <v>986</v>
      </c>
      <c r="K76" s="329">
        <f>F76-H76</f>
        <v>18</v>
      </c>
      <c r="L76" s="330">
        <v>50</v>
      </c>
      <c r="M76" s="390">
        <v>940</v>
      </c>
      <c r="N76" s="231">
        <v>40</v>
      </c>
      <c r="O76" s="392" t="s">
        <v>593</v>
      </c>
      <c r="P76" s="366">
        <v>45307</v>
      </c>
      <c r="Q76" s="270"/>
      <c r="R76" s="140"/>
      <c r="S76" s="55" t="s">
        <v>983</v>
      </c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141"/>
      <c r="AH76" s="142"/>
      <c r="AI76" s="140"/>
      <c r="AJ76" s="140"/>
      <c r="AK76" s="141"/>
      <c r="AL76" s="141"/>
      <c r="AM76" s="141"/>
    </row>
    <row r="77" spans="1:39" ht="12.75" customHeight="1">
      <c r="A77" s="387"/>
      <c r="B77" s="385"/>
      <c r="C77" s="248"/>
      <c r="D77" s="248" t="s">
        <v>980</v>
      </c>
      <c r="E77" s="220" t="s">
        <v>888</v>
      </c>
      <c r="F77" s="220">
        <v>28</v>
      </c>
      <c r="G77" s="220"/>
      <c r="H77" s="220">
        <v>20</v>
      </c>
      <c r="I77" s="215"/>
      <c r="J77" s="389"/>
      <c r="K77" s="329">
        <f>F77-H77</f>
        <v>8</v>
      </c>
      <c r="L77" s="330">
        <v>50</v>
      </c>
      <c r="M77" s="396"/>
      <c r="N77" s="231">
        <v>40</v>
      </c>
      <c r="O77" s="395"/>
      <c r="P77" s="397"/>
      <c r="Q77" s="270"/>
      <c r="R77" s="140"/>
      <c r="S77" s="55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141"/>
      <c r="AH77" s="142"/>
      <c r="AI77" s="140"/>
      <c r="AJ77" s="140"/>
      <c r="AK77" s="141"/>
      <c r="AL77" s="141"/>
      <c r="AM77" s="141"/>
    </row>
    <row r="78" spans="1:39" ht="12.75" customHeight="1">
      <c r="A78" s="220">
        <v>10</v>
      </c>
      <c r="B78" s="274">
        <v>45306</v>
      </c>
      <c r="C78" s="248"/>
      <c r="D78" s="248" t="s">
        <v>981</v>
      </c>
      <c r="E78" s="220" t="s">
        <v>602</v>
      </c>
      <c r="F78" s="220">
        <v>255</v>
      </c>
      <c r="G78" s="220">
        <v>150</v>
      </c>
      <c r="H78" s="220">
        <v>325</v>
      </c>
      <c r="I78" s="215" t="s">
        <v>982</v>
      </c>
      <c r="J78" s="328" t="s">
        <v>774</v>
      </c>
      <c r="K78" s="329">
        <f>H78-F78</f>
        <v>70</v>
      </c>
      <c r="L78" s="330">
        <v>50</v>
      </c>
      <c r="M78" s="232">
        <f t="shared" ref="M78" si="49">(K78*N78)-L78</f>
        <v>1000</v>
      </c>
      <c r="N78" s="231">
        <v>15</v>
      </c>
      <c r="O78" s="102" t="s">
        <v>593</v>
      </c>
      <c r="P78" s="233">
        <v>45306</v>
      </c>
      <c r="Q78" s="270"/>
      <c r="R78" s="140"/>
      <c r="S78" s="55" t="s">
        <v>983</v>
      </c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141"/>
      <c r="AH78" s="142"/>
      <c r="AI78" s="140"/>
      <c r="AJ78" s="140"/>
      <c r="AK78" s="141"/>
      <c r="AL78" s="141"/>
      <c r="AM78" s="141"/>
    </row>
    <row r="79" spans="1:39" ht="12.75" customHeight="1">
      <c r="A79" s="386">
        <v>11</v>
      </c>
      <c r="B79" s="384">
        <v>45307</v>
      </c>
      <c r="C79" s="248"/>
      <c r="D79" s="248" t="s">
        <v>993</v>
      </c>
      <c r="E79" s="220" t="s">
        <v>602</v>
      </c>
      <c r="F79" s="220">
        <v>55</v>
      </c>
      <c r="G79" s="220"/>
      <c r="H79" s="220">
        <v>68</v>
      </c>
      <c r="I79" s="215"/>
      <c r="J79" s="388" t="s">
        <v>1005</v>
      </c>
      <c r="K79" s="329">
        <f>H79-F79</f>
        <v>13</v>
      </c>
      <c r="L79" s="330">
        <v>50</v>
      </c>
      <c r="M79" s="232">
        <f t="shared" ref="M79:M80" si="50">(K79*N79)-L79</f>
        <v>3850</v>
      </c>
      <c r="N79" s="231">
        <v>300</v>
      </c>
      <c r="O79" s="392" t="s">
        <v>593</v>
      </c>
      <c r="P79" s="366">
        <v>45306</v>
      </c>
      <c r="Q79" s="270"/>
      <c r="R79" s="140"/>
      <c r="S79" s="55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141"/>
      <c r="AH79" s="142"/>
      <c r="AI79" s="140"/>
      <c r="AJ79" s="140"/>
      <c r="AK79" s="141"/>
      <c r="AL79" s="141"/>
      <c r="AM79" s="141"/>
    </row>
    <row r="80" spans="1:39" ht="12.75" customHeight="1">
      <c r="A80" s="387"/>
      <c r="B80" s="385"/>
      <c r="C80" s="248"/>
      <c r="D80" s="248" t="s">
        <v>994</v>
      </c>
      <c r="E80" s="220" t="s">
        <v>888</v>
      </c>
      <c r="F80" s="220">
        <v>33</v>
      </c>
      <c r="G80" s="220"/>
      <c r="H80" s="220">
        <v>40.5</v>
      </c>
      <c r="I80" s="215"/>
      <c r="J80" s="389"/>
      <c r="K80" s="329">
        <f>F80-H80</f>
        <v>-7.5</v>
      </c>
      <c r="L80" s="330">
        <v>50</v>
      </c>
      <c r="M80" s="232">
        <f t="shared" si="50"/>
        <v>-2300</v>
      </c>
      <c r="N80" s="231">
        <v>300</v>
      </c>
      <c r="O80" s="395"/>
      <c r="P80" s="397"/>
      <c r="Q80" s="270"/>
      <c r="R80" s="140"/>
      <c r="S80" s="55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  <c r="AG80" s="141"/>
      <c r="AH80" s="142"/>
      <c r="AI80" s="140"/>
      <c r="AJ80" s="140"/>
      <c r="AK80" s="141"/>
      <c r="AL80" s="141"/>
      <c r="AM80" s="141"/>
    </row>
    <row r="81" spans="1:39" ht="12.75" customHeight="1">
      <c r="A81" s="294">
        <v>12</v>
      </c>
      <c r="B81" s="308">
        <v>45307</v>
      </c>
      <c r="C81" s="309"/>
      <c r="D81" s="309" t="s">
        <v>995</v>
      </c>
      <c r="E81" s="294" t="s">
        <v>602</v>
      </c>
      <c r="F81" s="294">
        <v>15</v>
      </c>
      <c r="G81" s="294">
        <v>0</v>
      </c>
      <c r="H81" s="294">
        <v>0</v>
      </c>
      <c r="I81" s="295" t="s">
        <v>996</v>
      </c>
      <c r="J81" s="345" t="s">
        <v>921</v>
      </c>
      <c r="K81" s="326">
        <f>H81-F81</f>
        <v>-15</v>
      </c>
      <c r="L81" s="327">
        <v>50</v>
      </c>
      <c r="M81" s="313">
        <f t="shared" ref="M81" si="51">(K81*N81)-L81</f>
        <v>-650</v>
      </c>
      <c r="N81" s="311">
        <v>40</v>
      </c>
      <c r="O81" s="314" t="s">
        <v>603</v>
      </c>
      <c r="P81" s="315">
        <v>45307</v>
      </c>
      <c r="Q81" s="270"/>
      <c r="R81" s="140"/>
      <c r="S81" s="55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141"/>
      <c r="AH81" s="142"/>
      <c r="AI81" s="140"/>
      <c r="AJ81" s="140"/>
      <c r="AK81" s="141"/>
      <c r="AL81" s="141"/>
      <c r="AM81" s="141"/>
    </row>
    <row r="82" spans="1:39" ht="12.75" customHeight="1">
      <c r="A82" s="294">
        <v>13</v>
      </c>
      <c r="B82" s="308">
        <v>45307</v>
      </c>
      <c r="C82" s="309"/>
      <c r="D82" s="309" t="s">
        <v>981</v>
      </c>
      <c r="E82" s="294" t="s">
        <v>602</v>
      </c>
      <c r="F82" s="294">
        <v>205</v>
      </c>
      <c r="G82" s="294">
        <v>99</v>
      </c>
      <c r="H82" s="294">
        <v>0</v>
      </c>
      <c r="I82" s="295" t="s">
        <v>997</v>
      </c>
      <c r="J82" s="345" t="s">
        <v>1004</v>
      </c>
      <c r="K82" s="326">
        <f>H82-F82</f>
        <v>-205</v>
      </c>
      <c r="L82" s="327">
        <v>25</v>
      </c>
      <c r="M82" s="313">
        <f t="shared" ref="M82" si="52">(K82*N82)-L82</f>
        <v>-3100</v>
      </c>
      <c r="N82" s="311">
        <v>15</v>
      </c>
      <c r="O82" s="314" t="s">
        <v>603</v>
      </c>
      <c r="P82" s="315">
        <v>45308</v>
      </c>
      <c r="Q82" s="270"/>
      <c r="R82" s="140"/>
      <c r="S82" s="55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141"/>
      <c r="AH82" s="142"/>
      <c r="AI82" s="140"/>
      <c r="AJ82" s="140"/>
      <c r="AK82" s="141"/>
      <c r="AL82" s="141"/>
      <c r="AM82" s="141"/>
    </row>
    <row r="83" spans="1:39" ht="12.75" customHeight="1">
      <c r="A83" s="386">
        <v>14</v>
      </c>
      <c r="B83" s="384">
        <v>45309</v>
      </c>
      <c r="C83" s="248"/>
      <c r="D83" s="248" t="s">
        <v>1007</v>
      </c>
      <c r="E83" s="220" t="s">
        <v>602</v>
      </c>
      <c r="F83" s="220">
        <v>114</v>
      </c>
      <c r="G83" s="220"/>
      <c r="H83" s="220">
        <v>138</v>
      </c>
      <c r="I83" s="215"/>
      <c r="J83" s="388" t="s">
        <v>1017</v>
      </c>
      <c r="K83" s="329">
        <f>H83-F83</f>
        <v>24</v>
      </c>
      <c r="L83" s="330">
        <v>50</v>
      </c>
      <c r="M83" s="390">
        <v>1712.5</v>
      </c>
      <c r="N83" s="231">
        <v>125</v>
      </c>
      <c r="O83" s="392" t="s">
        <v>593</v>
      </c>
      <c r="P83" s="366">
        <v>45310</v>
      </c>
      <c r="Q83" s="270"/>
      <c r="R83" s="140"/>
      <c r="S83" s="55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141"/>
      <c r="AH83" s="142"/>
      <c r="AI83" s="140"/>
      <c r="AJ83" s="140"/>
      <c r="AK83" s="141"/>
      <c r="AL83" s="141"/>
      <c r="AM83" s="141"/>
    </row>
    <row r="84" spans="1:39" ht="12.75" customHeight="1">
      <c r="A84" s="387"/>
      <c r="B84" s="385"/>
      <c r="C84" s="248"/>
      <c r="D84" s="248" t="s">
        <v>1008</v>
      </c>
      <c r="E84" s="220" t="s">
        <v>888</v>
      </c>
      <c r="F84" s="220">
        <v>54.5</v>
      </c>
      <c r="G84" s="220"/>
      <c r="H84" s="220">
        <v>64</v>
      </c>
      <c r="I84" s="215"/>
      <c r="J84" s="389"/>
      <c r="K84" s="329">
        <f>F84-H84</f>
        <v>-9.5</v>
      </c>
      <c r="L84" s="330">
        <v>50</v>
      </c>
      <c r="M84" s="391"/>
      <c r="N84" s="231">
        <v>125</v>
      </c>
      <c r="O84" s="393"/>
      <c r="P84" s="367"/>
      <c r="Q84" s="270"/>
      <c r="R84" s="140"/>
      <c r="S84" s="55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141"/>
      <c r="AH84" s="142"/>
      <c r="AI84" s="140"/>
      <c r="AJ84" s="140"/>
      <c r="AK84" s="141"/>
      <c r="AL84" s="141"/>
      <c r="AM84" s="141"/>
    </row>
    <row r="85" spans="1:39" ht="12.75" customHeight="1">
      <c r="A85" s="333">
        <v>15</v>
      </c>
      <c r="B85" s="334">
        <v>45310</v>
      </c>
      <c r="C85" s="335"/>
      <c r="D85" s="335" t="s">
        <v>1018</v>
      </c>
      <c r="E85" s="333" t="s">
        <v>602</v>
      </c>
      <c r="F85" s="333">
        <v>415</v>
      </c>
      <c r="G85" s="333">
        <v>300</v>
      </c>
      <c r="H85" s="333">
        <v>440</v>
      </c>
      <c r="I85" s="336" t="s">
        <v>1019</v>
      </c>
      <c r="J85" s="348" t="s">
        <v>760</v>
      </c>
      <c r="K85" s="349">
        <v>25</v>
      </c>
      <c r="L85" s="350">
        <v>50</v>
      </c>
      <c r="M85" s="340">
        <f t="shared" ref="M85" si="53">(K85*N85)-L85</f>
        <v>325</v>
      </c>
      <c r="N85" s="338">
        <v>15</v>
      </c>
      <c r="O85" s="341" t="s">
        <v>610</v>
      </c>
      <c r="P85" s="342">
        <v>45311</v>
      </c>
      <c r="Q85" s="270"/>
      <c r="R85" s="140"/>
      <c r="S85" s="55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F85" s="37"/>
      <c r="AG85" s="141"/>
      <c r="AH85" s="142"/>
      <c r="AI85" s="140"/>
      <c r="AJ85" s="140"/>
      <c r="AK85" s="141"/>
      <c r="AL85" s="141"/>
      <c r="AM85" s="141"/>
    </row>
    <row r="86" spans="1:39" ht="12.75" customHeight="1">
      <c r="A86" s="368">
        <v>16</v>
      </c>
      <c r="B86" s="370">
        <v>45314</v>
      </c>
      <c r="C86" s="271"/>
      <c r="D86" s="271" t="s">
        <v>1044</v>
      </c>
      <c r="E86" s="217" t="s">
        <v>602</v>
      </c>
      <c r="F86" s="217" t="s">
        <v>1046</v>
      </c>
      <c r="G86" s="217"/>
      <c r="H86" s="217"/>
      <c r="I86" s="219"/>
      <c r="J86" s="372" t="s">
        <v>591</v>
      </c>
      <c r="K86" s="217"/>
      <c r="L86" s="281"/>
      <c r="M86" s="283"/>
      <c r="N86" s="217"/>
      <c r="O86" s="219"/>
      <c r="P86" s="394"/>
      <c r="Q86" s="270"/>
      <c r="R86" s="140"/>
      <c r="S86" s="55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141"/>
      <c r="AH86" s="142"/>
      <c r="AI86" s="140"/>
      <c r="AJ86" s="140"/>
      <c r="AK86" s="141"/>
      <c r="AL86" s="141"/>
      <c r="AM86" s="141"/>
    </row>
    <row r="87" spans="1:39" ht="12.75" customHeight="1">
      <c r="A87" s="369"/>
      <c r="B87" s="371"/>
      <c r="C87" s="271"/>
      <c r="D87" s="271" t="s">
        <v>1045</v>
      </c>
      <c r="E87" s="217" t="s">
        <v>602</v>
      </c>
      <c r="F87" s="217" t="s">
        <v>1047</v>
      </c>
      <c r="G87" s="217"/>
      <c r="H87" s="217"/>
      <c r="I87" s="219"/>
      <c r="J87" s="373"/>
      <c r="K87" s="217"/>
      <c r="L87" s="281"/>
      <c r="M87" s="283"/>
      <c r="N87" s="217"/>
      <c r="O87" s="219"/>
      <c r="P87" s="371"/>
      <c r="Q87" s="270"/>
      <c r="R87" s="140"/>
      <c r="S87" s="55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141"/>
      <c r="AH87" s="142"/>
      <c r="AI87" s="140"/>
      <c r="AJ87" s="140"/>
      <c r="AK87" s="141"/>
      <c r="AL87" s="141"/>
      <c r="AM87" s="141"/>
    </row>
    <row r="88" spans="1:39" ht="12.75" customHeight="1">
      <c r="A88" s="386">
        <v>17</v>
      </c>
      <c r="B88" s="384">
        <v>45315</v>
      </c>
      <c r="C88" s="248"/>
      <c r="D88" s="248" t="s">
        <v>1090</v>
      </c>
      <c r="E88" s="220" t="s">
        <v>602</v>
      </c>
      <c r="F88" s="220">
        <v>260</v>
      </c>
      <c r="G88" s="220"/>
      <c r="H88" s="220">
        <v>470</v>
      </c>
      <c r="I88" s="215"/>
      <c r="J88" s="388" t="s">
        <v>1092</v>
      </c>
      <c r="K88" s="329">
        <f>H88-F88</f>
        <v>210</v>
      </c>
      <c r="L88" s="330">
        <v>50</v>
      </c>
      <c r="M88" s="390">
        <v>1550</v>
      </c>
      <c r="N88" s="231">
        <v>15</v>
      </c>
      <c r="O88" s="392" t="s">
        <v>593</v>
      </c>
      <c r="P88" s="366">
        <v>45315</v>
      </c>
      <c r="Q88" s="270"/>
      <c r="R88" s="140"/>
      <c r="S88" s="55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141"/>
      <c r="AH88" s="142"/>
      <c r="AI88" s="140"/>
      <c r="AJ88" s="140"/>
      <c r="AK88" s="141"/>
      <c r="AL88" s="141"/>
      <c r="AM88" s="141"/>
    </row>
    <row r="89" spans="1:39" ht="12.75" customHeight="1">
      <c r="A89" s="387"/>
      <c r="B89" s="385"/>
      <c r="C89" s="248"/>
      <c r="D89" s="248" t="s">
        <v>1091</v>
      </c>
      <c r="E89" s="220" t="s">
        <v>888</v>
      </c>
      <c r="F89" s="220">
        <v>120</v>
      </c>
      <c r="G89" s="220"/>
      <c r="H89" s="220">
        <v>220</v>
      </c>
      <c r="I89" s="215"/>
      <c r="J89" s="389"/>
      <c r="K89" s="329">
        <f>F89-H89</f>
        <v>-100</v>
      </c>
      <c r="L89" s="330">
        <v>50</v>
      </c>
      <c r="M89" s="391"/>
      <c r="N89" s="231">
        <v>15</v>
      </c>
      <c r="O89" s="393"/>
      <c r="P89" s="367"/>
      <c r="Q89" s="270"/>
      <c r="R89" s="140"/>
      <c r="S89" s="55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141"/>
      <c r="AH89" s="142"/>
      <c r="AI89" s="140"/>
      <c r="AJ89" s="140"/>
      <c r="AK89" s="141"/>
      <c r="AL89" s="141"/>
      <c r="AM89" s="141"/>
    </row>
    <row r="90" spans="1:39" ht="12.75" customHeight="1">
      <c r="A90" s="368">
        <v>18</v>
      </c>
      <c r="B90" s="370">
        <v>45315</v>
      </c>
      <c r="C90" s="271"/>
      <c r="D90" s="271" t="s">
        <v>1093</v>
      </c>
      <c r="E90" s="217" t="s">
        <v>602</v>
      </c>
      <c r="F90" s="217">
        <v>45</v>
      </c>
      <c r="G90" s="217"/>
      <c r="H90" s="217"/>
      <c r="I90" s="219"/>
      <c r="J90" s="372" t="s">
        <v>591</v>
      </c>
      <c r="K90" s="217"/>
      <c r="L90" s="281"/>
      <c r="M90" s="283"/>
      <c r="N90" s="217"/>
      <c r="O90" s="219"/>
      <c r="P90" s="352"/>
      <c r="Q90" s="270"/>
      <c r="R90" s="140"/>
      <c r="S90" s="55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141"/>
      <c r="AH90" s="142"/>
      <c r="AI90" s="140"/>
      <c r="AJ90" s="140"/>
      <c r="AK90" s="141"/>
      <c r="AL90" s="141"/>
      <c r="AM90" s="141"/>
    </row>
    <row r="91" spans="1:39" ht="12.75" customHeight="1">
      <c r="A91" s="369"/>
      <c r="B91" s="371"/>
      <c r="C91" s="271"/>
      <c r="D91" s="271" t="s">
        <v>1094</v>
      </c>
      <c r="E91" s="217" t="s">
        <v>888</v>
      </c>
      <c r="F91" s="217">
        <v>30</v>
      </c>
      <c r="G91" s="217"/>
      <c r="H91" s="217"/>
      <c r="I91" s="219"/>
      <c r="J91" s="373"/>
      <c r="K91" s="217"/>
      <c r="L91" s="281"/>
      <c r="M91" s="283"/>
      <c r="N91" s="217"/>
      <c r="O91" s="219"/>
      <c r="P91" s="352"/>
      <c r="Q91" s="270"/>
      <c r="R91" s="140"/>
      <c r="S91" s="55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141"/>
      <c r="AH91" s="142"/>
      <c r="AI91" s="140"/>
      <c r="AJ91" s="140"/>
      <c r="AK91" s="141"/>
      <c r="AL91" s="141"/>
      <c r="AM91" s="141"/>
    </row>
    <row r="92" spans="1:39" ht="12.75" customHeight="1">
      <c r="A92" s="353">
        <v>19</v>
      </c>
      <c r="B92" s="352">
        <v>45315</v>
      </c>
      <c r="C92" s="271"/>
      <c r="D92" s="271" t="s">
        <v>1095</v>
      </c>
      <c r="E92" s="217" t="s">
        <v>888</v>
      </c>
      <c r="F92" s="217" t="s">
        <v>1096</v>
      </c>
      <c r="G92" s="217">
        <v>85</v>
      </c>
      <c r="H92" s="217"/>
      <c r="I92" s="219">
        <v>0.1</v>
      </c>
      <c r="J92" s="351" t="s">
        <v>591</v>
      </c>
      <c r="K92" s="217"/>
      <c r="L92" s="281"/>
      <c r="M92" s="283"/>
      <c r="N92" s="217"/>
      <c r="O92" s="219"/>
      <c r="P92" s="352"/>
      <c r="Q92" s="270"/>
      <c r="R92" s="140"/>
      <c r="S92" s="55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  <c r="AF92" s="37"/>
      <c r="AG92" s="141"/>
      <c r="AH92" s="142"/>
      <c r="AI92" s="140"/>
      <c r="AJ92" s="140"/>
      <c r="AK92" s="141"/>
      <c r="AL92" s="141"/>
      <c r="AM92" s="141"/>
    </row>
    <row r="93" spans="1:39" ht="12.75" customHeight="1">
      <c r="A93" s="374">
        <v>20</v>
      </c>
      <c r="B93" s="376">
        <v>45315</v>
      </c>
      <c r="C93" s="335"/>
      <c r="D93" s="335" t="s">
        <v>1097</v>
      </c>
      <c r="E93" s="333" t="s">
        <v>888</v>
      </c>
      <c r="F93" s="333">
        <v>31</v>
      </c>
      <c r="G93" s="333"/>
      <c r="H93" s="333">
        <v>31</v>
      </c>
      <c r="I93" s="336"/>
      <c r="J93" s="378" t="s">
        <v>610</v>
      </c>
      <c r="K93" s="349">
        <f>H93-F93</f>
        <v>0</v>
      </c>
      <c r="L93" s="350">
        <v>50</v>
      </c>
      <c r="M93" s="380">
        <v>-100</v>
      </c>
      <c r="N93" s="338">
        <v>125</v>
      </c>
      <c r="O93" s="378" t="s">
        <v>610</v>
      </c>
      <c r="P93" s="382">
        <v>45315</v>
      </c>
      <c r="Q93" s="270"/>
      <c r="R93" s="140"/>
      <c r="S93" s="55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141"/>
      <c r="AH93" s="142"/>
      <c r="AI93" s="140"/>
      <c r="AJ93" s="140"/>
      <c r="AK93" s="141"/>
      <c r="AL93" s="141"/>
      <c r="AM93" s="141"/>
    </row>
    <row r="94" spans="1:39" ht="12.75" customHeight="1">
      <c r="A94" s="375"/>
      <c r="B94" s="377"/>
      <c r="C94" s="335"/>
      <c r="D94" s="335" t="s">
        <v>1098</v>
      </c>
      <c r="E94" s="333" t="s">
        <v>888</v>
      </c>
      <c r="F94" s="333">
        <v>26.5</v>
      </c>
      <c r="G94" s="333"/>
      <c r="H94" s="333">
        <v>26.5</v>
      </c>
      <c r="I94" s="336"/>
      <c r="J94" s="379"/>
      <c r="K94" s="349">
        <f>F94-H94</f>
        <v>0</v>
      </c>
      <c r="L94" s="350">
        <v>50</v>
      </c>
      <c r="M94" s="381"/>
      <c r="N94" s="338">
        <v>125</v>
      </c>
      <c r="O94" s="379"/>
      <c r="P94" s="383"/>
      <c r="Q94" s="270"/>
      <c r="R94" s="140"/>
      <c r="S94" s="55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F94" s="37"/>
      <c r="AG94" s="141"/>
      <c r="AH94" s="142"/>
      <c r="AI94" s="140"/>
      <c r="AJ94" s="140"/>
      <c r="AK94" s="141"/>
      <c r="AL94" s="141"/>
      <c r="AM94" s="141"/>
    </row>
    <row r="95" spans="1:39" ht="12.75" customHeight="1">
      <c r="A95" s="353"/>
      <c r="B95" s="352"/>
      <c r="C95" s="271"/>
      <c r="D95" s="271"/>
      <c r="E95" s="217"/>
      <c r="F95" s="217"/>
      <c r="G95" s="217"/>
      <c r="H95" s="217"/>
      <c r="I95" s="219"/>
      <c r="J95" s="351"/>
      <c r="K95" s="217"/>
      <c r="L95" s="281"/>
      <c r="M95" s="283"/>
      <c r="N95" s="217"/>
      <c r="O95" s="219"/>
      <c r="P95" s="352"/>
      <c r="Q95" s="270"/>
      <c r="R95" s="140"/>
      <c r="S95" s="55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F95" s="37"/>
      <c r="AG95" s="141"/>
      <c r="AH95" s="142"/>
      <c r="AI95" s="140"/>
      <c r="AJ95" s="140"/>
      <c r="AK95" s="141"/>
      <c r="AL95" s="141"/>
      <c r="AM95" s="141"/>
    </row>
    <row r="96" spans="1:39" ht="12.75" customHeight="1">
      <c r="A96" s="217"/>
      <c r="B96" s="278"/>
      <c r="C96" s="271"/>
      <c r="D96" s="271"/>
      <c r="E96" s="217"/>
      <c r="F96" s="217"/>
      <c r="G96" s="217"/>
      <c r="H96" s="217"/>
      <c r="I96" s="219"/>
      <c r="J96" s="219"/>
      <c r="K96" s="217"/>
      <c r="L96" s="281"/>
      <c r="M96" s="283"/>
      <c r="N96" s="217"/>
      <c r="O96" s="219"/>
      <c r="P96" s="278"/>
      <c r="Q96" s="270"/>
      <c r="R96" s="140"/>
      <c r="S96" s="55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F96" s="37"/>
      <c r="AG96" s="141"/>
      <c r="AH96" s="142"/>
      <c r="AI96" s="140"/>
      <c r="AJ96" s="140"/>
      <c r="AK96" s="141"/>
      <c r="AL96" s="141"/>
      <c r="AM96" s="141"/>
    </row>
    <row r="97" spans="1:39" ht="12.75" customHeight="1">
      <c r="A97" s="217"/>
      <c r="B97" s="278"/>
      <c r="C97" s="271"/>
      <c r="D97" s="271"/>
      <c r="E97" s="217"/>
      <c r="F97" s="217"/>
      <c r="G97" s="217"/>
      <c r="H97" s="217"/>
      <c r="I97" s="219"/>
      <c r="J97" s="219"/>
      <c r="K97" s="217"/>
      <c r="L97" s="281"/>
      <c r="M97" s="283"/>
      <c r="N97" s="217"/>
      <c r="O97" s="219"/>
      <c r="P97" s="278"/>
      <c r="Q97" s="270"/>
      <c r="R97" s="140"/>
      <c r="S97" s="55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F97" s="37"/>
      <c r="AG97" s="141"/>
      <c r="AH97" s="142"/>
      <c r="AI97" s="140"/>
      <c r="AJ97" s="140"/>
      <c r="AK97" s="141"/>
      <c r="AL97" s="141"/>
      <c r="AM97" s="141"/>
    </row>
    <row r="98" spans="1:39" ht="38.25" customHeight="1">
      <c r="A98" s="93" t="s">
        <v>614</v>
      </c>
      <c r="B98" s="148"/>
      <c r="C98" s="148"/>
      <c r="D98" s="149"/>
      <c r="E98" s="129"/>
      <c r="F98" s="6"/>
      <c r="G98" s="6"/>
      <c r="H98" s="130"/>
      <c r="I98" s="150"/>
      <c r="J98" s="1"/>
      <c r="K98" s="6"/>
      <c r="L98" s="6"/>
      <c r="M98" s="6"/>
      <c r="N98" s="1"/>
      <c r="O98" s="1"/>
      <c r="R98" s="1"/>
      <c r="S98" s="6"/>
      <c r="T98" s="1"/>
      <c r="U98" s="1"/>
      <c r="V98" s="1"/>
      <c r="W98" s="1"/>
      <c r="X98" s="1"/>
      <c r="Y98" s="6"/>
      <c r="Z98" s="1"/>
      <c r="AA98" s="1"/>
      <c r="AB98" s="1"/>
      <c r="AC98" s="1"/>
      <c r="AD98" s="1"/>
      <c r="AE98" s="6"/>
      <c r="AF98" s="1"/>
      <c r="AG98" s="1"/>
      <c r="AH98" s="1"/>
      <c r="AI98" s="1"/>
      <c r="AJ98" s="1"/>
      <c r="AK98" s="6"/>
      <c r="AL98" s="1"/>
    </row>
    <row r="99" spans="1:39" ht="38.25">
      <c r="A99" s="94" t="s">
        <v>16</v>
      </c>
      <c r="B99" s="95" t="s">
        <v>565</v>
      </c>
      <c r="C99" s="95"/>
      <c r="D99" s="96" t="s">
        <v>577</v>
      </c>
      <c r="E99" s="95" t="s">
        <v>578</v>
      </c>
      <c r="F99" s="95" t="s">
        <v>579</v>
      </c>
      <c r="G99" s="95" t="s">
        <v>580</v>
      </c>
      <c r="H99" s="95" t="s">
        <v>581</v>
      </c>
      <c r="I99" s="95" t="s">
        <v>582</v>
      </c>
      <c r="J99" s="94" t="s">
        <v>583</v>
      </c>
      <c r="K99" s="133" t="s">
        <v>601</v>
      </c>
      <c r="L99" s="134" t="s">
        <v>585</v>
      </c>
      <c r="M99" s="97" t="s">
        <v>586</v>
      </c>
      <c r="N99" s="95" t="s">
        <v>587</v>
      </c>
      <c r="O99" s="96" t="s">
        <v>588</v>
      </c>
      <c r="P99" s="228" t="s">
        <v>589</v>
      </c>
      <c r="Q99" s="230" t="s">
        <v>872</v>
      </c>
      <c r="R99" s="37"/>
      <c r="S99" s="6"/>
      <c r="T99" s="37"/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F99" s="37"/>
      <c r="AG99" s="37"/>
      <c r="AH99" s="37"/>
      <c r="AI99" s="37"/>
      <c r="AJ99" s="37"/>
      <c r="AK99" s="37"/>
      <c r="AL99" s="37"/>
      <c r="AM99" s="37"/>
    </row>
    <row r="100" spans="1:39" ht="14.25" customHeight="1">
      <c r="A100" s="98">
        <v>1</v>
      </c>
      <c r="B100" s="99">
        <v>45252</v>
      </c>
      <c r="C100" s="143"/>
      <c r="D100" s="143" t="s">
        <v>365</v>
      </c>
      <c r="E100" s="98" t="s">
        <v>590</v>
      </c>
      <c r="F100" s="98" t="s">
        <v>882</v>
      </c>
      <c r="G100" s="98">
        <v>2480</v>
      </c>
      <c r="H100" s="98"/>
      <c r="I100" s="98" t="s">
        <v>883</v>
      </c>
      <c r="J100" s="100" t="s">
        <v>591</v>
      </c>
      <c r="K100" s="100"/>
      <c r="L100" s="101"/>
      <c r="M100" s="285"/>
      <c r="N100" s="282"/>
      <c r="O100" s="286"/>
      <c r="P100" s="221">
        <f>VLOOKUP(D100,'MidCap Intra'!$B$11:$C$568,2,0)</f>
        <v>2732.9</v>
      </c>
      <c r="Q100" s="218"/>
      <c r="R100" s="37"/>
      <c r="S100" s="37" t="s">
        <v>592</v>
      </c>
      <c r="T100" s="37"/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  <c r="AF100" s="37"/>
      <c r="AG100" s="37"/>
      <c r="AH100" s="37"/>
      <c r="AI100" s="37"/>
      <c r="AJ100" s="37"/>
      <c r="AK100" s="37"/>
      <c r="AL100" s="37"/>
      <c r="AM100" s="37"/>
    </row>
    <row r="101" spans="1:39" ht="14.25" customHeight="1">
      <c r="A101" s="98">
        <v>2</v>
      </c>
      <c r="B101" s="99">
        <v>45261</v>
      </c>
      <c r="C101" s="143"/>
      <c r="D101" s="143" t="s">
        <v>406</v>
      </c>
      <c r="E101" s="98" t="s">
        <v>590</v>
      </c>
      <c r="F101" s="98" t="s">
        <v>886</v>
      </c>
      <c r="G101" s="98">
        <v>477</v>
      </c>
      <c r="H101" s="98"/>
      <c r="I101" s="98" t="s">
        <v>887</v>
      </c>
      <c r="J101" s="100" t="s">
        <v>591</v>
      </c>
      <c r="K101" s="100"/>
      <c r="L101" s="284"/>
      <c r="M101" s="225"/>
      <c r="N101" s="219"/>
      <c r="O101" s="226"/>
      <c r="P101" s="221">
        <f>VLOOKUP(D101,'MidCap Intra'!$B$11:$C$568,2,0)</f>
        <v>545.25</v>
      </c>
      <c r="Q101" s="218"/>
      <c r="R101" s="37"/>
      <c r="S101" s="37" t="s">
        <v>592</v>
      </c>
      <c r="T101" s="37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  <c r="AF101" s="37"/>
      <c r="AG101" s="37"/>
      <c r="AH101" s="37"/>
      <c r="AI101" s="37"/>
      <c r="AJ101" s="37"/>
      <c r="AK101" s="37"/>
      <c r="AL101" s="37"/>
      <c r="AM101" s="37"/>
    </row>
    <row r="102" spans="1:39" ht="14.25" customHeight="1">
      <c r="A102" s="98">
        <v>3</v>
      </c>
      <c r="B102" s="99">
        <v>45271</v>
      </c>
      <c r="C102" s="143"/>
      <c r="D102" s="143" t="s">
        <v>447</v>
      </c>
      <c r="E102" s="98" t="s">
        <v>590</v>
      </c>
      <c r="F102" s="98" t="s">
        <v>894</v>
      </c>
      <c r="G102" s="98">
        <v>390</v>
      </c>
      <c r="H102" s="98"/>
      <c r="I102" s="98" t="s">
        <v>893</v>
      </c>
      <c r="J102" s="100" t="s">
        <v>591</v>
      </c>
      <c r="K102" s="100"/>
      <c r="L102" s="284"/>
      <c r="M102" s="225"/>
      <c r="N102" s="219"/>
      <c r="O102" s="226"/>
      <c r="P102" s="221">
        <f>VLOOKUP(D102,'MidCap Intra'!$B$11:$C$568,2,0)</f>
        <v>451.6</v>
      </c>
      <c r="Q102" s="218"/>
      <c r="R102" s="37"/>
      <c r="S102" s="37" t="s">
        <v>592</v>
      </c>
      <c r="T102" s="37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  <c r="AF102" s="37"/>
      <c r="AG102" s="37"/>
      <c r="AH102" s="37"/>
      <c r="AI102" s="37"/>
      <c r="AJ102" s="37"/>
      <c r="AK102" s="37"/>
      <c r="AL102" s="37"/>
      <c r="AM102" s="37"/>
    </row>
    <row r="103" spans="1:39" ht="14.25" customHeight="1">
      <c r="A103" s="98"/>
      <c r="B103" s="99"/>
      <c r="C103" s="143"/>
      <c r="D103" s="143"/>
      <c r="E103" s="98"/>
      <c r="F103" s="98"/>
      <c r="G103" s="98"/>
      <c r="H103" s="98"/>
      <c r="I103" s="98"/>
      <c r="J103" s="100"/>
      <c r="K103" s="100"/>
      <c r="L103" s="284"/>
      <c r="M103" s="225"/>
      <c r="N103" s="219"/>
      <c r="O103" s="226"/>
      <c r="P103" s="218"/>
      <c r="Q103" s="218"/>
      <c r="R103" s="37"/>
      <c r="S103" s="37"/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  <c r="AF103" s="37"/>
      <c r="AG103" s="37"/>
      <c r="AH103" s="37"/>
      <c r="AI103" s="37"/>
      <c r="AJ103" s="37"/>
      <c r="AK103" s="37"/>
      <c r="AL103" s="37"/>
      <c r="AM103" s="37"/>
    </row>
    <row r="104" spans="1:39" ht="12.75" customHeight="1">
      <c r="A104" s="98"/>
      <c r="B104" s="99"/>
      <c r="C104" s="143"/>
      <c r="D104" s="143"/>
      <c r="E104" s="98"/>
      <c r="F104" s="98"/>
      <c r="G104" s="98"/>
      <c r="H104" s="98"/>
      <c r="I104" s="98"/>
      <c r="J104" s="100"/>
      <c r="K104" s="100"/>
      <c r="L104" s="284"/>
      <c r="M104" s="287"/>
      <c r="N104" s="219"/>
      <c r="O104" s="219"/>
      <c r="P104" s="218"/>
      <c r="Q104" s="218"/>
      <c r="S104" s="6"/>
      <c r="T104" s="1"/>
      <c r="U104" s="1"/>
      <c r="V104" s="1"/>
      <c r="W104" s="1"/>
      <c r="X104" s="1"/>
      <c r="Y104" s="1"/>
      <c r="Z104" s="1"/>
    </row>
    <row r="105" spans="1:39" ht="12.75" customHeight="1">
      <c r="A105" s="115" t="s">
        <v>594</v>
      </c>
      <c r="B105" s="115"/>
      <c r="C105" s="115"/>
      <c r="D105" s="115"/>
      <c r="E105" s="37"/>
      <c r="F105" s="122" t="s">
        <v>596</v>
      </c>
      <c r="G105" s="55"/>
      <c r="H105" s="55"/>
      <c r="I105" s="55"/>
      <c r="J105" s="6"/>
      <c r="K105" s="135"/>
      <c r="L105" s="136"/>
      <c r="M105" s="6"/>
      <c r="N105" s="105"/>
      <c r="O105" s="151"/>
      <c r="P105" s="1"/>
      <c r="Q105" s="239"/>
      <c r="R105" s="1"/>
      <c r="S105" s="6"/>
      <c r="T105" s="1"/>
      <c r="U105" s="1"/>
      <c r="V105" s="1"/>
      <c r="W105" s="1"/>
      <c r="X105" s="1"/>
      <c r="Y105" s="1"/>
      <c r="Z105" s="1"/>
      <c r="AA105" s="1"/>
    </row>
    <row r="106" spans="1:39" ht="12.75" customHeight="1">
      <c r="A106" s="121" t="s">
        <v>595</v>
      </c>
      <c r="B106" s="115"/>
      <c r="C106" s="115"/>
      <c r="D106" s="115"/>
      <c r="E106" s="6"/>
      <c r="F106" s="122" t="s">
        <v>599</v>
      </c>
      <c r="G106" s="6"/>
      <c r="H106" s="6" t="s">
        <v>616</v>
      </c>
      <c r="I106" s="6"/>
      <c r="J106" s="1"/>
      <c r="K106" s="6"/>
      <c r="L106" s="6"/>
      <c r="M106" s="6"/>
      <c r="N106" s="1"/>
      <c r="O106" s="1"/>
      <c r="R106" s="1"/>
      <c r="S106" s="6"/>
      <c r="T106" s="1"/>
      <c r="U106" s="1"/>
      <c r="V106" s="1"/>
      <c r="W106" s="1"/>
      <c r="X106" s="1"/>
      <c r="Y106" s="1"/>
      <c r="Z106" s="1"/>
      <c r="AA106" s="1"/>
    </row>
    <row r="107" spans="1:39" ht="12.75" customHeight="1">
      <c r="A107" s="121"/>
      <c r="B107" s="115"/>
      <c r="C107" s="115"/>
      <c r="D107" s="115"/>
      <c r="E107" s="6"/>
      <c r="F107" s="122"/>
      <c r="G107" s="6"/>
      <c r="H107" s="6"/>
      <c r="I107" s="6"/>
      <c r="J107" s="1"/>
      <c r="K107" s="6"/>
      <c r="L107" s="6"/>
      <c r="M107" s="6"/>
      <c r="N107" s="1"/>
      <c r="O107" s="1"/>
      <c r="R107" s="1"/>
      <c r="S107" s="55"/>
      <c r="T107" s="1"/>
      <c r="U107" s="1"/>
      <c r="V107" s="1"/>
      <c r="W107" s="1"/>
      <c r="X107" s="1"/>
      <c r="Y107" s="1"/>
      <c r="Z107" s="1"/>
      <c r="AA107" s="1"/>
    </row>
    <row r="108" spans="1:39" ht="12.75" customHeight="1">
      <c r="A108" s="121"/>
      <c r="B108" s="115"/>
      <c r="C108" s="115"/>
      <c r="D108" s="115"/>
      <c r="E108" s="6"/>
      <c r="F108" s="122"/>
      <c r="G108" s="55"/>
      <c r="H108" s="37"/>
      <c r="I108" s="55"/>
      <c r="J108" s="6"/>
      <c r="K108" s="135"/>
      <c r="L108" s="136"/>
      <c r="M108" s="6"/>
      <c r="N108" s="105"/>
      <c r="O108" s="137"/>
      <c r="P108" s="1"/>
      <c r="Q108" s="239"/>
      <c r="R108" s="1"/>
      <c r="S108" s="6"/>
      <c r="T108" s="1"/>
      <c r="U108" s="1"/>
      <c r="V108" s="1"/>
      <c r="W108" s="1"/>
      <c r="X108" s="1"/>
      <c r="Y108" s="1"/>
      <c r="Z108" s="1"/>
      <c r="AA108" s="1"/>
    </row>
    <row r="109" spans="1:39" ht="12.75" customHeight="1">
      <c r="A109" s="121"/>
      <c r="B109" s="115"/>
      <c r="C109" s="115"/>
      <c r="D109" s="115"/>
      <c r="E109" s="6"/>
      <c r="F109" s="122"/>
      <c r="G109" s="55"/>
      <c r="H109" s="37"/>
      <c r="I109" s="55"/>
      <c r="J109" s="6"/>
      <c r="K109" s="135"/>
      <c r="L109" s="136"/>
      <c r="M109" s="6"/>
      <c r="N109" s="105"/>
      <c r="O109" s="137"/>
      <c r="P109" s="1"/>
      <c r="Q109" s="239"/>
      <c r="R109" s="1"/>
      <c r="S109" s="6"/>
      <c r="T109" s="1"/>
      <c r="U109" s="1"/>
      <c r="V109" s="1"/>
      <c r="W109" s="1"/>
      <c r="X109" s="1"/>
      <c r="Y109" s="1"/>
      <c r="Z109" s="1"/>
      <c r="AA109" s="1"/>
    </row>
    <row r="110" spans="1:39" ht="12.75" customHeight="1">
      <c r="A110" s="121"/>
      <c r="B110" s="115"/>
      <c r="C110" s="115"/>
      <c r="D110" s="115"/>
      <c r="E110" s="6"/>
      <c r="F110" s="122"/>
      <c r="G110" s="55"/>
      <c r="H110" s="37"/>
      <c r="I110" s="55"/>
      <c r="J110" s="6"/>
      <c r="K110" s="135"/>
      <c r="L110" s="136"/>
      <c r="M110" s="6"/>
      <c r="N110" s="105"/>
      <c r="O110" s="137"/>
      <c r="P110" s="1"/>
      <c r="Q110" s="239"/>
      <c r="R110" s="1"/>
      <c r="S110" s="6"/>
      <c r="T110" s="1"/>
      <c r="U110" s="1"/>
      <c r="V110" s="1"/>
      <c r="W110" s="1"/>
      <c r="X110" s="1"/>
      <c r="Y110" s="1"/>
      <c r="Z110" s="1"/>
      <c r="AA110" s="1"/>
    </row>
    <row r="111" spans="1:39" ht="12.75" customHeight="1">
      <c r="A111" s="121"/>
      <c r="B111" s="115"/>
      <c r="C111" s="115"/>
      <c r="D111" s="115"/>
      <c r="E111" s="6"/>
      <c r="F111" s="122"/>
      <c r="G111" s="55"/>
      <c r="H111" s="37"/>
      <c r="I111" s="55"/>
      <c r="J111" s="6"/>
      <c r="K111" s="135"/>
      <c r="L111" s="136"/>
      <c r="M111" s="6"/>
      <c r="N111" s="105"/>
      <c r="O111" s="137"/>
      <c r="P111" s="1"/>
      <c r="Q111" s="239"/>
      <c r="R111" s="1"/>
      <c r="S111" s="6"/>
      <c r="T111" s="1"/>
      <c r="U111" s="1"/>
      <c r="V111" s="1"/>
      <c r="W111" s="1"/>
      <c r="X111" s="1"/>
      <c r="Y111" s="1"/>
      <c r="Z111" s="1"/>
      <c r="AA111" s="1"/>
    </row>
    <row r="112" spans="1:39" ht="12.75" customHeight="1">
      <c r="A112" s="121"/>
      <c r="B112" s="115"/>
      <c r="C112" s="115"/>
      <c r="D112" s="115"/>
      <c r="E112" s="6"/>
      <c r="F112" s="122"/>
      <c r="G112" s="55"/>
      <c r="H112" s="37"/>
      <c r="I112" s="55"/>
      <c r="J112" s="6"/>
      <c r="K112" s="135"/>
      <c r="L112" s="136"/>
      <c r="M112" s="6"/>
      <c r="N112" s="105"/>
      <c r="O112" s="137"/>
      <c r="P112" s="1"/>
      <c r="Q112" s="239"/>
      <c r="R112" s="1"/>
      <c r="S112" s="6"/>
      <c r="T112" s="1"/>
      <c r="U112" s="1"/>
      <c r="V112" s="1"/>
      <c r="W112" s="1"/>
      <c r="X112" s="1"/>
      <c r="Y112" s="1"/>
      <c r="Z112" s="1"/>
      <c r="AA112" s="1"/>
    </row>
    <row r="113" spans="1:27" ht="12.75" customHeight="1">
      <c r="A113" s="121"/>
      <c r="B113" s="115"/>
      <c r="C113" s="115"/>
      <c r="D113" s="115"/>
      <c r="E113" s="6"/>
      <c r="F113" s="122"/>
      <c r="G113" s="55"/>
      <c r="H113" s="37"/>
      <c r="I113" s="55"/>
      <c r="J113" s="6"/>
      <c r="K113" s="135"/>
      <c r="L113" s="136"/>
      <c r="M113" s="6"/>
      <c r="N113" s="105"/>
      <c r="O113" s="137"/>
      <c r="P113" s="1"/>
      <c r="Q113" s="239"/>
      <c r="R113" s="1"/>
      <c r="S113" s="6"/>
      <c r="T113" s="1"/>
      <c r="U113" s="1"/>
      <c r="V113" s="1"/>
      <c r="W113" s="1"/>
      <c r="X113" s="1"/>
      <c r="Y113" s="1"/>
      <c r="Z113" s="1"/>
      <c r="AA113" s="1"/>
    </row>
    <row r="114" spans="1:27" ht="12.75" customHeight="1">
      <c r="A114" s="55"/>
      <c r="B114" s="104"/>
      <c r="C114" s="104"/>
      <c r="D114" s="37"/>
      <c r="E114" s="55"/>
      <c r="F114" s="55"/>
      <c r="G114" s="55"/>
      <c r="H114" s="37"/>
      <c r="I114" s="55"/>
      <c r="J114" s="6"/>
      <c r="K114" s="135"/>
      <c r="L114" s="136"/>
      <c r="M114" s="6"/>
      <c r="N114" s="105"/>
      <c r="O114" s="137"/>
      <c r="P114" s="1"/>
      <c r="Q114" s="239"/>
      <c r="R114" s="1"/>
      <c r="S114" s="6"/>
      <c r="T114" s="1"/>
      <c r="U114" s="1"/>
      <c r="V114" s="1"/>
      <c r="W114" s="1"/>
      <c r="X114" s="1"/>
      <c r="Y114" s="1"/>
      <c r="Z114" s="1"/>
      <c r="AA114" s="1"/>
    </row>
    <row r="115" spans="1:27" ht="38.25" customHeight="1">
      <c r="A115" s="37"/>
      <c r="B115" s="152" t="s">
        <v>617</v>
      </c>
      <c r="C115" s="152"/>
      <c r="D115" s="152"/>
      <c r="E115" s="152"/>
      <c r="F115" s="6"/>
      <c r="G115" s="6"/>
      <c r="H115" s="131"/>
      <c r="I115" s="6"/>
      <c r="J115" s="131"/>
      <c r="K115" s="132"/>
      <c r="L115" s="6"/>
      <c r="M115" s="6"/>
      <c r="N115" s="1"/>
      <c r="O115" s="1"/>
      <c r="P115" s="1"/>
      <c r="Q115" s="239"/>
      <c r="R115" s="1"/>
      <c r="S115" s="6"/>
      <c r="T115" s="1"/>
      <c r="U115" s="1"/>
      <c r="V115" s="1"/>
      <c r="W115" s="1"/>
      <c r="X115" s="1"/>
      <c r="Y115" s="1"/>
      <c r="Z115" s="1"/>
      <c r="AA115" s="1"/>
    </row>
    <row r="116" spans="1:27" ht="12.75" customHeight="1">
      <c r="A116" s="94" t="s">
        <v>16</v>
      </c>
      <c r="B116" s="95" t="s">
        <v>565</v>
      </c>
      <c r="C116" s="95"/>
      <c r="D116" s="96" t="s">
        <v>577</v>
      </c>
      <c r="E116" s="95" t="s">
        <v>578</v>
      </c>
      <c r="F116" s="95" t="s">
        <v>579</v>
      </c>
      <c r="G116" s="95" t="s">
        <v>618</v>
      </c>
      <c r="H116" s="95" t="s">
        <v>619</v>
      </c>
      <c r="I116" s="95" t="s">
        <v>582</v>
      </c>
      <c r="J116" s="153" t="s">
        <v>583</v>
      </c>
      <c r="K116" s="95" t="s">
        <v>584</v>
      </c>
      <c r="L116" s="95" t="s">
        <v>620</v>
      </c>
      <c r="M116" s="95" t="s">
        <v>587</v>
      </c>
      <c r="N116" s="96" t="s">
        <v>588</v>
      </c>
      <c r="O116" s="1"/>
      <c r="P116" s="1"/>
      <c r="Q116" s="239"/>
      <c r="R116" s="1"/>
      <c r="S116" s="6"/>
      <c r="T116" s="1"/>
      <c r="U116" s="1"/>
      <c r="V116" s="1"/>
      <c r="W116" s="1"/>
      <c r="X116" s="1"/>
      <c r="Y116" s="1"/>
      <c r="Z116" s="1"/>
      <c r="AA116" s="1"/>
    </row>
    <row r="117" spans="1:27" ht="12.75" customHeight="1">
      <c r="A117" s="154">
        <v>1</v>
      </c>
      <c r="B117" s="155">
        <v>41579</v>
      </c>
      <c r="C117" s="155"/>
      <c r="D117" s="156" t="s">
        <v>621</v>
      </c>
      <c r="E117" s="157" t="s">
        <v>590</v>
      </c>
      <c r="F117" s="158">
        <v>82</v>
      </c>
      <c r="G117" s="157" t="s">
        <v>622</v>
      </c>
      <c r="H117" s="157">
        <v>100</v>
      </c>
      <c r="I117" s="159">
        <v>100</v>
      </c>
      <c r="J117" s="160" t="s">
        <v>623</v>
      </c>
      <c r="K117" s="161">
        <f t="shared" ref="K117:K169" si="54">H117-F117</f>
        <v>18</v>
      </c>
      <c r="L117" s="162">
        <f t="shared" ref="L117:L169" si="55">K117/F117</f>
        <v>0.21951219512195122</v>
      </c>
      <c r="M117" s="157" t="s">
        <v>593</v>
      </c>
      <c r="N117" s="163">
        <v>42657</v>
      </c>
      <c r="O117" s="1"/>
      <c r="P117" s="1"/>
      <c r="Q117" s="239"/>
      <c r="R117" s="1"/>
      <c r="S117" s="6"/>
      <c r="T117" s="1"/>
      <c r="U117" s="1"/>
      <c r="V117" s="1"/>
      <c r="W117" s="1"/>
      <c r="X117" s="1"/>
      <c r="Y117" s="1"/>
      <c r="Z117" s="1"/>
      <c r="AA117" s="1"/>
    </row>
    <row r="118" spans="1:27" ht="12.75" customHeight="1">
      <c r="A118" s="154">
        <v>2</v>
      </c>
      <c r="B118" s="155">
        <v>41794</v>
      </c>
      <c r="C118" s="155"/>
      <c r="D118" s="156" t="s">
        <v>624</v>
      </c>
      <c r="E118" s="157" t="s">
        <v>602</v>
      </c>
      <c r="F118" s="158">
        <v>257</v>
      </c>
      <c r="G118" s="157" t="s">
        <v>622</v>
      </c>
      <c r="H118" s="157">
        <v>300</v>
      </c>
      <c r="I118" s="159">
        <v>300</v>
      </c>
      <c r="J118" s="160" t="s">
        <v>623</v>
      </c>
      <c r="K118" s="161">
        <f t="shared" si="54"/>
        <v>43</v>
      </c>
      <c r="L118" s="162">
        <f t="shared" si="55"/>
        <v>0.16731517509727625</v>
      </c>
      <c r="M118" s="157" t="s">
        <v>593</v>
      </c>
      <c r="N118" s="163">
        <v>41822</v>
      </c>
      <c r="O118" s="1"/>
      <c r="P118" s="1"/>
      <c r="Q118" s="239"/>
      <c r="R118" s="1"/>
      <c r="S118" s="6"/>
      <c r="T118" s="1"/>
      <c r="U118" s="1"/>
      <c r="V118" s="1"/>
      <c r="W118" s="1"/>
      <c r="X118" s="1"/>
      <c r="Y118" s="1"/>
      <c r="Z118" s="1"/>
      <c r="AA118" s="1"/>
    </row>
    <row r="119" spans="1:27" ht="12.75" customHeight="1">
      <c r="A119" s="154">
        <v>3</v>
      </c>
      <c r="B119" s="155">
        <v>41828</v>
      </c>
      <c r="C119" s="155"/>
      <c r="D119" s="156" t="s">
        <v>625</v>
      </c>
      <c r="E119" s="157" t="s">
        <v>602</v>
      </c>
      <c r="F119" s="158">
        <v>393</v>
      </c>
      <c r="G119" s="157" t="s">
        <v>622</v>
      </c>
      <c r="H119" s="157">
        <v>468</v>
      </c>
      <c r="I119" s="159">
        <v>468</v>
      </c>
      <c r="J119" s="160" t="s">
        <v>623</v>
      </c>
      <c r="K119" s="161">
        <f t="shared" si="54"/>
        <v>75</v>
      </c>
      <c r="L119" s="162">
        <f t="shared" si="55"/>
        <v>0.19083969465648856</v>
      </c>
      <c r="M119" s="157" t="s">
        <v>593</v>
      </c>
      <c r="N119" s="163">
        <v>41863</v>
      </c>
      <c r="O119" s="1"/>
      <c r="P119" s="1"/>
      <c r="Q119" s="239"/>
      <c r="R119" s="1"/>
      <c r="S119" s="6"/>
      <c r="T119" s="1"/>
      <c r="U119" s="1"/>
      <c r="V119" s="1"/>
      <c r="W119" s="1"/>
      <c r="X119" s="1"/>
      <c r="Y119" s="1"/>
      <c r="Z119" s="1"/>
      <c r="AA119" s="1"/>
    </row>
    <row r="120" spans="1:27" ht="12.75" customHeight="1">
      <c r="A120" s="154">
        <v>4</v>
      </c>
      <c r="B120" s="155">
        <v>41857</v>
      </c>
      <c r="C120" s="155"/>
      <c r="D120" s="156" t="s">
        <v>626</v>
      </c>
      <c r="E120" s="157" t="s">
        <v>602</v>
      </c>
      <c r="F120" s="158">
        <v>205</v>
      </c>
      <c r="G120" s="157" t="s">
        <v>622</v>
      </c>
      <c r="H120" s="157">
        <v>275</v>
      </c>
      <c r="I120" s="159">
        <v>250</v>
      </c>
      <c r="J120" s="160" t="s">
        <v>623</v>
      </c>
      <c r="K120" s="161">
        <f t="shared" si="54"/>
        <v>70</v>
      </c>
      <c r="L120" s="162">
        <f t="shared" si="55"/>
        <v>0.34146341463414637</v>
      </c>
      <c r="M120" s="157" t="s">
        <v>593</v>
      </c>
      <c r="N120" s="163">
        <v>41962</v>
      </c>
      <c r="O120" s="1"/>
      <c r="P120" s="1"/>
      <c r="Q120" s="239"/>
      <c r="R120" s="1"/>
      <c r="S120" s="6"/>
      <c r="T120" s="1"/>
      <c r="U120" s="1"/>
      <c r="V120" s="1"/>
      <c r="W120" s="1"/>
      <c r="X120" s="1"/>
      <c r="Y120" s="1"/>
      <c r="Z120" s="1"/>
      <c r="AA120" s="1"/>
    </row>
    <row r="121" spans="1:27" ht="12.75" customHeight="1">
      <c r="A121" s="154">
        <v>5</v>
      </c>
      <c r="B121" s="155">
        <v>41886</v>
      </c>
      <c r="C121" s="155"/>
      <c r="D121" s="156" t="s">
        <v>627</v>
      </c>
      <c r="E121" s="157" t="s">
        <v>602</v>
      </c>
      <c r="F121" s="158">
        <v>162</v>
      </c>
      <c r="G121" s="157" t="s">
        <v>622</v>
      </c>
      <c r="H121" s="157">
        <v>190</v>
      </c>
      <c r="I121" s="159">
        <v>190</v>
      </c>
      <c r="J121" s="160" t="s">
        <v>623</v>
      </c>
      <c r="K121" s="161">
        <f t="shared" si="54"/>
        <v>28</v>
      </c>
      <c r="L121" s="162">
        <f t="shared" si="55"/>
        <v>0.1728395061728395</v>
      </c>
      <c r="M121" s="157" t="s">
        <v>593</v>
      </c>
      <c r="N121" s="163">
        <v>42006</v>
      </c>
      <c r="O121" s="1"/>
      <c r="P121" s="1"/>
      <c r="Q121" s="239"/>
      <c r="R121" s="1"/>
      <c r="S121" s="6"/>
      <c r="T121" s="1"/>
      <c r="U121" s="1"/>
      <c r="V121" s="1"/>
      <c r="W121" s="1"/>
      <c r="X121" s="1"/>
      <c r="Y121" s="1"/>
      <c r="Z121" s="1"/>
      <c r="AA121" s="1"/>
    </row>
    <row r="122" spans="1:27" ht="12.75" customHeight="1">
      <c r="A122" s="154">
        <v>6</v>
      </c>
      <c r="B122" s="155">
        <v>41886</v>
      </c>
      <c r="C122" s="155"/>
      <c r="D122" s="156" t="s">
        <v>628</v>
      </c>
      <c r="E122" s="157" t="s">
        <v>602</v>
      </c>
      <c r="F122" s="158">
        <v>75</v>
      </c>
      <c r="G122" s="157" t="s">
        <v>622</v>
      </c>
      <c r="H122" s="157">
        <v>91.5</v>
      </c>
      <c r="I122" s="159" t="s">
        <v>615</v>
      </c>
      <c r="J122" s="160" t="s">
        <v>629</v>
      </c>
      <c r="K122" s="161">
        <f t="shared" si="54"/>
        <v>16.5</v>
      </c>
      <c r="L122" s="162">
        <f t="shared" si="55"/>
        <v>0.22</v>
      </c>
      <c r="M122" s="157" t="s">
        <v>593</v>
      </c>
      <c r="N122" s="163">
        <v>41954</v>
      </c>
      <c r="O122" s="1"/>
      <c r="P122" s="1"/>
      <c r="Q122" s="239"/>
      <c r="R122" s="1"/>
      <c r="S122" s="6"/>
      <c r="T122" s="1"/>
      <c r="U122" s="1"/>
      <c r="V122" s="1"/>
      <c r="W122" s="1"/>
      <c r="X122" s="1"/>
      <c r="Y122" s="1"/>
      <c r="Z122" s="1"/>
      <c r="AA122" s="1"/>
    </row>
    <row r="123" spans="1:27" ht="12.75" customHeight="1">
      <c r="A123" s="154">
        <v>7</v>
      </c>
      <c r="B123" s="155">
        <v>41913</v>
      </c>
      <c r="C123" s="155"/>
      <c r="D123" s="156" t="s">
        <v>630</v>
      </c>
      <c r="E123" s="157" t="s">
        <v>602</v>
      </c>
      <c r="F123" s="158">
        <v>850</v>
      </c>
      <c r="G123" s="157" t="s">
        <v>622</v>
      </c>
      <c r="H123" s="157">
        <v>982.5</v>
      </c>
      <c r="I123" s="159">
        <v>1050</v>
      </c>
      <c r="J123" s="160" t="s">
        <v>631</v>
      </c>
      <c r="K123" s="161">
        <f t="shared" si="54"/>
        <v>132.5</v>
      </c>
      <c r="L123" s="162">
        <f t="shared" si="55"/>
        <v>0.15588235294117647</v>
      </c>
      <c r="M123" s="157" t="s">
        <v>593</v>
      </c>
      <c r="N123" s="163">
        <v>42039</v>
      </c>
      <c r="O123" s="1"/>
      <c r="P123" s="1"/>
      <c r="Q123" s="239"/>
      <c r="R123" s="1"/>
      <c r="S123" s="6"/>
      <c r="T123" s="1"/>
      <c r="U123" s="1"/>
      <c r="V123" s="1"/>
      <c r="W123" s="1"/>
      <c r="X123" s="1"/>
      <c r="Y123" s="1"/>
      <c r="Z123" s="1"/>
      <c r="AA123" s="1"/>
    </row>
    <row r="124" spans="1:27" ht="12.75" customHeight="1">
      <c r="A124" s="154">
        <v>8</v>
      </c>
      <c r="B124" s="155">
        <v>41913</v>
      </c>
      <c r="C124" s="155"/>
      <c r="D124" s="156" t="s">
        <v>632</v>
      </c>
      <c r="E124" s="157" t="s">
        <v>602</v>
      </c>
      <c r="F124" s="158">
        <v>475</v>
      </c>
      <c r="G124" s="157" t="s">
        <v>622</v>
      </c>
      <c r="H124" s="157">
        <v>515</v>
      </c>
      <c r="I124" s="159">
        <v>600</v>
      </c>
      <c r="J124" s="160" t="s">
        <v>633</v>
      </c>
      <c r="K124" s="161">
        <f t="shared" si="54"/>
        <v>40</v>
      </c>
      <c r="L124" s="162">
        <f t="shared" si="55"/>
        <v>8.4210526315789472E-2</v>
      </c>
      <c r="M124" s="157" t="s">
        <v>593</v>
      </c>
      <c r="N124" s="163">
        <v>41939</v>
      </c>
      <c r="O124" s="1"/>
      <c r="P124" s="1"/>
      <c r="Q124" s="239"/>
      <c r="R124" s="1"/>
      <c r="S124" s="6"/>
      <c r="T124" s="1"/>
      <c r="U124" s="1"/>
      <c r="V124" s="1"/>
      <c r="W124" s="1"/>
      <c r="X124" s="1"/>
      <c r="Y124" s="1"/>
      <c r="Z124" s="1"/>
      <c r="AA124" s="1"/>
    </row>
    <row r="125" spans="1:27" ht="12.75" customHeight="1">
      <c r="A125" s="154">
        <v>9</v>
      </c>
      <c r="B125" s="155">
        <v>41913</v>
      </c>
      <c r="C125" s="155"/>
      <c r="D125" s="156" t="s">
        <v>634</v>
      </c>
      <c r="E125" s="157" t="s">
        <v>602</v>
      </c>
      <c r="F125" s="158">
        <v>86</v>
      </c>
      <c r="G125" s="157" t="s">
        <v>622</v>
      </c>
      <c r="H125" s="157">
        <v>99</v>
      </c>
      <c r="I125" s="159">
        <v>140</v>
      </c>
      <c r="J125" s="160" t="s">
        <v>635</v>
      </c>
      <c r="K125" s="161">
        <f t="shared" si="54"/>
        <v>13</v>
      </c>
      <c r="L125" s="162">
        <f t="shared" si="55"/>
        <v>0.15116279069767441</v>
      </c>
      <c r="M125" s="157" t="s">
        <v>593</v>
      </c>
      <c r="N125" s="163">
        <v>41939</v>
      </c>
      <c r="O125" s="1"/>
      <c r="P125" s="1"/>
      <c r="Q125" s="239"/>
      <c r="R125" s="1"/>
      <c r="S125" s="6"/>
      <c r="T125" s="1"/>
      <c r="U125" s="1"/>
      <c r="V125" s="1"/>
      <c r="W125" s="1"/>
      <c r="X125" s="1"/>
      <c r="Y125" s="1"/>
      <c r="Z125" s="1"/>
      <c r="AA125" s="1"/>
    </row>
    <row r="126" spans="1:27" ht="12.75" customHeight="1">
      <c r="A126" s="154">
        <v>10</v>
      </c>
      <c r="B126" s="155">
        <v>41926</v>
      </c>
      <c r="C126" s="155"/>
      <c r="D126" s="156" t="s">
        <v>636</v>
      </c>
      <c r="E126" s="157" t="s">
        <v>602</v>
      </c>
      <c r="F126" s="158">
        <v>496.6</v>
      </c>
      <c r="G126" s="157" t="s">
        <v>622</v>
      </c>
      <c r="H126" s="157">
        <v>621</v>
      </c>
      <c r="I126" s="159">
        <v>580</v>
      </c>
      <c r="J126" s="160" t="s">
        <v>623</v>
      </c>
      <c r="K126" s="161">
        <f t="shared" si="54"/>
        <v>124.39999999999998</v>
      </c>
      <c r="L126" s="162">
        <f t="shared" si="55"/>
        <v>0.25050342327829234</v>
      </c>
      <c r="M126" s="157" t="s">
        <v>593</v>
      </c>
      <c r="N126" s="163">
        <v>42605</v>
      </c>
      <c r="O126" s="1"/>
      <c r="P126" s="1"/>
      <c r="Q126" s="239"/>
      <c r="R126" s="1"/>
      <c r="S126" s="6"/>
      <c r="T126" s="1"/>
      <c r="U126" s="1"/>
      <c r="V126" s="1"/>
      <c r="W126" s="1"/>
      <c r="X126" s="1"/>
      <c r="Y126" s="1"/>
      <c r="Z126" s="1"/>
      <c r="AA126" s="1"/>
    </row>
    <row r="127" spans="1:27" ht="12.75" customHeight="1">
      <c r="A127" s="154">
        <v>11</v>
      </c>
      <c r="B127" s="155">
        <v>41926</v>
      </c>
      <c r="C127" s="155"/>
      <c r="D127" s="156" t="s">
        <v>637</v>
      </c>
      <c r="E127" s="157" t="s">
        <v>602</v>
      </c>
      <c r="F127" s="158">
        <v>2481.9</v>
      </c>
      <c r="G127" s="157" t="s">
        <v>622</v>
      </c>
      <c r="H127" s="157">
        <v>2840</v>
      </c>
      <c r="I127" s="159">
        <v>2870</v>
      </c>
      <c r="J127" s="160" t="s">
        <v>638</v>
      </c>
      <c r="K127" s="161">
        <f t="shared" si="54"/>
        <v>358.09999999999991</v>
      </c>
      <c r="L127" s="162">
        <f t="shared" si="55"/>
        <v>0.14428462065353154</v>
      </c>
      <c r="M127" s="157" t="s">
        <v>593</v>
      </c>
      <c r="N127" s="163">
        <v>42017</v>
      </c>
      <c r="O127" s="1"/>
      <c r="P127" s="1"/>
      <c r="Q127" s="239"/>
      <c r="R127" s="1"/>
      <c r="S127" s="6"/>
      <c r="T127" s="1"/>
      <c r="U127" s="1"/>
      <c r="V127" s="1"/>
      <c r="W127" s="1"/>
      <c r="X127" s="1"/>
      <c r="Y127" s="1"/>
      <c r="Z127" s="1"/>
      <c r="AA127" s="1"/>
    </row>
    <row r="128" spans="1:27" ht="12.75" customHeight="1">
      <c r="A128" s="154">
        <v>12</v>
      </c>
      <c r="B128" s="155">
        <v>41928</v>
      </c>
      <c r="C128" s="155"/>
      <c r="D128" s="156" t="s">
        <v>639</v>
      </c>
      <c r="E128" s="157" t="s">
        <v>602</v>
      </c>
      <c r="F128" s="158">
        <v>84.5</v>
      </c>
      <c r="G128" s="157" t="s">
        <v>622</v>
      </c>
      <c r="H128" s="157">
        <v>93</v>
      </c>
      <c r="I128" s="159">
        <v>110</v>
      </c>
      <c r="J128" s="160" t="s">
        <v>640</v>
      </c>
      <c r="K128" s="161">
        <f t="shared" si="54"/>
        <v>8.5</v>
      </c>
      <c r="L128" s="162">
        <f t="shared" si="55"/>
        <v>0.10059171597633136</v>
      </c>
      <c r="M128" s="157" t="s">
        <v>593</v>
      </c>
      <c r="N128" s="163">
        <v>41939</v>
      </c>
      <c r="O128" s="1"/>
      <c r="P128" s="1"/>
      <c r="Q128" s="239"/>
      <c r="R128" s="1"/>
      <c r="S128" s="6"/>
      <c r="T128" s="1"/>
      <c r="U128" s="1"/>
      <c r="V128" s="1"/>
      <c r="W128" s="1"/>
      <c r="X128" s="1"/>
      <c r="Y128" s="1"/>
      <c r="Z128" s="1"/>
      <c r="AA128" s="1"/>
    </row>
    <row r="129" spans="1:27" ht="12.75" customHeight="1">
      <c r="A129" s="154">
        <v>13</v>
      </c>
      <c r="B129" s="155">
        <v>41928</v>
      </c>
      <c r="C129" s="155"/>
      <c r="D129" s="156" t="s">
        <v>641</v>
      </c>
      <c r="E129" s="157" t="s">
        <v>602</v>
      </c>
      <c r="F129" s="158">
        <v>401</v>
      </c>
      <c r="G129" s="157" t="s">
        <v>622</v>
      </c>
      <c r="H129" s="157">
        <v>428</v>
      </c>
      <c r="I129" s="159">
        <v>450</v>
      </c>
      <c r="J129" s="160" t="s">
        <v>642</v>
      </c>
      <c r="K129" s="161">
        <f t="shared" si="54"/>
        <v>27</v>
      </c>
      <c r="L129" s="162">
        <f t="shared" si="55"/>
        <v>6.7331670822942641E-2</v>
      </c>
      <c r="M129" s="157" t="s">
        <v>593</v>
      </c>
      <c r="N129" s="163">
        <v>42020</v>
      </c>
      <c r="O129" s="1"/>
      <c r="P129" s="1"/>
      <c r="Q129" s="239"/>
      <c r="R129" s="1"/>
      <c r="S129" s="6"/>
      <c r="T129" s="1"/>
      <c r="U129" s="1"/>
      <c r="V129" s="1"/>
      <c r="W129" s="1"/>
      <c r="X129" s="1"/>
      <c r="Y129" s="1"/>
      <c r="Z129" s="1"/>
      <c r="AA129" s="1"/>
    </row>
    <row r="130" spans="1:27" ht="12.75" customHeight="1">
      <c r="A130" s="154">
        <v>14</v>
      </c>
      <c r="B130" s="155">
        <v>41928</v>
      </c>
      <c r="C130" s="155"/>
      <c r="D130" s="156" t="s">
        <v>643</v>
      </c>
      <c r="E130" s="157" t="s">
        <v>602</v>
      </c>
      <c r="F130" s="158">
        <v>101</v>
      </c>
      <c r="G130" s="157" t="s">
        <v>622</v>
      </c>
      <c r="H130" s="157">
        <v>112</v>
      </c>
      <c r="I130" s="159">
        <v>120</v>
      </c>
      <c r="J130" s="160" t="s">
        <v>644</v>
      </c>
      <c r="K130" s="161">
        <f t="shared" si="54"/>
        <v>11</v>
      </c>
      <c r="L130" s="162">
        <f t="shared" si="55"/>
        <v>0.10891089108910891</v>
      </c>
      <c r="M130" s="157" t="s">
        <v>593</v>
      </c>
      <c r="N130" s="163">
        <v>41939</v>
      </c>
      <c r="O130" s="1"/>
      <c r="P130" s="1"/>
      <c r="Q130" s="239"/>
      <c r="R130" s="1"/>
      <c r="S130" s="6"/>
      <c r="T130" s="1"/>
      <c r="U130" s="1"/>
      <c r="V130" s="1"/>
      <c r="W130" s="1"/>
      <c r="X130" s="1"/>
      <c r="Y130" s="1"/>
      <c r="Z130" s="1"/>
      <c r="AA130" s="1"/>
    </row>
    <row r="131" spans="1:27" ht="12.75" customHeight="1">
      <c r="A131" s="154">
        <v>15</v>
      </c>
      <c r="B131" s="155">
        <v>41954</v>
      </c>
      <c r="C131" s="155"/>
      <c r="D131" s="156" t="s">
        <v>645</v>
      </c>
      <c r="E131" s="157" t="s">
        <v>602</v>
      </c>
      <c r="F131" s="158">
        <v>59</v>
      </c>
      <c r="G131" s="157" t="s">
        <v>622</v>
      </c>
      <c r="H131" s="157">
        <v>76</v>
      </c>
      <c r="I131" s="159">
        <v>76</v>
      </c>
      <c r="J131" s="160" t="s">
        <v>623</v>
      </c>
      <c r="K131" s="161">
        <f t="shared" si="54"/>
        <v>17</v>
      </c>
      <c r="L131" s="162">
        <f t="shared" si="55"/>
        <v>0.28813559322033899</v>
      </c>
      <c r="M131" s="157" t="s">
        <v>593</v>
      </c>
      <c r="N131" s="163">
        <v>43032</v>
      </c>
      <c r="O131" s="1"/>
      <c r="P131" s="1"/>
      <c r="Q131" s="239"/>
      <c r="R131" s="1"/>
      <c r="S131" s="6"/>
      <c r="T131" s="1"/>
      <c r="U131" s="1"/>
      <c r="V131" s="1"/>
      <c r="W131" s="1"/>
      <c r="X131" s="1"/>
      <c r="Y131" s="1"/>
      <c r="Z131" s="1"/>
      <c r="AA131" s="1"/>
    </row>
    <row r="132" spans="1:27" ht="12.75" customHeight="1">
      <c r="A132" s="154">
        <v>16</v>
      </c>
      <c r="B132" s="155">
        <v>41954</v>
      </c>
      <c r="C132" s="155"/>
      <c r="D132" s="156" t="s">
        <v>634</v>
      </c>
      <c r="E132" s="157" t="s">
        <v>602</v>
      </c>
      <c r="F132" s="158">
        <v>99</v>
      </c>
      <c r="G132" s="157" t="s">
        <v>622</v>
      </c>
      <c r="H132" s="157">
        <v>120</v>
      </c>
      <c r="I132" s="159">
        <v>120</v>
      </c>
      <c r="J132" s="160" t="s">
        <v>611</v>
      </c>
      <c r="K132" s="161">
        <f t="shared" si="54"/>
        <v>21</v>
      </c>
      <c r="L132" s="162">
        <f t="shared" si="55"/>
        <v>0.21212121212121213</v>
      </c>
      <c r="M132" s="157" t="s">
        <v>593</v>
      </c>
      <c r="N132" s="163">
        <v>41960</v>
      </c>
      <c r="O132" s="1"/>
      <c r="P132" s="1"/>
      <c r="Q132" s="239"/>
      <c r="R132" s="1"/>
      <c r="S132" s="6"/>
      <c r="T132" s="1"/>
      <c r="U132" s="1"/>
      <c r="V132" s="1"/>
      <c r="W132" s="1"/>
      <c r="X132" s="1"/>
      <c r="Y132" s="1"/>
      <c r="Z132" s="1"/>
      <c r="AA132" s="1"/>
    </row>
    <row r="133" spans="1:27" ht="12.75" customHeight="1">
      <c r="A133" s="154">
        <v>17</v>
      </c>
      <c r="B133" s="155">
        <v>41956</v>
      </c>
      <c r="C133" s="155"/>
      <c r="D133" s="156" t="s">
        <v>646</v>
      </c>
      <c r="E133" s="157" t="s">
        <v>602</v>
      </c>
      <c r="F133" s="158">
        <v>22</v>
      </c>
      <c r="G133" s="157" t="s">
        <v>622</v>
      </c>
      <c r="H133" s="157">
        <v>33.549999999999997</v>
      </c>
      <c r="I133" s="159">
        <v>32</v>
      </c>
      <c r="J133" s="160" t="s">
        <v>647</v>
      </c>
      <c r="K133" s="161">
        <f t="shared" si="54"/>
        <v>11.549999999999997</v>
      </c>
      <c r="L133" s="162">
        <f t="shared" si="55"/>
        <v>0.52499999999999991</v>
      </c>
      <c r="M133" s="157" t="s">
        <v>593</v>
      </c>
      <c r="N133" s="163">
        <v>42188</v>
      </c>
      <c r="O133" s="1"/>
      <c r="P133" s="1"/>
      <c r="Q133" s="239"/>
      <c r="R133" s="1"/>
      <c r="S133" s="6"/>
      <c r="T133" s="1"/>
      <c r="U133" s="1"/>
      <c r="V133" s="1"/>
      <c r="W133" s="1"/>
      <c r="X133" s="1"/>
      <c r="Y133" s="1"/>
      <c r="Z133" s="1"/>
      <c r="AA133" s="1"/>
    </row>
    <row r="134" spans="1:27" ht="12.75" customHeight="1">
      <c r="A134" s="154">
        <v>18</v>
      </c>
      <c r="B134" s="155">
        <v>41976</v>
      </c>
      <c r="C134" s="155"/>
      <c r="D134" s="156" t="s">
        <v>648</v>
      </c>
      <c r="E134" s="157" t="s">
        <v>602</v>
      </c>
      <c r="F134" s="158">
        <v>440</v>
      </c>
      <c r="G134" s="157" t="s">
        <v>622</v>
      </c>
      <c r="H134" s="157">
        <v>520</v>
      </c>
      <c r="I134" s="159">
        <v>520</v>
      </c>
      <c r="J134" s="160" t="s">
        <v>649</v>
      </c>
      <c r="K134" s="161">
        <f t="shared" si="54"/>
        <v>80</v>
      </c>
      <c r="L134" s="162">
        <f t="shared" si="55"/>
        <v>0.18181818181818182</v>
      </c>
      <c r="M134" s="157" t="s">
        <v>593</v>
      </c>
      <c r="N134" s="163">
        <v>42208</v>
      </c>
      <c r="O134" s="1"/>
      <c r="P134" s="1"/>
      <c r="Q134" s="239"/>
      <c r="R134" s="1"/>
      <c r="S134" s="6"/>
      <c r="T134" s="1"/>
      <c r="U134" s="1"/>
      <c r="V134" s="1"/>
      <c r="W134" s="1"/>
      <c r="X134" s="1"/>
      <c r="Y134" s="1"/>
      <c r="Z134" s="1"/>
      <c r="AA134" s="1"/>
    </row>
    <row r="135" spans="1:27" ht="12.75" customHeight="1">
      <c r="A135" s="154">
        <v>19</v>
      </c>
      <c r="B135" s="155">
        <v>41976</v>
      </c>
      <c r="C135" s="155"/>
      <c r="D135" s="156" t="s">
        <v>650</v>
      </c>
      <c r="E135" s="157" t="s">
        <v>602</v>
      </c>
      <c r="F135" s="158">
        <v>360</v>
      </c>
      <c r="G135" s="157" t="s">
        <v>622</v>
      </c>
      <c r="H135" s="157">
        <v>427</v>
      </c>
      <c r="I135" s="159">
        <v>425</v>
      </c>
      <c r="J135" s="160" t="s">
        <v>651</v>
      </c>
      <c r="K135" s="161">
        <f t="shared" si="54"/>
        <v>67</v>
      </c>
      <c r="L135" s="162">
        <f t="shared" si="55"/>
        <v>0.18611111111111112</v>
      </c>
      <c r="M135" s="157" t="s">
        <v>593</v>
      </c>
      <c r="N135" s="163">
        <v>42058</v>
      </c>
      <c r="O135" s="1"/>
      <c r="P135" s="1"/>
      <c r="Q135" s="239"/>
      <c r="R135" s="1"/>
      <c r="S135" s="6"/>
      <c r="T135" s="1"/>
      <c r="U135" s="1"/>
      <c r="V135" s="1"/>
      <c r="W135" s="1"/>
      <c r="X135" s="1"/>
      <c r="Y135" s="1"/>
      <c r="Z135" s="1"/>
      <c r="AA135" s="1"/>
    </row>
    <row r="136" spans="1:27" ht="12.75" customHeight="1">
      <c r="A136" s="154">
        <v>20</v>
      </c>
      <c r="B136" s="155">
        <v>42012</v>
      </c>
      <c r="C136" s="155"/>
      <c r="D136" s="156" t="s">
        <v>652</v>
      </c>
      <c r="E136" s="157" t="s">
        <v>602</v>
      </c>
      <c r="F136" s="158">
        <v>360</v>
      </c>
      <c r="G136" s="157" t="s">
        <v>622</v>
      </c>
      <c r="H136" s="157">
        <v>455</v>
      </c>
      <c r="I136" s="159">
        <v>420</v>
      </c>
      <c r="J136" s="160" t="s">
        <v>653</v>
      </c>
      <c r="K136" s="161">
        <f t="shared" si="54"/>
        <v>95</v>
      </c>
      <c r="L136" s="162">
        <f t="shared" si="55"/>
        <v>0.2638888888888889</v>
      </c>
      <c r="M136" s="157" t="s">
        <v>593</v>
      </c>
      <c r="N136" s="163">
        <v>42024</v>
      </c>
      <c r="O136" s="1"/>
      <c r="P136" s="1"/>
      <c r="Q136" s="239"/>
      <c r="R136" s="1"/>
      <c r="S136" s="6"/>
      <c r="T136" s="1"/>
      <c r="U136" s="1"/>
      <c r="V136" s="1"/>
      <c r="W136" s="1"/>
      <c r="X136" s="1"/>
      <c r="Y136" s="1"/>
      <c r="Z136" s="1"/>
      <c r="AA136" s="1"/>
    </row>
    <row r="137" spans="1:27" ht="12.75" customHeight="1">
      <c r="A137" s="154">
        <v>21</v>
      </c>
      <c r="B137" s="155">
        <v>42012</v>
      </c>
      <c r="C137" s="155"/>
      <c r="D137" s="156" t="s">
        <v>654</v>
      </c>
      <c r="E137" s="157" t="s">
        <v>602</v>
      </c>
      <c r="F137" s="158">
        <v>130</v>
      </c>
      <c r="G137" s="157"/>
      <c r="H137" s="157">
        <v>175.5</v>
      </c>
      <c r="I137" s="159">
        <v>165</v>
      </c>
      <c r="J137" s="160" t="s">
        <v>655</v>
      </c>
      <c r="K137" s="161">
        <f t="shared" si="54"/>
        <v>45.5</v>
      </c>
      <c r="L137" s="162">
        <f t="shared" si="55"/>
        <v>0.35</v>
      </c>
      <c r="M137" s="157" t="s">
        <v>593</v>
      </c>
      <c r="N137" s="163">
        <v>43088</v>
      </c>
      <c r="O137" s="1"/>
      <c r="P137" s="1"/>
      <c r="Q137" s="239"/>
      <c r="R137" s="1"/>
      <c r="S137" s="6"/>
      <c r="T137" s="1"/>
      <c r="U137" s="1"/>
      <c r="V137" s="1"/>
      <c r="W137" s="1"/>
      <c r="X137" s="1"/>
      <c r="Y137" s="1"/>
      <c r="Z137" s="1"/>
      <c r="AA137" s="1"/>
    </row>
    <row r="138" spans="1:27" ht="12.75" customHeight="1">
      <c r="A138" s="154">
        <v>22</v>
      </c>
      <c r="B138" s="155">
        <v>42040</v>
      </c>
      <c r="C138" s="155"/>
      <c r="D138" s="156" t="s">
        <v>403</v>
      </c>
      <c r="E138" s="157" t="s">
        <v>590</v>
      </c>
      <c r="F138" s="158">
        <v>98</v>
      </c>
      <c r="G138" s="157"/>
      <c r="H138" s="157">
        <v>120</v>
      </c>
      <c r="I138" s="159">
        <v>120</v>
      </c>
      <c r="J138" s="160" t="s">
        <v>623</v>
      </c>
      <c r="K138" s="161">
        <f t="shared" si="54"/>
        <v>22</v>
      </c>
      <c r="L138" s="162">
        <f t="shared" si="55"/>
        <v>0.22448979591836735</v>
      </c>
      <c r="M138" s="157" t="s">
        <v>593</v>
      </c>
      <c r="N138" s="163">
        <v>42753</v>
      </c>
      <c r="O138" s="1"/>
      <c r="P138" s="1"/>
      <c r="Q138" s="239"/>
      <c r="R138" s="1"/>
      <c r="S138" s="6"/>
      <c r="T138" s="1"/>
      <c r="U138" s="1"/>
      <c r="V138" s="1"/>
      <c r="W138" s="1"/>
      <c r="X138" s="1"/>
      <c r="Y138" s="1"/>
      <c r="Z138" s="1"/>
      <c r="AA138" s="1"/>
    </row>
    <row r="139" spans="1:27" ht="12.75" customHeight="1">
      <c r="A139" s="154">
        <v>23</v>
      </c>
      <c r="B139" s="155">
        <v>42040</v>
      </c>
      <c r="C139" s="155"/>
      <c r="D139" s="156" t="s">
        <v>656</v>
      </c>
      <c r="E139" s="157" t="s">
        <v>590</v>
      </c>
      <c r="F139" s="158">
        <v>196</v>
      </c>
      <c r="G139" s="157"/>
      <c r="H139" s="157">
        <v>262</v>
      </c>
      <c r="I139" s="159">
        <v>255</v>
      </c>
      <c r="J139" s="160" t="s">
        <v>623</v>
      </c>
      <c r="K139" s="161">
        <f t="shared" si="54"/>
        <v>66</v>
      </c>
      <c r="L139" s="162">
        <f t="shared" si="55"/>
        <v>0.33673469387755101</v>
      </c>
      <c r="M139" s="157" t="s">
        <v>593</v>
      </c>
      <c r="N139" s="163">
        <v>42599</v>
      </c>
      <c r="O139" s="1"/>
      <c r="P139" s="1"/>
      <c r="Q139" s="239"/>
      <c r="R139" s="1"/>
      <c r="S139" s="6"/>
      <c r="T139" s="1"/>
      <c r="U139" s="1"/>
      <c r="V139" s="1"/>
      <c r="W139" s="1"/>
      <c r="X139" s="1"/>
      <c r="Y139" s="1"/>
      <c r="Z139" s="1"/>
      <c r="AA139" s="1"/>
    </row>
    <row r="140" spans="1:27" ht="12.75" customHeight="1">
      <c r="A140" s="164">
        <v>24</v>
      </c>
      <c r="B140" s="165">
        <v>42067</v>
      </c>
      <c r="C140" s="165"/>
      <c r="D140" s="166" t="s">
        <v>402</v>
      </c>
      <c r="E140" s="167" t="s">
        <v>590</v>
      </c>
      <c r="F140" s="168">
        <v>235</v>
      </c>
      <c r="G140" s="168"/>
      <c r="H140" s="169">
        <v>77</v>
      </c>
      <c r="I140" s="169" t="s">
        <v>657</v>
      </c>
      <c r="J140" s="170" t="s">
        <v>658</v>
      </c>
      <c r="K140" s="171">
        <f t="shared" si="54"/>
        <v>-158</v>
      </c>
      <c r="L140" s="172">
        <f t="shared" si="55"/>
        <v>-0.67234042553191486</v>
      </c>
      <c r="M140" s="168" t="s">
        <v>603</v>
      </c>
      <c r="N140" s="165">
        <v>43522</v>
      </c>
      <c r="O140" s="1"/>
      <c r="P140" s="1"/>
      <c r="Q140" s="239"/>
      <c r="R140" s="1"/>
      <c r="S140" s="6"/>
      <c r="T140" s="1"/>
      <c r="U140" s="1"/>
      <c r="V140" s="1"/>
      <c r="W140" s="1"/>
      <c r="X140" s="1"/>
      <c r="Y140" s="1"/>
      <c r="Z140" s="1"/>
      <c r="AA140" s="1"/>
    </row>
    <row r="141" spans="1:27" ht="12.75" customHeight="1">
      <c r="A141" s="154">
        <v>25</v>
      </c>
      <c r="B141" s="155">
        <v>42067</v>
      </c>
      <c r="C141" s="155"/>
      <c r="D141" s="156" t="s">
        <v>659</v>
      </c>
      <c r="E141" s="157" t="s">
        <v>590</v>
      </c>
      <c r="F141" s="158">
        <v>185</v>
      </c>
      <c r="G141" s="157"/>
      <c r="H141" s="157">
        <v>224</v>
      </c>
      <c r="I141" s="159" t="s">
        <v>660</v>
      </c>
      <c r="J141" s="160" t="s">
        <v>623</v>
      </c>
      <c r="K141" s="161">
        <f t="shared" si="54"/>
        <v>39</v>
      </c>
      <c r="L141" s="162">
        <f t="shared" si="55"/>
        <v>0.21081081081081082</v>
      </c>
      <c r="M141" s="157" t="s">
        <v>593</v>
      </c>
      <c r="N141" s="163">
        <v>42647</v>
      </c>
      <c r="O141" s="1"/>
      <c r="P141" s="1"/>
      <c r="Q141" s="239"/>
      <c r="R141" s="1"/>
      <c r="S141" s="6"/>
      <c r="T141" s="1"/>
      <c r="U141" s="1"/>
      <c r="V141" s="1"/>
      <c r="W141" s="1"/>
      <c r="X141" s="1"/>
      <c r="Y141" s="1"/>
      <c r="Z141" s="1"/>
      <c r="AA141" s="1"/>
    </row>
    <row r="142" spans="1:27" ht="12.75" customHeight="1">
      <c r="A142" s="164">
        <v>26</v>
      </c>
      <c r="B142" s="165">
        <v>42090</v>
      </c>
      <c r="C142" s="165"/>
      <c r="D142" s="173" t="s">
        <v>661</v>
      </c>
      <c r="E142" s="168" t="s">
        <v>590</v>
      </c>
      <c r="F142" s="168">
        <v>49.5</v>
      </c>
      <c r="G142" s="169"/>
      <c r="H142" s="169">
        <v>15.85</v>
      </c>
      <c r="I142" s="169">
        <v>67</v>
      </c>
      <c r="J142" s="170" t="s">
        <v>662</v>
      </c>
      <c r="K142" s="169">
        <f t="shared" si="54"/>
        <v>-33.65</v>
      </c>
      <c r="L142" s="174">
        <f t="shared" si="55"/>
        <v>-0.67979797979797973</v>
      </c>
      <c r="M142" s="168" t="s">
        <v>603</v>
      </c>
      <c r="N142" s="175">
        <v>43627</v>
      </c>
      <c r="O142" s="1"/>
      <c r="P142" s="1"/>
      <c r="Q142" s="239"/>
      <c r="R142" s="1"/>
      <c r="S142" s="6"/>
      <c r="T142" s="1"/>
      <c r="U142" s="1"/>
      <c r="V142" s="1"/>
      <c r="W142" s="1"/>
      <c r="X142" s="1"/>
      <c r="Y142" s="1"/>
      <c r="Z142" s="1"/>
      <c r="AA142" s="1"/>
    </row>
    <row r="143" spans="1:27" ht="12.75" customHeight="1">
      <c r="A143" s="154">
        <v>27</v>
      </c>
      <c r="B143" s="155">
        <v>42093</v>
      </c>
      <c r="C143" s="155"/>
      <c r="D143" s="156" t="s">
        <v>663</v>
      </c>
      <c r="E143" s="157" t="s">
        <v>590</v>
      </c>
      <c r="F143" s="158">
        <v>183.5</v>
      </c>
      <c r="G143" s="157"/>
      <c r="H143" s="157">
        <v>219</v>
      </c>
      <c r="I143" s="159">
        <v>218</v>
      </c>
      <c r="J143" s="160" t="s">
        <v>664</v>
      </c>
      <c r="K143" s="161">
        <f t="shared" si="54"/>
        <v>35.5</v>
      </c>
      <c r="L143" s="162">
        <f t="shared" si="55"/>
        <v>0.19346049046321526</v>
      </c>
      <c r="M143" s="157" t="s">
        <v>593</v>
      </c>
      <c r="N143" s="163">
        <v>42103</v>
      </c>
      <c r="O143" s="1"/>
      <c r="P143" s="1"/>
      <c r="Q143" s="239"/>
      <c r="R143" s="1"/>
      <c r="S143" s="6"/>
      <c r="T143" s="1"/>
      <c r="U143" s="1"/>
      <c r="V143" s="1"/>
      <c r="W143" s="1"/>
      <c r="X143" s="1"/>
      <c r="Y143" s="1"/>
      <c r="Z143" s="1"/>
      <c r="AA143" s="1"/>
    </row>
    <row r="144" spans="1:27" ht="12.75" customHeight="1">
      <c r="A144" s="154">
        <v>28</v>
      </c>
      <c r="B144" s="155">
        <v>42114</v>
      </c>
      <c r="C144" s="155"/>
      <c r="D144" s="156" t="s">
        <v>665</v>
      </c>
      <c r="E144" s="157" t="s">
        <v>590</v>
      </c>
      <c r="F144" s="158">
        <f>(227+237)/2</f>
        <v>232</v>
      </c>
      <c r="G144" s="157"/>
      <c r="H144" s="157">
        <v>298</v>
      </c>
      <c r="I144" s="159">
        <v>298</v>
      </c>
      <c r="J144" s="160" t="s">
        <v>623</v>
      </c>
      <c r="K144" s="161">
        <f t="shared" si="54"/>
        <v>66</v>
      </c>
      <c r="L144" s="162">
        <f t="shared" si="55"/>
        <v>0.28448275862068967</v>
      </c>
      <c r="M144" s="157" t="s">
        <v>593</v>
      </c>
      <c r="N144" s="163">
        <v>42823</v>
      </c>
      <c r="O144" s="1"/>
      <c r="P144" s="1"/>
      <c r="Q144" s="239"/>
      <c r="R144" s="1"/>
      <c r="S144" s="6"/>
      <c r="T144" s="1"/>
      <c r="U144" s="1"/>
      <c r="V144" s="1"/>
      <c r="W144" s="1"/>
      <c r="X144" s="1"/>
      <c r="Y144" s="1"/>
      <c r="Z144" s="1"/>
      <c r="AA144" s="1"/>
    </row>
    <row r="145" spans="1:27" ht="12.75" customHeight="1">
      <c r="A145" s="154">
        <v>29</v>
      </c>
      <c r="B145" s="155">
        <v>42128</v>
      </c>
      <c r="C145" s="155"/>
      <c r="D145" s="156" t="s">
        <v>666</v>
      </c>
      <c r="E145" s="157" t="s">
        <v>602</v>
      </c>
      <c r="F145" s="158">
        <v>385</v>
      </c>
      <c r="G145" s="157"/>
      <c r="H145" s="157">
        <f>212.5+331</f>
        <v>543.5</v>
      </c>
      <c r="I145" s="159">
        <v>510</v>
      </c>
      <c r="J145" s="160" t="s">
        <v>667</v>
      </c>
      <c r="K145" s="161">
        <f t="shared" si="54"/>
        <v>158.5</v>
      </c>
      <c r="L145" s="162">
        <f t="shared" si="55"/>
        <v>0.41168831168831171</v>
      </c>
      <c r="M145" s="157" t="s">
        <v>593</v>
      </c>
      <c r="N145" s="163">
        <v>42235</v>
      </c>
      <c r="O145" s="1"/>
      <c r="P145" s="1"/>
      <c r="Q145" s="239"/>
      <c r="R145" s="1"/>
      <c r="S145" s="6"/>
      <c r="T145" s="1"/>
      <c r="U145" s="1"/>
      <c r="V145" s="1"/>
      <c r="W145" s="1"/>
      <c r="X145" s="1"/>
      <c r="Y145" s="1"/>
      <c r="Z145" s="1"/>
      <c r="AA145" s="1"/>
    </row>
    <row r="146" spans="1:27" ht="12.75" customHeight="1">
      <c r="A146" s="154">
        <v>30</v>
      </c>
      <c r="B146" s="155">
        <v>42128</v>
      </c>
      <c r="C146" s="155"/>
      <c r="D146" s="156" t="s">
        <v>668</v>
      </c>
      <c r="E146" s="157" t="s">
        <v>602</v>
      </c>
      <c r="F146" s="158">
        <v>115.5</v>
      </c>
      <c r="G146" s="157"/>
      <c r="H146" s="157">
        <v>146</v>
      </c>
      <c r="I146" s="159">
        <v>142</v>
      </c>
      <c r="J146" s="160" t="s">
        <v>669</v>
      </c>
      <c r="K146" s="161">
        <f t="shared" si="54"/>
        <v>30.5</v>
      </c>
      <c r="L146" s="162">
        <f t="shared" si="55"/>
        <v>0.26406926406926406</v>
      </c>
      <c r="M146" s="157" t="s">
        <v>593</v>
      </c>
      <c r="N146" s="163">
        <v>42202</v>
      </c>
      <c r="O146" s="1"/>
      <c r="P146" s="1"/>
      <c r="Q146" s="239"/>
      <c r="R146" s="1"/>
      <c r="S146" s="6"/>
      <c r="T146" s="1"/>
      <c r="U146" s="1"/>
      <c r="V146" s="1"/>
      <c r="W146" s="1"/>
      <c r="X146" s="1"/>
      <c r="Y146" s="1"/>
      <c r="Z146" s="1"/>
      <c r="AA146" s="1"/>
    </row>
    <row r="147" spans="1:27" ht="12.75" customHeight="1">
      <c r="A147" s="154">
        <v>31</v>
      </c>
      <c r="B147" s="155">
        <v>42151</v>
      </c>
      <c r="C147" s="155"/>
      <c r="D147" s="156" t="s">
        <v>540</v>
      </c>
      <c r="E147" s="157" t="s">
        <v>602</v>
      </c>
      <c r="F147" s="158">
        <v>237.5</v>
      </c>
      <c r="G147" s="157"/>
      <c r="H147" s="157">
        <v>279.5</v>
      </c>
      <c r="I147" s="159">
        <v>278</v>
      </c>
      <c r="J147" s="160" t="s">
        <v>623</v>
      </c>
      <c r="K147" s="161">
        <f t="shared" si="54"/>
        <v>42</v>
      </c>
      <c r="L147" s="162">
        <f t="shared" si="55"/>
        <v>0.17684210526315788</v>
      </c>
      <c r="M147" s="157" t="s">
        <v>593</v>
      </c>
      <c r="N147" s="163">
        <v>42222</v>
      </c>
      <c r="O147" s="1"/>
      <c r="P147" s="1"/>
      <c r="Q147" s="239"/>
      <c r="R147" s="1"/>
      <c r="S147" s="6"/>
      <c r="T147" s="1"/>
      <c r="U147" s="1"/>
      <c r="V147" s="1"/>
      <c r="W147" s="1"/>
      <c r="X147" s="1"/>
      <c r="Y147" s="1"/>
      <c r="Z147" s="1"/>
      <c r="AA147" s="1"/>
    </row>
    <row r="148" spans="1:27" ht="12.75" customHeight="1">
      <c r="A148" s="154">
        <v>32</v>
      </c>
      <c r="B148" s="155">
        <v>42174</v>
      </c>
      <c r="C148" s="155"/>
      <c r="D148" s="156" t="s">
        <v>641</v>
      </c>
      <c r="E148" s="157" t="s">
        <v>590</v>
      </c>
      <c r="F148" s="158">
        <v>340</v>
      </c>
      <c r="G148" s="157"/>
      <c r="H148" s="157">
        <v>448</v>
      </c>
      <c r="I148" s="159">
        <v>448</v>
      </c>
      <c r="J148" s="160" t="s">
        <v>623</v>
      </c>
      <c r="K148" s="161">
        <f t="shared" si="54"/>
        <v>108</v>
      </c>
      <c r="L148" s="162">
        <f t="shared" si="55"/>
        <v>0.31764705882352939</v>
      </c>
      <c r="M148" s="157" t="s">
        <v>593</v>
      </c>
      <c r="N148" s="163">
        <v>43018</v>
      </c>
      <c r="O148" s="1"/>
      <c r="P148" s="1"/>
      <c r="Q148" s="239"/>
      <c r="R148" s="1"/>
      <c r="S148" s="6"/>
      <c r="T148" s="1"/>
      <c r="U148" s="1"/>
      <c r="V148" s="1"/>
      <c r="W148" s="1"/>
      <c r="X148" s="1"/>
      <c r="Y148" s="1"/>
      <c r="Z148" s="1"/>
      <c r="AA148" s="1"/>
    </row>
    <row r="149" spans="1:27" ht="12.75" customHeight="1">
      <c r="A149" s="154">
        <v>33</v>
      </c>
      <c r="B149" s="155">
        <v>42191</v>
      </c>
      <c r="C149" s="155"/>
      <c r="D149" s="156" t="s">
        <v>670</v>
      </c>
      <c r="E149" s="157" t="s">
        <v>590</v>
      </c>
      <c r="F149" s="158">
        <v>390</v>
      </c>
      <c r="G149" s="157"/>
      <c r="H149" s="157">
        <v>460</v>
      </c>
      <c r="I149" s="159">
        <v>460</v>
      </c>
      <c r="J149" s="160" t="s">
        <v>623</v>
      </c>
      <c r="K149" s="161">
        <f t="shared" si="54"/>
        <v>70</v>
      </c>
      <c r="L149" s="162">
        <f t="shared" si="55"/>
        <v>0.17948717948717949</v>
      </c>
      <c r="M149" s="157" t="s">
        <v>593</v>
      </c>
      <c r="N149" s="163">
        <v>42478</v>
      </c>
      <c r="O149" s="1"/>
      <c r="P149" s="1"/>
      <c r="Q149" s="239"/>
      <c r="R149" s="1"/>
      <c r="S149" s="6"/>
      <c r="T149" s="1"/>
      <c r="U149" s="1"/>
      <c r="V149" s="1"/>
      <c r="W149" s="1"/>
      <c r="X149" s="1"/>
      <c r="Y149" s="1"/>
      <c r="Z149" s="1"/>
      <c r="AA149" s="1"/>
    </row>
    <row r="150" spans="1:27" ht="12.75" customHeight="1">
      <c r="A150" s="164">
        <v>34</v>
      </c>
      <c r="B150" s="165">
        <v>42195</v>
      </c>
      <c r="C150" s="165"/>
      <c r="D150" s="166" t="s">
        <v>671</v>
      </c>
      <c r="E150" s="167" t="s">
        <v>590</v>
      </c>
      <c r="F150" s="168">
        <v>122.5</v>
      </c>
      <c r="G150" s="168"/>
      <c r="H150" s="169">
        <v>61</v>
      </c>
      <c r="I150" s="169">
        <v>172</v>
      </c>
      <c r="J150" s="170" t="s">
        <v>672</v>
      </c>
      <c r="K150" s="171">
        <f t="shared" si="54"/>
        <v>-61.5</v>
      </c>
      <c r="L150" s="172">
        <f t="shared" si="55"/>
        <v>-0.50204081632653064</v>
      </c>
      <c r="M150" s="168" t="s">
        <v>603</v>
      </c>
      <c r="N150" s="165">
        <v>43333</v>
      </c>
      <c r="O150" s="1"/>
      <c r="P150" s="1"/>
      <c r="Q150" s="239"/>
      <c r="R150" s="1"/>
      <c r="S150" s="6"/>
      <c r="T150" s="1"/>
      <c r="U150" s="1"/>
      <c r="V150" s="1"/>
      <c r="W150" s="1"/>
      <c r="X150" s="1"/>
      <c r="Y150" s="1"/>
      <c r="Z150" s="1"/>
      <c r="AA150" s="1"/>
    </row>
    <row r="151" spans="1:27" ht="12.75" customHeight="1">
      <c r="A151" s="154">
        <v>35</v>
      </c>
      <c r="B151" s="155">
        <v>42219</v>
      </c>
      <c r="C151" s="155"/>
      <c r="D151" s="156" t="s">
        <v>673</v>
      </c>
      <c r="E151" s="157" t="s">
        <v>590</v>
      </c>
      <c r="F151" s="158">
        <v>297.5</v>
      </c>
      <c r="G151" s="157"/>
      <c r="H151" s="157">
        <v>350</v>
      </c>
      <c r="I151" s="159">
        <v>360</v>
      </c>
      <c r="J151" s="160" t="s">
        <v>674</v>
      </c>
      <c r="K151" s="161">
        <f t="shared" si="54"/>
        <v>52.5</v>
      </c>
      <c r="L151" s="162">
        <f t="shared" si="55"/>
        <v>0.17647058823529413</v>
      </c>
      <c r="M151" s="157" t="s">
        <v>593</v>
      </c>
      <c r="N151" s="163">
        <v>42232</v>
      </c>
      <c r="O151" s="1"/>
      <c r="P151" s="1"/>
      <c r="Q151" s="239"/>
      <c r="R151" s="1"/>
      <c r="S151" s="6"/>
      <c r="T151" s="1"/>
      <c r="U151" s="1"/>
      <c r="V151" s="1"/>
      <c r="W151" s="1"/>
      <c r="X151" s="1"/>
      <c r="Y151" s="1"/>
      <c r="Z151" s="1"/>
      <c r="AA151" s="1"/>
    </row>
    <row r="152" spans="1:27" ht="12.75" customHeight="1">
      <c r="A152" s="154">
        <v>36</v>
      </c>
      <c r="B152" s="155">
        <v>42219</v>
      </c>
      <c r="C152" s="155"/>
      <c r="D152" s="156" t="s">
        <v>675</v>
      </c>
      <c r="E152" s="157" t="s">
        <v>590</v>
      </c>
      <c r="F152" s="158">
        <v>115.5</v>
      </c>
      <c r="G152" s="157"/>
      <c r="H152" s="157">
        <v>149</v>
      </c>
      <c r="I152" s="159">
        <v>140</v>
      </c>
      <c r="J152" s="160" t="s">
        <v>676</v>
      </c>
      <c r="K152" s="161">
        <f t="shared" si="54"/>
        <v>33.5</v>
      </c>
      <c r="L152" s="162">
        <f t="shared" si="55"/>
        <v>0.29004329004329005</v>
      </c>
      <c r="M152" s="157" t="s">
        <v>593</v>
      </c>
      <c r="N152" s="163">
        <v>42740</v>
      </c>
      <c r="O152" s="1"/>
      <c r="P152" s="1"/>
      <c r="Q152" s="239"/>
      <c r="R152" s="1"/>
      <c r="S152" s="6"/>
      <c r="T152" s="1"/>
      <c r="U152" s="1"/>
      <c r="V152" s="1"/>
      <c r="W152" s="1"/>
      <c r="X152" s="1"/>
      <c r="Y152" s="1"/>
      <c r="Z152" s="1"/>
      <c r="AA152" s="1"/>
    </row>
    <row r="153" spans="1:27" ht="12.75" customHeight="1">
      <c r="A153" s="154">
        <v>37</v>
      </c>
      <c r="B153" s="155">
        <v>42251</v>
      </c>
      <c r="C153" s="155"/>
      <c r="D153" s="156" t="s">
        <v>540</v>
      </c>
      <c r="E153" s="157" t="s">
        <v>590</v>
      </c>
      <c r="F153" s="158">
        <v>226</v>
      </c>
      <c r="G153" s="157"/>
      <c r="H153" s="157">
        <v>292</v>
      </c>
      <c r="I153" s="159">
        <v>292</v>
      </c>
      <c r="J153" s="160" t="s">
        <v>677</v>
      </c>
      <c r="K153" s="161">
        <f t="shared" si="54"/>
        <v>66</v>
      </c>
      <c r="L153" s="162">
        <f t="shared" si="55"/>
        <v>0.29203539823008851</v>
      </c>
      <c r="M153" s="157" t="s">
        <v>593</v>
      </c>
      <c r="N153" s="163">
        <v>42286</v>
      </c>
      <c r="O153" s="1"/>
      <c r="P153" s="1"/>
      <c r="Q153" s="239"/>
      <c r="R153" s="1"/>
      <c r="S153" s="6"/>
      <c r="T153" s="1"/>
      <c r="U153" s="1"/>
      <c r="V153" s="1"/>
      <c r="W153" s="1"/>
      <c r="X153" s="1"/>
      <c r="Y153" s="1"/>
      <c r="Z153" s="1"/>
      <c r="AA153" s="1"/>
    </row>
    <row r="154" spans="1:27" ht="12.75" customHeight="1">
      <c r="A154" s="154">
        <v>38</v>
      </c>
      <c r="B154" s="155">
        <v>42254</v>
      </c>
      <c r="C154" s="155"/>
      <c r="D154" s="156" t="s">
        <v>665</v>
      </c>
      <c r="E154" s="157" t="s">
        <v>590</v>
      </c>
      <c r="F154" s="158">
        <v>232.5</v>
      </c>
      <c r="G154" s="157"/>
      <c r="H154" s="157">
        <v>312.5</v>
      </c>
      <c r="I154" s="159">
        <v>310</v>
      </c>
      <c r="J154" s="160" t="s">
        <v>623</v>
      </c>
      <c r="K154" s="161">
        <f t="shared" si="54"/>
        <v>80</v>
      </c>
      <c r="L154" s="162">
        <f t="shared" si="55"/>
        <v>0.34408602150537637</v>
      </c>
      <c r="M154" s="157" t="s">
        <v>593</v>
      </c>
      <c r="N154" s="163">
        <v>42823</v>
      </c>
      <c r="O154" s="1"/>
      <c r="P154" s="1"/>
      <c r="Q154" s="239"/>
      <c r="R154" s="1"/>
      <c r="S154" s="6"/>
      <c r="T154" s="1"/>
      <c r="U154" s="1"/>
      <c r="V154" s="1"/>
      <c r="W154" s="1"/>
      <c r="X154" s="1"/>
      <c r="Y154" s="1"/>
      <c r="Z154" s="1"/>
      <c r="AA154" s="1"/>
    </row>
    <row r="155" spans="1:27" ht="12.75" customHeight="1">
      <c r="A155" s="154">
        <v>39</v>
      </c>
      <c r="B155" s="155">
        <v>42268</v>
      </c>
      <c r="C155" s="155"/>
      <c r="D155" s="156" t="s">
        <v>678</v>
      </c>
      <c r="E155" s="157" t="s">
        <v>590</v>
      </c>
      <c r="F155" s="158">
        <v>196.5</v>
      </c>
      <c r="G155" s="157"/>
      <c r="H155" s="157">
        <v>238</v>
      </c>
      <c r="I155" s="159">
        <v>238</v>
      </c>
      <c r="J155" s="160" t="s">
        <v>677</v>
      </c>
      <c r="K155" s="161">
        <f t="shared" si="54"/>
        <v>41.5</v>
      </c>
      <c r="L155" s="162">
        <f t="shared" si="55"/>
        <v>0.21119592875318066</v>
      </c>
      <c r="M155" s="157" t="s">
        <v>593</v>
      </c>
      <c r="N155" s="163">
        <v>42291</v>
      </c>
      <c r="O155" s="1"/>
      <c r="P155" s="1"/>
      <c r="Q155" s="239"/>
      <c r="R155" s="1"/>
      <c r="S155" s="6"/>
      <c r="T155" s="1"/>
      <c r="U155" s="1"/>
      <c r="V155" s="1"/>
      <c r="W155" s="1"/>
      <c r="X155" s="1"/>
      <c r="Y155" s="1"/>
      <c r="Z155" s="1"/>
      <c r="AA155" s="1"/>
    </row>
    <row r="156" spans="1:27" ht="12.75" customHeight="1">
      <c r="A156" s="154">
        <v>40</v>
      </c>
      <c r="B156" s="155">
        <v>42271</v>
      </c>
      <c r="C156" s="155"/>
      <c r="D156" s="156" t="s">
        <v>621</v>
      </c>
      <c r="E156" s="157" t="s">
        <v>590</v>
      </c>
      <c r="F156" s="158">
        <v>65</v>
      </c>
      <c r="G156" s="157"/>
      <c r="H156" s="157">
        <v>82</v>
      </c>
      <c r="I156" s="159">
        <v>82</v>
      </c>
      <c r="J156" s="160" t="s">
        <v>677</v>
      </c>
      <c r="K156" s="161">
        <f t="shared" si="54"/>
        <v>17</v>
      </c>
      <c r="L156" s="162">
        <f t="shared" si="55"/>
        <v>0.26153846153846155</v>
      </c>
      <c r="M156" s="157" t="s">
        <v>593</v>
      </c>
      <c r="N156" s="163">
        <v>42578</v>
      </c>
      <c r="O156" s="1"/>
      <c r="P156" s="1"/>
      <c r="Q156" s="239"/>
      <c r="R156" s="1"/>
      <c r="S156" s="6"/>
      <c r="T156" s="1"/>
      <c r="U156" s="1"/>
      <c r="V156" s="1"/>
      <c r="W156" s="1"/>
      <c r="X156" s="1"/>
      <c r="Y156" s="1"/>
      <c r="Z156" s="1"/>
      <c r="AA156" s="1"/>
    </row>
    <row r="157" spans="1:27" ht="12.75" customHeight="1">
      <c r="A157" s="154">
        <v>41</v>
      </c>
      <c r="B157" s="155">
        <v>42291</v>
      </c>
      <c r="C157" s="155"/>
      <c r="D157" s="156" t="s">
        <v>679</v>
      </c>
      <c r="E157" s="157" t="s">
        <v>590</v>
      </c>
      <c r="F157" s="158">
        <v>144</v>
      </c>
      <c r="G157" s="157"/>
      <c r="H157" s="157">
        <v>182.5</v>
      </c>
      <c r="I157" s="159">
        <v>181</v>
      </c>
      <c r="J157" s="160" t="s">
        <v>677</v>
      </c>
      <c r="K157" s="161">
        <f t="shared" si="54"/>
        <v>38.5</v>
      </c>
      <c r="L157" s="162">
        <f t="shared" si="55"/>
        <v>0.2673611111111111</v>
      </c>
      <c r="M157" s="157" t="s">
        <v>593</v>
      </c>
      <c r="N157" s="163">
        <v>42817</v>
      </c>
      <c r="O157" s="1"/>
      <c r="P157" s="1"/>
      <c r="Q157" s="239"/>
      <c r="R157" s="1"/>
      <c r="S157" s="6"/>
      <c r="T157" s="1"/>
      <c r="U157" s="1"/>
      <c r="V157" s="1"/>
      <c r="W157" s="1"/>
      <c r="X157" s="1"/>
      <c r="Y157" s="1"/>
      <c r="Z157" s="1"/>
      <c r="AA157" s="1"/>
    </row>
    <row r="158" spans="1:27" ht="12.75" customHeight="1">
      <c r="A158" s="154">
        <v>42</v>
      </c>
      <c r="B158" s="155">
        <v>42291</v>
      </c>
      <c r="C158" s="155"/>
      <c r="D158" s="156" t="s">
        <v>680</v>
      </c>
      <c r="E158" s="157" t="s">
        <v>590</v>
      </c>
      <c r="F158" s="158">
        <v>264</v>
      </c>
      <c r="G158" s="157"/>
      <c r="H158" s="157">
        <v>311</v>
      </c>
      <c r="I158" s="159">
        <v>311</v>
      </c>
      <c r="J158" s="160" t="s">
        <v>677</v>
      </c>
      <c r="K158" s="161">
        <f t="shared" si="54"/>
        <v>47</v>
      </c>
      <c r="L158" s="162">
        <f t="shared" si="55"/>
        <v>0.17803030303030304</v>
      </c>
      <c r="M158" s="157" t="s">
        <v>593</v>
      </c>
      <c r="N158" s="163">
        <v>42604</v>
      </c>
      <c r="O158" s="1"/>
      <c r="P158" s="1"/>
      <c r="Q158" s="239"/>
      <c r="R158" s="1"/>
      <c r="S158" s="6"/>
      <c r="T158" s="1"/>
      <c r="U158" s="1"/>
      <c r="V158" s="1"/>
      <c r="W158" s="1"/>
      <c r="X158" s="1"/>
      <c r="Y158" s="1"/>
      <c r="Z158" s="1"/>
      <c r="AA158" s="1"/>
    </row>
    <row r="159" spans="1:27" ht="12.75" customHeight="1">
      <c r="A159" s="154">
        <v>43</v>
      </c>
      <c r="B159" s="155">
        <v>42318</v>
      </c>
      <c r="C159" s="155"/>
      <c r="D159" s="156" t="s">
        <v>681</v>
      </c>
      <c r="E159" s="157" t="s">
        <v>602</v>
      </c>
      <c r="F159" s="158">
        <v>549.5</v>
      </c>
      <c r="G159" s="157"/>
      <c r="H159" s="157">
        <v>630</v>
      </c>
      <c r="I159" s="159">
        <v>630</v>
      </c>
      <c r="J159" s="160" t="s">
        <v>677</v>
      </c>
      <c r="K159" s="161">
        <f t="shared" si="54"/>
        <v>80.5</v>
      </c>
      <c r="L159" s="162">
        <f t="shared" si="55"/>
        <v>0.1464968152866242</v>
      </c>
      <c r="M159" s="157" t="s">
        <v>593</v>
      </c>
      <c r="N159" s="163">
        <v>42419</v>
      </c>
      <c r="O159" s="1"/>
      <c r="P159" s="1"/>
      <c r="Q159" s="239"/>
      <c r="R159" s="1"/>
      <c r="S159" s="6"/>
      <c r="T159" s="1"/>
      <c r="U159" s="1"/>
      <c r="V159" s="1"/>
      <c r="W159" s="1"/>
      <c r="X159" s="1"/>
      <c r="Y159" s="1"/>
      <c r="Z159" s="1"/>
      <c r="AA159" s="1"/>
    </row>
    <row r="160" spans="1:27" ht="12.75" customHeight="1">
      <c r="A160" s="154">
        <v>44</v>
      </c>
      <c r="B160" s="155">
        <v>42342</v>
      </c>
      <c r="C160" s="155"/>
      <c r="D160" s="156" t="s">
        <v>682</v>
      </c>
      <c r="E160" s="157" t="s">
        <v>590</v>
      </c>
      <c r="F160" s="158">
        <v>1027.5</v>
      </c>
      <c r="G160" s="157"/>
      <c r="H160" s="157">
        <v>1315</v>
      </c>
      <c r="I160" s="159">
        <v>1250</v>
      </c>
      <c r="J160" s="160" t="s">
        <v>677</v>
      </c>
      <c r="K160" s="161">
        <f t="shared" si="54"/>
        <v>287.5</v>
      </c>
      <c r="L160" s="162">
        <f t="shared" si="55"/>
        <v>0.27980535279805352</v>
      </c>
      <c r="M160" s="157" t="s">
        <v>593</v>
      </c>
      <c r="N160" s="163">
        <v>43244</v>
      </c>
      <c r="O160" s="1"/>
      <c r="P160" s="1"/>
      <c r="Q160" s="239"/>
      <c r="R160" s="1"/>
      <c r="S160" s="6"/>
      <c r="T160" s="1"/>
      <c r="U160" s="1"/>
      <c r="V160" s="1"/>
      <c r="W160" s="1"/>
      <c r="X160" s="1"/>
      <c r="Y160" s="1"/>
      <c r="Z160" s="1"/>
      <c r="AA160" s="1"/>
    </row>
    <row r="161" spans="1:27" ht="12.75" customHeight="1">
      <c r="A161" s="154">
        <v>45</v>
      </c>
      <c r="B161" s="155">
        <v>42367</v>
      </c>
      <c r="C161" s="155"/>
      <c r="D161" s="156" t="s">
        <v>683</v>
      </c>
      <c r="E161" s="157" t="s">
        <v>590</v>
      </c>
      <c r="F161" s="158">
        <v>465</v>
      </c>
      <c r="G161" s="157"/>
      <c r="H161" s="157">
        <v>540</v>
      </c>
      <c r="I161" s="159">
        <v>540</v>
      </c>
      <c r="J161" s="160" t="s">
        <v>677</v>
      </c>
      <c r="K161" s="161">
        <f t="shared" si="54"/>
        <v>75</v>
      </c>
      <c r="L161" s="162">
        <f t="shared" si="55"/>
        <v>0.16129032258064516</v>
      </c>
      <c r="M161" s="157" t="s">
        <v>593</v>
      </c>
      <c r="N161" s="163">
        <v>42530</v>
      </c>
      <c r="O161" s="1"/>
      <c r="P161" s="1"/>
      <c r="Q161" s="239"/>
      <c r="R161" s="1"/>
      <c r="S161" s="6"/>
      <c r="T161" s="1"/>
      <c r="U161" s="1"/>
      <c r="V161" s="1"/>
      <c r="W161" s="1"/>
      <c r="X161" s="1"/>
      <c r="Y161" s="1"/>
      <c r="Z161" s="1"/>
      <c r="AA161" s="1"/>
    </row>
    <row r="162" spans="1:27" ht="12.75" customHeight="1">
      <c r="A162" s="154">
        <v>46</v>
      </c>
      <c r="B162" s="155">
        <v>42380</v>
      </c>
      <c r="C162" s="155"/>
      <c r="D162" s="156" t="s">
        <v>403</v>
      </c>
      <c r="E162" s="157" t="s">
        <v>602</v>
      </c>
      <c r="F162" s="158">
        <v>81</v>
      </c>
      <c r="G162" s="157"/>
      <c r="H162" s="157">
        <v>110</v>
      </c>
      <c r="I162" s="159">
        <v>110</v>
      </c>
      <c r="J162" s="160" t="s">
        <v>677</v>
      </c>
      <c r="K162" s="161">
        <f t="shared" si="54"/>
        <v>29</v>
      </c>
      <c r="L162" s="162">
        <f t="shared" si="55"/>
        <v>0.35802469135802467</v>
      </c>
      <c r="M162" s="157" t="s">
        <v>593</v>
      </c>
      <c r="N162" s="163">
        <v>42745</v>
      </c>
      <c r="O162" s="1"/>
      <c r="P162" s="1"/>
      <c r="Q162" s="239"/>
      <c r="R162" s="1"/>
      <c r="S162" s="6"/>
      <c r="T162" s="1"/>
      <c r="U162" s="1"/>
      <c r="V162" s="1"/>
      <c r="W162" s="1"/>
      <c r="X162" s="1"/>
      <c r="Y162" s="1"/>
      <c r="Z162" s="1"/>
      <c r="AA162" s="1"/>
    </row>
    <row r="163" spans="1:27" ht="12.75" customHeight="1">
      <c r="A163" s="154">
        <v>47</v>
      </c>
      <c r="B163" s="155">
        <v>42382</v>
      </c>
      <c r="C163" s="155"/>
      <c r="D163" s="156" t="s">
        <v>684</v>
      </c>
      <c r="E163" s="157" t="s">
        <v>602</v>
      </c>
      <c r="F163" s="158">
        <v>417.5</v>
      </c>
      <c r="G163" s="157"/>
      <c r="H163" s="157">
        <v>547</v>
      </c>
      <c r="I163" s="159">
        <v>535</v>
      </c>
      <c r="J163" s="160" t="s">
        <v>677</v>
      </c>
      <c r="K163" s="161">
        <f t="shared" si="54"/>
        <v>129.5</v>
      </c>
      <c r="L163" s="162">
        <f t="shared" si="55"/>
        <v>0.31017964071856285</v>
      </c>
      <c r="M163" s="157" t="s">
        <v>593</v>
      </c>
      <c r="N163" s="163">
        <v>42578</v>
      </c>
      <c r="O163" s="1"/>
      <c r="P163" s="1"/>
      <c r="Q163" s="239"/>
      <c r="R163" s="1"/>
      <c r="S163" s="6"/>
      <c r="T163" s="1"/>
      <c r="U163" s="1"/>
      <c r="V163" s="1"/>
      <c r="W163" s="1"/>
      <c r="X163" s="1"/>
      <c r="Y163" s="1"/>
      <c r="Z163" s="1"/>
      <c r="AA163" s="1"/>
    </row>
    <row r="164" spans="1:27" ht="12.75" customHeight="1">
      <c r="A164" s="154">
        <v>48</v>
      </c>
      <c r="B164" s="155">
        <v>42408</v>
      </c>
      <c r="C164" s="155"/>
      <c r="D164" s="156" t="s">
        <v>685</v>
      </c>
      <c r="E164" s="157" t="s">
        <v>590</v>
      </c>
      <c r="F164" s="158">
        <v>650</v>
      </c>
      <c r="G164" s="157"/>
      <c r="H164" s="157">
        <v>800</v>
      </c>
      <c r="I164" s="159">
        <v>800</v>
      </c>
      <c r="J164" s="160" t="s">
        <v>677</v>
      </c>
      <c r="K164" s="161">
        <f t="shared" si="54"/>
        <v>150</v>
      </c>
      <c r="L164" s="162">
        <f t="shared" si="55"/>
        <v>0.23076923076923078</v>
      </c>
      <c r="M164" s="157" t="s">
        <v>593</v>
      </c>
      <c r="N164" s="163">
        <v>43154</v>
      </c>
      <c r="O164" s="1"/>
      <c r="P164" s="1"/>
      <c r="Q164" s="239"/>
      <c r="R164" s="1"/>
      <c r="S164" s="6"/>
      <c r="T164" s="1"/>
      <c r="U164" s="1"/>
      <c r="V164" s="1"/>
      <c r="W164" s="1"/>
      <c r="X164" s="1"/>
      <c r="Y164" s="1"/>
      <c r="Z164" s="1"/>
      <c r="AA164" s="1"/>
    </row>
    <row r="165" spans="1:27" ht="12.75" customHeight="1">
      <c r="A165" s="154">
        <v>49</v>
      </c>
      <c r="B165" s="155">
        <v>42433</v>
      </c>
      <c r="C165" s="155"/>
      <c r="D165" s="156" t="s">
        <v>237</v>
      </c>
      <c r="E165" s="157" t="s">
        <v>590</v>
      </c>
      <c r="F165" s="158">
        <v>437.5</v>
      </c>
      <c r="G165" s="157"/>
      <c r="H165" s="157">
        <v>504.5</v>
      </c>
      <c r="I165" s="159">
        <v>522</v>
      </c>
      <c r="J165" s="160" t="s">
        <v>686</v>
      </c>
      <c r="K165" s="161">
        <f t="shared" si="54"/>
        <v>67</v>
      </c>
      <c r="L165" s="162">
        <f t="shared" si="55"/>
        <v>0.15314285714285714</v>
      </c>
      <c r="M165" s="157" t="s">
        <v>593</v>
      </c>
      <c r="N165" s="163">
        <v>42480</v>
      </c>
      <c r="O165" s="1"/>
      <c r="P165" s="1"/>
      <c r="Q165" s="239"/>
      <c r="R165" s="1"/>
      <c r="S165" s="6"/>
      <c r="T165" s="1"/>
      <c r="U165" s="1"/>
      <c r="V165" s="1"/>
      <c r="W165" s="1"/>
      <c r="X165" s="1"/>
      <c r="Y165" s="1"/>
      <c r="Z165" s="1"/>
      <c r="AA165" s="1"/>
    </row>
    <row r="166" spans="1:27" ht="12.75" customHeight="1">
      <c r="A166" s="154">
        <v>50</v>
      </c>
      <c r="B166" s="155">
        <v>42438</v>
      </c>
      <c r="C166" s="155"/>
      <c r="D166" s="156" t="s">
        <v>687</v>
      </c>
      <c r="E166" s="157" t="s">
        <v>590</v>
      </c>
      <c r="F166" s="158">
        <v>189.5</v>
      </c>
      <c r="G166" s="157"/>
      <c r="H166" s="157">
        <v>218</v>
      </c>
      <c r="I166" s="159">
        <v>218</v>
      </c>
      <c r="J166" s="160" t="s">
        <v>677</v>
      </c>
      <c r="K166" s="161">
        <f t="shared" si="54"/>
        <v>28.5</v>
      </c>
      <c r="L166" s="162">
        <f t="shared" si="55"/>
        <v>0.15039577836411611</v>
      </c>
      <c r="M166" s="157" t="s">
        <v>593</v>
      </c>
      <c r="N166" s="163">
        <v>43034</v>
      </c>
      <c r="O166" s="1"/>
      <c r="P166" s="1"/>
      <c r="Q166" s="239"/>
      <c r="R166" s="1"/>
      <c r="S166" s="6"/>
      <c r="T166" s="1"/>
      <c r="U166" s="1"/>
      <c r="V166" s="1"/>
      <c r="W166" s="1"/>
      <c r="X166" s="1"/>
      <c r="Y166" s="1"/>
      <c r="Z166" s="1"/>
      <c r="AA166" s="1"/>
    </row>
    <row r="167" spans="1:27" ht="12.75" customHeight="1">
      <c r="A167" s="164">
        <v>51</v>
      </c>
      <c r="B167" s="165">
        <v>42471</v>
      </c>
      <c r="C167" s="165"/>
      <c r="D167" s="173" t="s">
        <v>688</v>
      </c>
      <c r="E167" s="168" t="s">
        <v>590</v>
      </c>
      <c r="F167" s="168">
        <v>36.5</v>
      </c>
      <c r="G167" s="169"/>
      <c r="H167" s="169">
        <v>15.85</v>
      </c>
      <c r="I167" s="169">
        <v>60</v>
      </c>
      <c r="J167" s="170" t="s">
        <v>689</v>
      </c>
      <c r="K167" s="171">
        <f t="shared" si="54"/>
        <v>-20.65</v>
      </c>
      <c r="L167" s="172">
        <f t="shared" si="55"/>
        <v>-0.5657534246575342</v>
      </c>
      <c r="M167" s="168" t="s">
        <v>603</v>
      </c>
      <c r="N167" s="176">
        <v>43627</v>
      </c>
      <c r="O167" s="1"/>
      <c r="P167" s="1"/>
      <c r="Q167" s="239"/>
      <c r="R167" s="1"/>
      <c r="S167" s="6"/>
      <c r="T167" s="1"/>
      <c r="U167" s="1"/>
      <c r="V167" s="1"/>
      <c r="W167" s="1"/>
      <c r="X167" s="1"/>
      <c r="Y167" s="1"/>
      <c r="Z167" s="1"/>
      <c r="AA167" s="1"/>
    </row>
    <row r="168" spans="1:27" ht="12.75" customHeight="1">
      <c r="A168" s="154">
        <v>52</v>
      </c>
      <c r="B168" s="155">
        <v>42472</v>
      </c>
      <c r="C168" s="155"/>
      <c r="D168" s="156" t="s">
        <v>690</v>
      </c>
      <c r="E168" s="157" t="s">
        <v>590</v>
      </c>
      <c r="F168" s="158">
        <v>93</v>
      </c>
      <c r="G168" s="157"/>
      <c r="H168" s="157">
        <v>149</v>
      </c>
      <c r="I168" s="159">
        <v>140</v>
      </c>
      <c r="J168" s="160" t="s">
        <v>691</v>
      </c>
      <c r="K168" s="161">
        <f t="shared" si="54"/>
        <v>56</v>
      </c>
      <c r="L168" s="162">
        <f t="shared" si="55"/>
        <v>0.60215053763440862</v>
      </c>
      <c r="M168" s="157" t="s">
        <v>593</v>
      </c>
      <c r="N168" s="163">
        <v>42740</v>
      </c>
      <c r="O168" s="1"/>
      <c r="P168" s="1"/>
      <c r="Q168" s="239"/>
      <c r="R168" s="1"/>
      <c r="S168" s="6"/>
      <c r="T168" s="1"/>
      <c r="U168" s="1"/>
      <c r="V168" s="1"/>
      <c r="W168" s="1"/>
      <c r="X168" s="1"/>
      <c r="Y168" s="1"/>
      <c r="Z168" s="1"/>
      <c r="AA168" s="1"/>
    </row>
    <row r="169" spans="1:27" ht="12.75" customHeight="1">
      <c r="A169" s="154">
        <v>53</v>
      </c>
      <c r="B169" s="155">
        <v>42472</v>
      </c>
      <c r="C169" s="155"/>
      <c r="D169" s="156" t="s">
        <v>692</v>
      </c>
      <c r="E169" s="157" t="s">
        <v>590</v>
      </c>
      <c r="F169" s="158">
        <v>130</v>
      </c>
      <c r="G169" s="157"/>
      <c r="H169" s="157">
        <v>150</v>
      </c>
      <c r="I169" s="159" t="s">
        <v>693</v>
      </c>
      <c r="J169" s="160" t="s">
        <v>677</v>
      </c>
      <c r="K169" s="161">
        <f t="shared" si="54"/>
        <v>20</v>
      </c>
      <c r="L169" s="162">
        <f t="shared" si="55"/>
        <v>0.15384615384615385</v>
      </c>
      <c r="M169" s="157" t="s">
        <v>593</v>
      </c>
      <c r="N169" s="163">
        <v>42564</v>
      </c>
      <c r="O169" s="1"/>
      <c r="P169" s="1"/>
      <c r="Q169" s="239"/>
      <c r="R169" s="1"/>
      <c r="S169" s="6"/>
      <c r="T169" s="1"/>
      <c r="U169" s="1"/>
      <c r="V169" s="1"/>
      <c r="W169" s="1"/>
      <c r="X169" s="1"/>
      <c r="Y169" s="1"/>
      <c r="Z169" s="1"/>
      <c r="AA169" s="1"/>
    </row>
    <row r="170" spans="1:27" ht="12.75" customHeight="1">
      <c r="A170" s="154">
        <v>54</v>
      </c>
      <c r="B170" s="155">
        <v>42473</v>
      </c>
      <c r="C170" s="155"/>
      <c r="D170" s="156" t="s">
        <v>694</v>
      </c>
      <c r="E170" s="157" t="s">
        <v>590</v>
      </c>
      <c r="F170" s="158">
        <v>196</v>
      </c>
      <c r="G170" s="157"/>
      <c r="H170" s="157">
        <v>299</v>
      </c>
      <c r="I170" s="159">
        <v>299</v>
      </c>
      <c r="J170" s="160" t="s">
        <v>677</v>
      </c>
      <c r="K170" s="161">
        <v>103</v>
      </c>
      <c r="L170" s="162">
        <v>0.52551020408163296</v>
      </c>
      <c r="M170" s="157" t="s">
        <v>593</v>
      </c>
      <c r="N170" s="163">
        <v>42620</v>
      </c>
      <c r="O170" s="1"/>
      <c r="P170" s="1"/>
      <c r="Q170" s="239"/>
      <c r="R170" s="1"/>
      <c r="S170" s="6"/>
      <c r="T170" s="1"/>
      <c r="U170" s="1"/>
      <c r="V170" s="1"/>
      <c r="W170" s="1"/>
      <c r="X170" s="1"/>
      <c r="Y170" s="1"/>
      <c r="Z170" s="1"/>
      <c r="AA170" s="1"/>
    </row>
    <row r="171" spans="1:27" ht="12.75" customHeight="1">
      <c r="A171" s="154">
        <v>55</v>
      </c>
      <c r="B171" s="155">
        <v>42473</v>
      </c>
      <c r="C171" s="155"/>
      <c r="D171" s="156" t="s">
        <v>695</v>
      </c>
      <c r="E171" s="157" t="s">
        <v>590</v>
      </c>
      <c r="F171" s="158">
        <v>88</v>
      </c>
      <c r="G171" s="157"/>
      <c r="H171" s="157">
        <v>103</v>
      </c>
      <c r="I171" s="159">
        <v>103</v>
      </c>
      <c r="J171" s="160" t="s">
        <v>677</v>
      </c>
      <c r="K171" s="161">
        <v>15</v>
      </c>
      <c r="L171" s="162">
        <v>0.170454545454545</v>
      </c>
      <c r="M171" s="157" t="s">
        <v>593</v>
      </c>
      <c r="N171" s="163">
        <v>42530</v>
      </c>
      <c r="O171" s="1"/>
      <c r="P171" s="1"/>
      <c r="Q171" s="239"/>
      <c r="R171" s="1"/>
      <c r="S171" s="6"/>
      <c r="T171" s="1"/>
      <c r="U171" s="1"/>
      <c r="V171" s="1"/>
      <c r="W171" s="1"/>
      <c r="X171" s="1"/>
      <c r="Y171" s="1"/>
      <c r="Z171" s="1"/>
      <c r="AA171" s="1"/>
    </row>
    <row r="172" spans="1:27" ht="12.75" customHeight="1">
      <c r="A172" s="154">
        <v>56</v>
      </c>
      <c r="B172" s="155">
        <v>42492</v>
      </c>
      <c r="C172" s="155"/>
      <c r="D172" s="156" t="s">
        <v>696</v>
      </c>
      <c r="E172" s="157" t="s">
        <v>590</v>
      </c>
      <c r="F172" s="158">
        <v>127.5</v>
      </c>
      <c r="G172" s="157"/>
      <c r="H172" s="157">
        <v>148</v>
      </c>
      <c r="I172" s="159" t="s">
        <v>697</v>
      </c>
      <c r="J172" s="160" t="s">
        <v>677</v>
      </c>
      <c r="K172" s="161">
        <f t="shared" ref="K172:K176" si="56">H172-F172</f>
        <v>20.5</v>
      </c>
      <c r="L172" s="162">
        <f t="shared" ref="L172:L176" si="57">K172/F172</f>
        <v>0.16078431372549021</v>
      </c>
      <c r="M172" s="157" t="s">
        <v>593</v>
      </c>
      <c r="N172" s="163">
        <v>42564</v>
      </c>
      <c r="O172" s="1"/>
      <c r="P172" s="1"/>
      <c r="Q172" s="239"/>
      <c r="R172" s="1"/>
      <c r="S172" s="6"/>
      <c r="T172" s="1"/>
      <c r="U172" s="1"/>
      <c r="V172" s="1"/>
      <c r="W172" s="1"/>
      <c r="X172" s="1"/>
      <c r="Y172" s="1"/>
      <c r="Z172" s="1"/>
      <c r="AA172" s="1"/>
    </row>
    <row r="173" spans="1:27" ht="12.75" customHeight="1">
      <c r="A173" s="154">
        <v>57</v>
      </c>
      <c r="B173" s="155">
        <v>42493</v>
      </c>
      <c r="C173" s="155"/>
      <c r="D173" s="156" t="s">
        <v>698</v>
      </c>
      <c r="E173" s="157" t="s">
        <v>590</v>
      </c>
      <c r="F173" s="158">
        <v>675</v>
      </c>
      <c r="G173" s="157"/>
      <c r="H173" s="157">
        <v>815</v>
      </c>
      <c r="I173" s="159" t="s">
        <v>699</v>
      </c>
      <c r="J173" s="160" t="s">
        <v>677</v>
      </c>
      <c r="K173" s="161">
        <f t="shared" si="56"/>
        <v>140</v>
      </c>
      <c r="L173" s="162">
        <f t="shared" si="57"/>
        <v>0.2074074074074074</v>
      </c>
      <c r="M173" s="157" t="s">
        <v>593</v>
      </c>
      <c r="N173" s="163">
        <v>43154</v>
      </c>
      <c r="O173" s="1"/>
      <c r="P173" s="1"/>
      <c r="Q173" s="239"/>
      <c r="R173" s="1"/>
      <c r="S173" s="6"/>
      <c r="T173" s="1"/>
      <c r="U173" s="1"/>
      <c r="V173" s="1"/>
      <c r="W173" s="1"/>
      <c r="X173" s="1"/>
      <c r="Y173" s="1"/>
      <c r="Z173" s="1"/>
      <c r="AA173" s="1"/>
    </row>
    <row r="174" spans="1:27" ht="12.75" customHeight="1">
      <c r="A174" s="164">
        <v>58</v>
      </c>
      <c r="B174" s="165">
        <v>42522</v>
      </c>
      <c r="C174" s="165"/>
      <c r="D174" s="166" t="s">
        <v>700</v>
      </c>
      <c r="E174" s="167" t="s">
        <v>590</v>
      </c>
      <c r="F174" s="168">
        <v>500</v>
      </c>
      <c r="G174" s="168"/>
      <c r="H174" s="169">
        <v>232.5</v>
      </c>
      <c r="I174" s="169" t="s">
        <v>701</v>
      </c>
      <c r="J174" s="170" t="s">
        <v>702</v>
      </c>
      <c r="K174" s="171">
        <f t="shared" si="56"/>
        <v>-267.5</v>
      </c>
      <c r="L174" s="172">
        <f t="shared" si="57"/>
        <v>-0.53500000000000003</v>
      </c>
      <c r="M174" s="168" t="s">
        <v>603</v>
      </c>
      <c r="N174" s="165">
        <v>43735</v>
      </c>
      <c r="O174" s="1"/>
      <c r="P174" s="1"/>
      <c r="Q174" s="239"/>
      <c r="R174" s="1"/>
      <c r="S174" s="6"/>
      <c r="T174" s="1"/>
      <c r="U174" s="1"/>
      <c r="V174" s="1"/>
      <c r="W174" s="1"/>
      <c r="X174" s="1"/>
      <c r="Y174" s="1"/>
      <c r="Z174" s="1"/>
      <c r="AA174" s="1"/>
    </row>
    <row r="175" spans="1:27" ht="12.75" customHeight="1">
      <c r="A175" s="154">
        <v>59</v>
      </c>
      <c r="B175" s="155">
        <v>42527</v>
      </c>
      <c r="C175" s="155"/>
      <c r="D175" s="156" t="s">
        <v>542</v>
      </c>
      <c r="E175" s="157" t="s">
        <v>590</v>
      </c>
      <c r="F175" s="158">
        <v>110</v>
      </c>
      <c r="G175" s="157"/>
      <c r="H175" s="157">
        <v>126.5</v>
      </c>
      <c r="I175" s="159">
        <v>125</v>
      </c>
      <c r="J175" s="160" t="s">
        <v>629</v>
      </c>
      <c r="K175" s="161">
        <f t="shared" si="56"/>
        <v>16.5</v>
      </c>
      <c r="L175" s="162">
        <f t="shared" si="57"/>
        <v>0.15</v>
      </c>
      <c r="M175" s="157" t="s">
        <v>593</v>
      </c>
      <c r="N175" s="163">
        <v>42552</v>
      </c>
      <c r="O175" s="1"/>
      <c r="P175" s="1"/>
      <c r="Q175" s="239"/>
      <c r="R175" s="1"/>
      <c r="S175" s="6"/>
      <c r="T175" s="1"/>
      <c r="U175" s="1"/>
      <c r="V175" s="1"/>
      <c r="W175" s="1"/>
      <c r="X175" s="1"/>
      <c r="Y175" s="1"/>
      <c r="Z175" s="1"/>
      <c r="AA175" s="1"/>
    </row>
    <row r="176" spans="1:27" ht="12.75" customHeight="1">
      <c r="A176" s="154">
        <v>60</v>
      </c>
      <c r="B176" s="155">
        <v>42538</v>
      </c>
      <c r="C176" s="155"/>
      <c r="D176" s="156" t="s">
        <v>703</v>
      </c>
      <c r="E176" s="157" t="s">
        <v>590</v>
      </c>
      <c r="F176" s="158">
        <v>44</v>
      </c>
      <c r="G176" s="157"/>
      <c r="H176" s="157">
        <v>69.5</v>
      </c>
      <c r="I176" s="159">
        <v>69.5</v>
      </c>
      <c r="J176" s="160" t="s">
        <v>704</v>
      </c>
      <c r="K176" s="161">
        <f t="shared" si="56"/>
        <v>25.5</v>
      </c>
      <c r="L176" s="162">
        <f t="shared" si="57"/>
        <v>0.57954545454545459</v>
      </c>
      <c r="M176" s="157" t="s">
        <v>593</v>
      </c>
      <c r="N176" s="163">
        <v>42977</v>
      </c>
      <c r="O176" s="1"/>
      <c r="P176" s="1"/>
      <c r="Q176" s="239"/>
      <c r="R176" s="1"/>
      <c r="S176" s="6"/>
      <c r="T176" s="1"/>
      <c r="U176" s="1"/>
      <c r="V176" s="1"/>
      <c r="W176" s="1"/>
      <c r="X176" s="1"/>
      <c r="Y176" s="1"/>
      <c r="Z176" s="1"/>
      <c r="AA176" s="1"/>
    </row>
    <row r="177" spans="1:27" ht="12.75" customHeight="1">
      <c r="A177" s="154">
        <v>61</v>
      </c>
      <c r="B177" s="155">
        <v>42549</v>
      </c>
      <c r="C177" s="155"/>
      <c r="D177" s="156" t="s">
        <v>705</v>
      </c>
      <c r="E177" s="157" t="s">
        <v>590</v>
      </c>
      <c r="F177" s="158">
        <v>262.5</v>
      </c>
      <c r="G177" s="157"/>
      <c r="H177" s="157">
        <v>340</v>
      </c>
      <c r="I177" s="159">
        <v>333</v>
      </c>
      <c r="J177" s="160" t="s">
        <v>706</v>
      </c>
      <c r="K177" s="161">
        <v>77.5</v>
      </c>
      <c r="L177" s="162">
        <v>0.29523809523809502</v>
      </c>
      <c r="M177" s="157" t="s">
        <v>593</v>
      </c>
      <c r="N177" s="163">
        <v>43017</v>
      </c>
      <c r="O177" s="1"/>
      <c r="P177" s="1"/>
      <c r="Q177" s="239"/>
      <c r="R177" s="1"/>
      <c r="S177" s="6"/>
      <c r="T177" s="1"/>
      <c r="U177" s="1"/>
      <c r="V177" s="1"/>
      <c r="W177" s="1"/>
      <c r="X177" s="1"/>
      <c r="Y177" s="1"/>
      <c r="Z177" s="1"/>
      <c r="AA177" s="1"/>
    </row>
    <row r="178" spans="1:27" ht="12.75" customHeight="1">
      <c r="A178" s="154">
        <v>62</v>
      </c>
      <c r="B178" s="155">
        <v>42549</v>
      </c>
      <c r="C178" s="155"/>
      <c r="D178" s="156" t="s">
        <v>707</v>
      </c>
      <c r="E178" s="157" t="s">
        <v>590</v>
      </c>
      <c r="F178" s="158">
        <v>840</v>
      </c>
      <c r="G178" s="157"/>
      <c r="H178" s="157">
        <v>1230</v>
      </c>
      <c r="I178" s="159">
        <v>1230</v>
      </c>
      <c r="J178" s="160" t="s">
        <v>677</v>
      </c>
      <c r="K178" s="161">
        <v>390</v>
      </c>
      <c r="L178" s="162">
        <v>0.46428571428571402</v>
      </c>
      <c r="M178" s="157" t="s">
        <v>593</v>
      </c>
      <c r="N178" s="163">
        <v>42649</v>
      </c>
      <c r="O178" s="1"/>
      <c r="P178" s="1"/>
      <c r="Q178" s="239"/>
      <c r="R178" s="1"/>
      <c r="S178" s="6"/>
      <c r="T178" s="1"/>
      <c r="U178" s="1"/>
      <c r="V178" s="1"/>
      <c r="W178" s="1"/>
      <c r="X178" s="1"/>
      <c r="Y178" s="1"/>
      <c r="Z178" s="1"/>
      <c r="AA178" s="1"/>
    </row>
    <row r="179" spans="1:27" ht="12.75" customHeight="1">
      <c r="A179" s="177">
        <v>63</v>
      </c>
      <c r="B179" s="178">
        <v>42556</v>
      </c>
      <c r="C179" s="178"/>
      <c r="D179" s="179" t="s">
        <v>708</v>
      </c>
      <c r="E179" s="180" t="s">
        <v>590</v>
      </c>
      <c r="F179" s="180">
        <v>395</v>
      </c>
      <c r="G179" s="181"/>
      <c r="H179" s="181">
        <f>(468.5+342.5)/2</f>
        <v>405.5</v>
      </c>
      <c r="I179" s="181">
        <v>510</v>
      </c>
      <c r="J179" s="182" t="s">
        <v>709</v>
      </c>
      <c r="K179" s="183">
        <f t="shared" ref="K179:K185" si="58">H179-F179</f>
        <v>10.5</v>
      </c>
      <c r="L179" s="184">
        <f t="shared" ref="L179:L185" si="59">K179/F179</f>
        <v>2.6582278481012658E-2</v>
      </c>
      <c r="M179" s="180" t="s">
        <v>610</v>
      </c>
      <c r="N179" s="178">
        <v>43606</v>
      </c>
      <c r="O179" s="1"/>
      <c r="P179" s="1"/>
      <c r="Q179" s="239"/>
      <c r="R179" s="1"/>
      <c r="S179" s="6"/>
      <c r="T179" s="1"/>
      <c r="U179" s="1"/>
      <c r="V179" s="1"/>
      <c r="W179" s="1"/>
      <c r="X179" s="1"/>
      <c r="Y179" s="1"/>
      <c r="Z179" s="1"/>
      <c r="AA179" s="1"/>
    </row>
    <row r="180" spans="1:27" ht="12.75" customHeight="1">
      <c r="A180" s="164">
        <v>64</v>
      </c>
      <c r="B180" s="165">
        <v>42584</v>
      </c>
      <c r="C180" s="165"/>
      <c r="D180" s="166" t="s">
        <v>710</v>
      </c>
      <c r="E180" s="167" t="s">
        <v>602</v>
      </c>
      <c r="F180" s="168">
        <f>169.5-12.8</f>
        <v>156.69999999999999</v>
      </c>
      <c r="G180" s="168"/>
      <c r="H180" s="169">
        <v>77</v>
      </c>
      <c r="I180" s="169" t="s">
        <v>711</v>
      </c>
      <c r="J180" s="170" t="s">
        <v>712</v>
      </c>
      <c r="K180" s="171">
        <f t="shared" si="58"/>
        <v>-79.699999999999989</v>
      </c>
      <c r="L180" s="172">
        <f t="shared" si="59"/>
        <v>-0.50861518825781749</v>
      </c>
      <c r="M180" s="168" t="s">
        <v>603</v>
      </c>
      <c r="N180" s="165">
        <v>43522</v>
      </c>
      <c r="O180" s="1"/>
      <c r="P180" s="1"/>
      <c r="Q180" s="239"/>
      <c r="R180" s="1"/>
      <c r="S180" s="6"/>
      <c r="T180" s="1"/>
      <c r="U180" s="1"/>
      <c r="V180" s="1"/>
      <c r="W180" s="1"/>
      <c r="X180" s="1"/>
      <c r="Y180" s="1"/>
      <c r="Z180" s="1"/>
      <c r="AA180" s="1"/>
    </row>
    <row r="181" spans="1:27" ht="12.75" customHeight="1">
      <c r="A181" s="164">
        <v>65</v>
      </c>
      <c r="B181" s="165">
        <v>42586</v>
      </c>
      <c r="C181" s="165"/>
      <c r="D181" s="166" t="s">
        <v>713</v>
      </c>
      <c r="E181" s="167" t="s">
        <v>590</v>
      </c>
      <c r="F181" s="168">
        <v>400</v>
      </c>
      <c r="G181" s="168"/>
      <c r="H181" s="169">
        <v>305</v>
      </c>
      <c r="I181" s="169">
        <v>475</v>
      </c>
      <c r="J181" s="170" t="s">
        <v>714</v>
      </c>
      <c r="K181" s="171">
        <f t="shared" si="58"/>
        <v>-95</v>
      </c>
      <c r="L181" s="172">
        <f t="shared" si="59"/>
        <v>-0.23749999999999999</v>
      </c>
      <c r="M181" s="168" t="s">
        <v>603</v>
      </c>
      <c r="N181" s="165">
        <v>43606</v>
      </c>
      <c r="O181" s="1"/>
      <c r="P181" s="1"/>
      <c r="Q181" s="239"/>
      <c r="R181" s="1"/>
      <c r="S181" s="6"/>
      <c r="T181" s="1"/>
      <c r="U181" s="1"/>
      <c r="V181" s="1"/>
      <c r="W181" s="1"/>
      <c r="X181" s="1"/>
      <c r="Y181" s="1"/>
      <c r="Z181" s="1"/>
      <c r="AA181" s="1"/>
    </row>
    <row r="182" spans="1:27" ht="12.75" customHeight="1">
      <c r="A182" s="154">
        <v>66</v>
      </c>
      <c r="B182" s="155">
        <v>42593</v>
      </c>
      <c r="C182" s="155"/>
      <c r="D182" s="156" t="s">
        <v>715</v>
      </c>
      <c r="E182" s="157" t="s">
        <v>590</v>
      </c>
      <c r="F182" s="158">
        <v>86.5</v>
      </c>
      <c r="G182" s="157"/>
      <c r="H182" s="157">
        <v>130</v>
      </c>
      <c r="I182" s="159">
        <v>130</v>
      </c>
      <c r="J182" s="160" t="s">
        <v>716</v>
      </c>
      <c r="K182" s="161">
        <f t="shared" si="58"/>
        <v>43.5</v>
      </c>
      <c r="L182" s="162">
        <f t="shared" si="59"/>
        <v>0.50289017341040465</v>
      </c>
      <c r="M182" s="157" t="s">
        <v>593</v>
      </c>
      <c r="N182" s="163">
        <v>43091</v>
      </c>
      <c r="O182" s="1"/>
      <c r="P182" s="1"/>
      <c r="Q182" s="239"/>
      <c r="R182" s="1"/>
      <c r="S182" s="6"/>
      <c r="T182" s="1"/>
      <c r="U182" s="1"/>
      <c r="V182" s="1"/>
      <c r="W182" s="1"/>
      <c r="X182" s="1"/>
      <c r="Y182" s="1"/>
      <c r="Z182" s="1"/>
      <c r="AA182" s="1"/>
    </row>
    <row r="183" spans="1:27" ht="12.75" customHeight="1">
      <c r="A183" s="164">
        <v>67</v>
      </c>
      <c r="B183" s="165">
        <v>42600</v>
      </c>
      <c r="C183" s="165"/>
      <c r="D183" s="166" t="s">
        <v>122</v>
      </c>
      <c r="E183" s="167" t="s">
        <v>590</v>
      </c>
      <c r="F183" s="168">
        <v>133.5</v>
      </c>
      <c r="G183" s="168"/>
      <c r="H183" s="169">
        <v>126.5</v>
      </c>
      <c r="I183" s="169">
        <v>178</v>
      </c>
      <c r="J183" s="170" t="s">
        <v>717</v>
      </c>
      <c r="K183" s="171">
        <f t="shared" si="58"/>
        <v>-7</v>
      </c>
      <c r="L183" s="172">
        <f t="shared" si="59"/>
        <v>-5.2434456928838954E-2</v>
      </c>
      <c r="M183" s="168" t="s">
        <v>603</v>
      </c>
      <c r="N183" s="165">
        <v>42615</v>
      </c>
      <c r="O183" s="1"/>
      <c r="P183" s="1"/>
      <c r="Q183" s="239"/>
      <c r="R183" s="1"/>
      <c r="S183" s="6"/>
      <c r="T183" s="1"/>
      <c r="U183" s="1"/>
      <c r="V183" s="1"/>
      <c r="W183" s="1"/>
      <c r="X183" s="1"/>
      <c r="Y183" s="1"/>
      <c r="Z183" s="1"/>
      <c r="AA183" s="1"/>
    </row>
    <row r="184" spans="1:27" ht="12.75" customHeight="1">
      <c r="A184" s="154">
        <v>68</v>
      </c>
      <c r="B184" s="155">
        <v>42613</v>
      </c>
      <c r="C184" s="155"/>
      <c r="D184" s="156" t="s">
        <v>718</v>
      </c>
      <c r="E184" s="157" t="s">
        <v>590</v>
      </c>
      <c r="F184" s="158">
        <v>560</v>
      </c>
      <c r="G184" s="157"/>
      <c r="H184" s="157">
        <v>725</v>
      </c>
      <c r="I184" s="159">
        <v>725</v>
      </c>
      <c r="J184" s="160" t="s">
        <v>623</v>
      </c>
      <c r="K184" s="161">
        <f t="shared" si="58"/>
        <v>165</v>
      </c>
      <c r="L184" s="162">
        <f t="shared" si="59"/>
        <v>0.29464285714285715</v>
      </c>
      <c r="M184" s="157" t="s">
        <v>593</v>
      </c>
      <c r="N184" s="163">
        <v>42456</v>
      </c>
      <c r="O184" s="1"/>
      <c r="P184" s="1"/>
      <c r="Q184" s="239"/>
      <c r="R184" s="1"/>
      <c r="S184" s="6"/>
      <c r="T184" s="1"/>
      <c r="U184" s="1"/>
      <c r="V184" s="1"/>
      <c r="W184" s="1"/>
      <c r="X184" s="1"/>
      <c r="Y184" s="1"/>
      <c r="Z184" s="1"/>
      <c r="AA184" s="1"/>
    </row>
    <row r="185" spans="1:27" ht="12.75" customHeight="1">
      <c r="A185" s="154">
        <v>69</v>
      </c>
      <c r="B185" s="155">
        <v>42614</v>
      </c>
      <c r="C185" s="155"/>
      <c r="D185" s="156" t="s">
        <v>719</v>
      </c>
      <c r="E185" s="157" t="s">
        <v>590</v>
      </c>
      <c r="F185" s="158">
        <v>160.5</v>
      </c>
      <c r="G185" s="157"/>
      <c r="H185" s="157">
        <v>210</v>
      </c>
      <c r="I185" s="159">
        <v>210</v>
      </c>
      <c r="J185" s="160" t="s">
        <v>623</v>
      </c>
      <c r="K185" s="161">
        <f t="shared" si="58"/>
        <v>49.5</v>
      </c>
      <c r="L185" s="162">
        <f t="shared" si="59"/>
        <v>0.30841121495327101</v>
      </c>
      <c r="M185" s="157" t="s">
        <v>593</v>
      </c>
      <c r="N185" s="163">
        <v>42871</v>
      </c>
      <c r="O185" s="1"/>
      <c r="P185" s="1"/>
      <c r="Q185" s="239"/>
      <c r="R185" s="1"/>
      <c r="S185" s="6"/>
      <c r="T185" s="1"/>
      <c r="U185" s="1"/>
      <c r="V185" s="1"/>
      <c r="W185" s="1"/>
      <c r="X185" s="1"/>
      <c r="Y185" s="1"/>
      <c r="Z185" s="1"/>
      <c r="AA185" s="1"/>
    </row>
    <row r="186" spans="1:27" ht="12.75" customHeight="1">
      <c r="A186" s="154">
        <v>70</v>
      </c>
      <c r="B186" s="155">
        <v>42646</v>
      </c>
      <c r="C186" s="155"/>
      <c r="D186" s="156" t="s">
        <v>415</v>
      </c>
      <c r="E186" s="157" t="s">
        <v>590</v>
      </c>
      <c r="F186" s="158">
        <v>430</v>
      </c>
      <c r="G186" s="157"/>
      <c r="H186" s="157">
        <v>596</v>
      </c>
      <c r="I186" s="159">
        <v>575</v>
      </c>
      <c r="J186" s="160" t="s">
        <v>720</v>
      </c>
      <c r="K186" s="161">
        <v>166</v>
      </c>
      <c r="L186" s="162">
        <v>0.38604651162790699</v>
      </c>
      <c r="M186" s="157" t="s">
        <v>593</v>
      </c>
      <c r="N186" s="163">
        <v>42769</v>
      </c>
      <c r="O186" s="1"/>
      <c r="P186" s="1"/>
      <c r="Q186" s="239"/>
      <c r="R186" s="1"/>
      <c r="S186" s="6"/>
      <c r="T186" s="1"/>
      <c r="U186" s="1"/>
      <c r="V186" s="1"/>
      <c r="W186" s="1"/>
      <c r="X186" s="1"/>
      <c r="Y186" s="1"/>
      <c r="Z186" s="1"/>
      <c r="AA186" s="1"/>
    </row>
    <row r="187" spans="1:27" ht="12.75" customHeight="1">
      <c r="A187" s="154">
        <v>71</v>
      </c>
      <c r="B187" s="155">
        <v>42657</v>
      </c>
      <c r="C187" s="155"/>
      <c r="D187" s="156" t="s">
        <v>721</v>
      </c>
      <c r="E187" s="157" t="s">
        <v>590</v>
      </c>
      <c r="F187" s="158">
        <v>280</v>
      </c>
      <c r="G187" s="157"/>
      <c r="H187" s="157">
        <v>345</v>
      </c>
      <c r="I187" s="159">
        <v>345</v>
      </c>
      <c r="J187" s="160" t="s">
        <v>623</v>
      </c>
      <c r="K187" s="161">
        <f t="shared" ref="K187:K192" si="60">H187-F187</f>
        <v>65</v>
      </c>
      <c r="L187" s="162">
        <f t="shared" ref="L187:L188" si="61">K187/F187</f>
        <v>0.23214285714285715</v>
      </c>
      <c r="M187" s="157" t="s">
        <v>593</v>
      </c>
      <c r="N187" s="163">
        <v>42814</v>
      </c>
      <c r="O187" s="1"/>
      <c r="P187" s="1"/>
      <c r="Q187" s="239"/>
      <c r="R187" s="1"/>
      <c r="S187" s="6"/>
      <c r="T187" s="1"/>
      <c r="U187" s="1"/>
      <c r="V187" s="1"/>
      <c r="W187" s="1"/>
      <c r="X187" s="1"/>
      <c r="Y187" s="1"/>
      <c r="Z187" s="1"/>
      <c r="AA187" s="1"/>
    </row>
    <row r="188" spans="1:27" ht="12.75" customHeight="1">
      <c r="A188" s="154">
        <v>72</v>
      </c>
      <c r="B188" s="155">
        <v>42657</v>
      </c>
      <c r="C188" s="155"/>
      <c r="D188" s="156" t="s">
        <v>722</v>
      </c>
      <c r="E188" s="157" t="s">
        <v>590</v>
      </c>
      <c r="F188" s="158">
        <v>245</v>
      </c>
      <c r="G188" s="157"/>
      <c r="H188" s="157">
        <v>325.5</v>
      </c>
      <c r="I188" s="159">
        <v>330</v>
      </c>
      <c r="J188" s="160" t="s">
        <v>723</v>
      </c>
      <c r="K188" s="161">
        <f t="shared" si="60"/>
        <v>80.5</v>
      </c>
      <c r="L188" s="162">
        <f t="shared" si="61"/>
        <v>0.32857142857142857</v>
      </c>
      <c r="M188" s="157" t="s">
        <v>593</v>
      </c>
      <c r="N188" s="163">
        <v>42769</v>
      </c>
      <c r="O188" s="1"/>
      <c r="P188" s="1"/>
      <c r="Q188" s="239"/>
      <c r="R188" s="1"/>
      <c r="S188" s="6"/>
      <c r="T188" s="1"/>
      <c r="U188" s="1"/>
      <c r="V188" s="1"/>
      <c r="W188" s="1"/>
      <c r="X188" s="1"/>
      <c r="Y188" s="1"/>
      <c r="Z188" s="1"/>
      <c r="AA188" s="1"/>
    </row>
    <row r="189" spans="1:27" ht="12.75" customHeight="1">
      <c r="A189" s="154">
        <v>73</v>
      </c>
      <c r="B189" s="155">
        <v>42660</v>
      </c>
      <c r="C189" s="155"/>
      <c r="D189" s="156" t="s">
        <v>724</v>
      </c>
      <c r="E189" s="157" t="s">
        <v>590</v>
      </c>
      <c r="F189" s="158">
        <v>125</v>
      </c>
      <c r="G189" s="157"/>
      <c r="H189" s="157">
        <v>160</v>
      </c>
      <c r="I189" s="159">
        <v>160</v>
      </c>
      <c r="J189" s="160" t="s">
        <v>677</v>
      </c>
      <c r="K189" s="161">
        <f t="shared" si="60"/>
        <v>35</v>
      </c>
      <c r="L189" s="162">
        <v>0.28000000000000003</v>
      </c>
      <c r="M189" s="157" t="s">
        <v>593</v>
      </c>
      <c r="N189" s="163">
        <v>42803</v>
      </c>
      <c r="O189" s="1"/>
      <c r="P189" s="1"/>
      <c r="Q189" s="239"/>
      <c r="R189" s="1"/>
      <c r="S189" s="6"/>
      <c r="T189" s="1"/>
      <c r="U189" s="1"/>
      <c r="V189" s="1"/>
      <c r="W189" s="1"/>
      <c r="X189" s="1"/>
      <c r="Y189" s="1"/>
      <c r="Z189" s="1"/>
      <c r="AA189" s="1"/>
    </row>
    <row r="190" spans="1:27" ht="12.75" customHeight="1">
      <c r="A190" s="154">
        <v>74</v>
      </c>
      <c r="B190" s="155">
        <v>42660</v>
      </c>
      <c r="C190" s="155"/>
      <c r="D190" s="156" t="s">
        <v>725</v>
      </c>
      <c r="E190" s="157" t="s">
        <v>590</v>
      </c>
      <c r="F190" s="158">
        <v>114</v>
      </c>
      <c r="G190" s="157"/>
      <c r="H190" s="157">
        <v>145</v>
      </c>
      <c r="I190" s="159">
        <v>145</v>
      </c>
      <c r="J190" s="160" t="s">
        <v>677</v>
      </c>
      <c r="K190" s="161">
        <f t="shared" si="60"/>
        <v>31</v>
      </c>
      <c r="L190" s="162">
        <f t="shared" ref="L190:L192" si="62">K190/F190</f>
        <v>0.27192982456140352</v>
      </c>
      <c r="M190" s="157" t="s">
        <v>593</v>
      </c>
      <c r="N190" s="163">
        <v>42859</v>
      </c>
      <c r="O190" s="1"/>
      <c r="P190" s="1"/>
      <c r="Q190" s="239"/>
      <c r="R190" s="1"/>
      <c r="S190" s="6"/>
      <c r="T190" s="1"/>
      <c r="U190" s="1"/>
      <c r="V190" s="1"/>
      <c r="W190" s="1"/>
      <c r="X190" s="1"/>
      <c r="Y190" s="1"/>
      <c r="Z190" s="1"/>
      <c r="AA190" s="1"/>
    </row>
    <row r="191" spans="1:27" ht="12.75" customHeight="1">
      <c r="A191" s="154">
        <v>75</v>
      </c>
      <c r="B191" s="155">
        <v>42660</v>
      </c>
      <c r="C191" s="155"/>
      <c r="D191" s="156" t="s">
        <v>726</v>
      </c>
      <c r="E191" s="157" t="s">
        <v>590</v>
      </c>
      <c r="F191" s="158">
        <v>212</v>
      </c>
      <c r="G191" s="157"/>
      <c r="H191" s="157">
        <v>280</v>
      </c>
      <c r="I191" s="159">
        <v>276</v>
      </c>
      <c r="J191" s="160" t="s">
        <v>727</v>
      </c>
      <c r="K191" s="161">
        <f t="shared" si="60"/>
        <v>68</v>
      </c>
      <c r="L191" s="162">
        <f t="shared" si="62"/>
        <v>0.32075471698113206</v>
      </c>
      <c r="M191" s="157" t="s">
        <v>593</v>
      </c>
      <c r="N191" s="163">
        <v>42858</v>
      </c>
      <c r="O191" s="1"/>
      <c r="P191" s="1"/>
      <c r="Q191" s="239"/>
      <c r="R191" s="1"/>
      <c r="S191" s="6"/>
      <c r="T191" s="1"/>
      <c r="U191" s="1"/>
      <c r="V191" s="1"/>
      <c r="W191" s="1"/>
      <c r="X191" s="1"/>
      <c r="Y191" s="1"/>
      <c r="Z191" s="1"/>
      <c r="AA191" s="1"/>
    </row>
    <row r="192" spans="1:27" ht="12.75" customHeight="1">
      <c r="A192" s="154">
        <v>76</v>
      </c>
      <c r="B192" s="155">
        <v>42678</v>
      </c>
      <c r="C192" s="155"/>
      <c r="D192" s="156" t="s">
        <v>464</v>
      </c>
      <c r="E192" s="157" t="s">
        <v>590</v>
      </c>
      <c r="F192" s="158">
        <v>155</v>
      </c>
      <c r="G192" s="157"/>
      <c r="H192" s="157">
        <v>210</v>
      </c>
      <c r="I192" s="159">
        <v>210</v>
      </c>
      <c r="J192" s="160" t="s">
        <v>728</v>
      </c>
      <c r="K192" s="161">
        <f t="shared" si="60"/>
        <v>55</v>
      </c>
      <c r="L192" s="162">
        <f t="shared" si="62"/>
        <v>0.35483870967741937</v>
      </c>
      <c r="M192" s="157" t="s">
        <v>593</v>
      </c>
      <c r="N192" s="163">
        <v>42944</v>
      </c>
      <c r="O192" s="1"/>
      <c r="P192" s="1"/>
      <c r="Q192" s="239"/>
      <c r="R192" s="1"/>
      <c r="S192" s="6"/>
      <c r="T192" s="1"/>
      <c r="U192" s="1"/>
      <c r="V192" s="1"/>
      <c r="W192" s="1"/>
      <c r="X192" s="1"/>
      <c r="Y192" s="1"/>
      <c r="Z192" s="1"/>
      <c r="AA192" s="1"/>
    </row>
    <row r="193" spans="1:27" ht="12.75" customHeight="1">
      <c r="A193" s="164">
        <v>77</v>
      </c>
      <c r="B193" s="165">
        <v>42710</v>
      </c>
      <c r="C193" s="165"/>
      <c r="D193" s="166" t="s">
        <v>729</v>
      </c>
      <c r="E193" s="167" t="s">
        <v>590</v>
      </c>
      <c r="F193" s="168">
        <v>150.5</v>
      </c>
      <c r="G193" s="168"/>
      <c r="H193" s="169">
        <v>72.5</v>
      </c>
      <c r="I193" s="169">
        <v>174</v>
      </c>
      <c r="J193" s="170" t="s">
        <v>730</v>
      </c>
      <c r="K193" s="171">
        <v>-78</v>
      </c>
      <c r="L193" s="172">
        <v>-0.51827242524916906</v>
      </c>
      <c r="M193" s="168" t="s">
        <v>603</v>
      </c>
      <c r="N193" s="165">
        <v>43333</v>
      </c>
      <c r="O193" s="1"/>
      <c r="P193" s="1"/>
      <c r="Q193" s="239"/>
      <c r="R193" s="1"/>
      <c r="S193" s="6"/>
      <c r="T193" s="1"/>
      <c r="U193" s="1"/>
      <c r="V193" s="1"/>
      <c r="W193" s="1"/>
      <c r="X193" s="1"/>
      <c r="Y193" s="1"/>
      <c r="Z193" s="1"/>
      <c r="AA193" s="1"/>
    </row>
    <row r="194" spans="1:27" ht="12.75" customHeight="1">
      <c r="A194" s="154">
        <v>78</v>
      </c>
      <c r="B194" s="155">
        <v>42712</v>
      </c>
      <c r="C194" s="155"/>
      <c r="D194" s="156" t="s">
        <v>731</v>
      </c>
      <c r="E194" s="157" t="s">
        <v>590</v>
      </c>
      <c r="F194" s="158">
        <v>380</v>
      </c>
      <c r="G194" s="157"/>
      <c r="H194" s="157">
        <v>478</v>
      </c>
      <c r="I194" s="159">
        <v>468</v>
      </c>
      <c r="J194" s="160" t="s">
        <v>677</v>
      </c>
      <c r="K194" s="161">
        <f t="shared" ref="K194:K196" si="63">H194-F194</f>
        <v>98</v>
      </c>
      <c r="L194" s="162">
        <f t="shared" ref="L194:L196" si="64">K194/F194</f>
        <v>0.25789473684210529</v>
      </c>
      <c r="M194" s="157" t="s">
        <v>593</v>
      </c>
      <c r="N194" s="163">
        <v>43025</v>
      </c>
      <c r="O194" s="1"/>
      <c r="P194" s="1"/>
      <c r="Q194" s="239"/>
      <c r="R194" s="1"/>
      <c r="S194" s="6"/>
      <c r="T194" s="1"/>
      <c r="U194" s="1"/>
      <c r="V194" s="1"/>
      <c r="W194" s="1"/>
      <c r="X194" s="1"/>
      <c r="Y194" s="1"/>
      <c r="Z194" s="1"/>
      <c r="AA194" s="1"/>
    </row>
    <row r="195" spans="1:27" ht="12.75" customHeight="1">
      <c r="A195" s="154">
        <v>79</v>
      </c>
      <c r="B195" s="155">
        <v>42734</v>
      </c>
      <c r="C195" s="155"/>
      <c r="D195" s="156" t="s">
        <v>121</v>
      </c>
      <c r="E195" s="157" t="s">
        <v>590</v>
      </c>
      <c r="F195" s="158">
        <v>305</v>
      </c>
      <c r="G195" s="157"/>
      <c r="H195" s="157">
        <v>375</v>
      </c>
      <c r="I195" s="159">
        <v>375</v>
      </c>
      <c r="J195" s="160" t="s">
        <v>677</v>
      </c>
      <c r="K195" s="161">
        <f t="shared" si="63"/>
        <v>70</v>
      </c>
      <c r="L195" s="162">
        <f t="shared" si="64"/>
        <v>0.22950819672131148</v>
      </c>
      <c r="M195" s="157" t="s">
        <v>593</v>
      </c>
      <c r="N195" s="163">
        <v>42768</v>
      </c>
      <c r="O195" s="1"/>
      <c r="P195" s="1"/>
      <c r="Q195" s="239"/>
      <c r="R195" s="1"/>
      <c r="S195" s="6"/>
      <c r="T195" s="1"/>
      <c r="U195" s="1"/>
      <c r="V195" s="1"/>
      <c r="W195" s="1"/>
      <c r="X195" s="1"/>
      <c r="Y195" s="1"/>
      <c r="Z195" s="1"/>
      <c r="AA195" s="1"/>
    </row>
    <row r="196" spans="1:27" ht="12.75" customHeight="1">
      <c r="A196" s="154">
        <v>80</v>
      </c>
      <c r="B196" s="155">
        <v>42739</v>
      </c>
      <c r="C196" s="155"/>
      <c r="D196" s="156" t="s">
        <v>104</v>
      </c>
      <c r="E196" s="157" t="s">
        <v>590</v>
      </c>
      <c r="F196" s="158">
        <v>99.5</v>
      </c>
      <c r="G196" s="157"/>
      <c r="H196" s="157">
        <v>158</v>
      </c>
      <c r="I196" s="159">
        <v>158</v>
      </c>
      <c r="J196" s="160" t="s">
        <v>677</v>
      </c>
      <c r="K196" s="161">
        <f t="shared" si="63"/>
        <v>58.5</v>
      </c>
      <c r="L196" s="162">
        <f t="shared" si="64"/>
        <v>0.5879396984924623</v>
      </c>
      <c r="M196" s="157" t="s">
        <v>593</v>
      </c>
      <c r="N196" s="163">
        <v>42898</v>
      </c>
      <c r="O196" s="1"/>
      <c r="P196" s="1"/>
      <c r="Q196" s="239"/>
      <c r="R196" s="1"/>
      <c r="S196" s="6"/>
      <c r="T196" s="1"/>
      <c r="U196" s="1"/>
      <c r="V196" s="1"/>
      <c r="W196" s="1"/>
      <c r="X196" s="1"/>
      <c r="Y196" s="1"/>
      <c r="Z196" s="1"/>
      <c r="AA196" s="1"/>
    </row>
    <row r="197" spans="1:27" ht="12.75" customHeight="1">
      <c r="A197" s="154">
        <v>81</v>
      </c>
      <c r="B197" s="155">
        <v>42739</v>
      </c>
      <c r="C197" s="155"/>
      <c r="D197" s="156" t="s">
        <v>104</v>
      </c>
      <c r="E197" s="157" t="s">
        <v>590</v>
      </c>
      <c r="F197" s="158">
        <v>99.5</v>
      </c>
      <c r="G197" s="157"/>
      <c r="H197" s="157">
        <v>158</v>
      </c>
      <c r="I197" s="159">
        <v>158</v>
      </c>
      <c r="J197" s="160" t="s">
        <v>677</v>
      </c>
      <c r="K197" s="161">
        <v>58.5</v>
      </c>
      <c r="L197" s="162">
        <v>0.58793969849246197</v>
      </c>
      <c r="M197" s="157" t="s">
        <v>593</v>
      </c>
      <c r="N197" s="163">
        <v>42898</v>
      </c>
      <c r="O197" s="1"/>
      <c r="P197" s="1"/>
      <c r="Q197" s="239"/>
      <c r="R197" s="1"/>
      <c r="S197" s="6"/>
      <c r="T197" s="1"/>
      <c r="U197" s="1"/>
      <c r="V197" s="1"/>
      <c r="W197" s="1"/>
      <c r="X197" s="1"/>
      <c r="Y197" s="1"/>
      <c r="Z197" s="1"/>
      <c r="AA197" s="1"/>
    </row>
    <row r="198" spans="1:27" ht="12.75" customHeight="1">
      <c r="A198" s="154">
        <v>82</v>
      </c>
      <c r="B198" s="155">
        <v>42786</v>
      </c>
      <c r="C198" s="155"/>
      <c r="D198" s="156" t="s">
        <v>210</v>
      </c>
      <c r="E198" s="157" t="s">
        <v>590</v>
      </c>
      <c r="F198" s="158">
        <v>140.5</v>
      </c>
      <c r="G198" s="157"/>
      <c r="H198" s="157">
        <v>220</v>
      </c>
      <c r="I198" s="159">
        <v>220</v>
      </c>
      <c r="J198" s="160" t="s">
        <v>677</v>
      </c>
      <c r="K198" s="161">
        <f>H198-F198</f>
        <v>79.5</v>
      </c>
      <c r="L198" s="162">
        <f>K198/F198</f>
        <v>0.5658362989323843</v>
      </c>
      <c r="M198" s="157" t="s">
        <v>593</v>
      </c>
      <c r="N198" s="163">
        <v>42864</v>
      </c>
      <c r="O198" s="1"/>
      <c r="P198" s="1"/>
      <c r="Q198" s="239"/>
      <c r="R198" s="1"/>
      <c r="S198" s="6"/>
      <c r="T198" s="1"/>
      <c r="U198" s="1"/>
      <c r="V198" s="1"/>
      <c r="W198" s="1"/>
      <c r="X198" s="1"/>
      <c r="Y198" s="1"/>
      <c r="Z198" s="1"/>
      <c r="AA198" s="1"/>
    </row>
    <row r="199" spans="1:27" ht="12.75" customHeight="1">
      <c r="A199" s="154">
        <v>83</v>
      </c>
      <c r="B199" s="155">
        <v>42786</v>
      </c>
      <c r="C199" s="155"/>
      <c r="D199" s="156" t="s">
        <v>732</v>
      </c>
      <c r="E199" s="157" t="s">
        <v>590</v>
      </c>
      <c r="F199" s="158">
        <v>202.5</v>
      </c>
      <c r="G199" s="157"/>
      <c r="H199" s="157">
        <v>234</v>
      </c>
      <c r="I199" s="159">
        <v>234</v>
      </c>
      <c r="J199" s="160" t="s">
        <v>677</v>
      </c>
      <c r="K199" s="161">
        <v>31.5</v>
      </c>
      <c r="L199" s="162">
        <v>0.155555555555556</v>
      </c>
      <c r="M199" s="157" t="s">
        <v>593</v>
      </c>
      <c r="N199" s="163">
        <v>42836</v>
      </c>
      <c r="O199" s="1"/>
      <c r="P199" s="1"/>
      <c r="Q199" s="239"/>
      <c r="R199" s="1"/>
      <c r="S199" s="6"/>
      <c r="T199" s="1"/>
      <c r="U199" s="1"/>
      <c r="V199" s="1"/>
      <c r="W199" s="1"/>
      <c r="X199" s="1"/>
      <c r="Y199" s="1"/>
      <c r="Z199" s="1"/>
      <c r="AA199" s="1"/>
    </row>
    <row r="200" spans="1:27" ht="12.75" customHeight="1">
      <c r="A200" s="154">
        <v>84</v>
      </c>
      <c r="B200" s="155">
        <v>42818</v>
      </c>
      <c r="C200" s="155"/>
      <c r="D200" s="156" t="s">
        <v>733</v>
      </c>
      <c r="E200" s="157" t="s">
        <v>590</v>
      </c>
      <c r="F200" s="158">
        <v>300.5</v>
      </c>
      <c r="G200" s="157"/>
      <c r="H200" s="157">
        <v>417.5</v>
      </c>
      <c r="I200" s="159">
        <v>420</v>
      </c>
      <c r="J200" s="160" t="s">
        <v>734</v>
      </c>
      <c r="K200" s="161">
        <f>H200-F200</f>
        <v>117</v>
      </c>
      <c r="L200" s="162">
        <f>K200/F200</f>
        <v>0.38935108153078202</v>
      </c>
      <c r="M200" s="157" t="s">
        <v>593</v>
      </c>
      <c r="N200" s="163">
        <v>43070</v>
      </c>
      <c r="O200" s="1"/>
      <c r="P200" s="1"/>
      <c r="Q200" s="239"/>
      <c r="R200" s="1"/>
      <c r="S200" s="6"/>
      <c r="T200" s="1"/>
      <c r="U200" s="1"/>
      <c r="V200" s="1"/>
      <c r="W200" s="1"/>
      <c r="X200" s="1"/>
      <c r="Y200" s="1"/>
      <c r="Z200" s="1"/>
      <c r="AA200" s="1"/>
    </row>
    <row r="201" spans="1:27" ht="12.75" customHeight="1">
      <c r="A201" s="154">
        <v>85</v>
      </c>
      <c r="B201" s="155">
        <v>42818</v>
      </c>
      <c r="C201" s="155"/>
      <c r="D201" s="156" t="s">
        <v>707</v>
      </c>
      <c r="E201" s="157" t="s">
        <v>590</v>
      </c>
      <c r="F201" s="158">
        <v>850</v>
      </c>
      <c r="G201" s="157"/>
      <c r="H201" s="157">
        <v>1042.5</v>
      </c>
      <c r="I201" s="159">
        <v>1023</v>
      </c>
      <c r="J201" s="160" t="s">
        <v>735</v>
      </c>
      <c r="K201" s="161">
        <v>192.5</v>
      </c>
      <c r="L201" s="162">
        <v>0.22647058823529401</v>
      </c>
      <c r="M201" s="157" t="s">
        <v>593</v>
      </c>
      <c r="N201" s="163">
        <v>42830</v>
      </c>
      <c r="O201" s="1"/>
      <c r="P201" s="1"/>
      <c r="Q201" s="239"/>
      <c r="R201" s="1"/>
      <c r="S201" s="6"/>
      <c r="T201" s="1"/>
      <c r="U201" s="1"/>
      <c r="V201" s="1"/>
      <c r="W201" s="1"/>
      <c r="X201" s="1"/>
      <c r="Y201" s="1"/>
      <c r="Z201" s="1"/>
      <c r="AA201" s="1"/>
    </row>
    <row r="202" spans="1:27" ht="12.75" customHeight="1">
      <c r="A202" s="154">
        <v>86</v>
      </c>
      <c r="B202" s="155">
        <v>42830</v>
      </c>
      <c r="C202" s="155"/>
      <c r="D202" s="156" t="s">
        <v>495</v>
      </c>
      <c r="E202" s="157" t="s">
        <v>590</v>
      </c>
      <c r="F202" s="158">
        <v>785</v>
      </c>
      <c r="G202" s="157"/>
      <c r="H202" s="157">
        <v>930</v>
      </c>
      <c r="I202" s="159">
        <v>920</v>
      </c>
      <c r="J202" s="160" t="s">
        <v>736</v>
      </c>
      <c r="K202" s="161">
        <f>H202-F202</f>
        <v>145</v>
      </c>
      <c r="L202" s="162">
        <f>K202/F202</f>
        <v>0.18471337579617833</v>
      </c>
      <c r="M202" s="157" t="s">
        <v>593</v>
      </c>
      <c r="N202" s="163">
        <v>42976</v>
      </c>
      <c r="O202" s="1"/>
      <c r="P202" s="1"/>
      <c r="Q202" s="239"/>
      <c r="R202" s="1"/>
      <c r="S202" s="6"/>
      <c r="T202" s="1"/>
      <c r="U202" s="1"/>
      <c r="V202" s="1"/>
      <c r="W202" s="1"/>
      <c r="X202" s="1"/>
      <c r="Y202" s="1"/>
      <c r="Z202" s="1"/>
      <c r="AA202" s="1"/>
    </row>
    <row r="203" spans="1:27" ht="12.75" customHeight="1">
      <c r="A203" s="164">
        <v>87</v>
      </c>
      <c r="B203" s="165">
        <v>42831</v>
      </c>
      <c r="C203" s="165"/>
      <c r="D203" s="166" t="s">
        <v>737</v>
      </c>
      <c r="E203" s="167" t="s">
        <v>590</v>
      </c>
      <c r="F203" s="168">
        <v>40</v>
      </c>
      <c r="G203" s="168"/>
      <c r="H203" s="169">
        <v>13.1</v>
      </c>
      <c r="I203" s="169">
        <v>60</v>
      </c>
      <c r="J203" s="170" t="s">
        <v>738</v>
      </c>
      <c r="K203" s="171">
        <v>-26.9</v>
      </c>
      <c r="L203" s="172">
        <v>-0.67249999999999999</v>
      </c>
      <c r="M203" s="168" t="s">
        <v>603</v>
      </c>
      <c r="N203" s="165">
        <v>43138</v>
      </c>
      <c r="O203" s="1"/>
      <c r="P203" s="1"/>
      <c r="Q203" s="239"/>
      <c r="R203" s="1"/>
      <c r="S203" s="6"/>
      <c r="T203" s="1"/>
      <c r="U203" s="1"/>
      <c r="V203" s="1"/>
      <c r="W203" s="1"/>
      <c r="X203" s="1"/>
      <c r="Y203" s="1"/>
      <c r="Z203" s="1"/>
      <c r="AA203" s="1"/>
    </row>
    <row r="204" spans="1:27" ht="12.75" customHeight="1">
      <c r="A204" s="154">
        <v>88</v>
      </c>
      <c r="B204" s="155">
        <v>42837</v>
      </c>
      <c r="C204" s="155"/>
      <c r="D204" s="156" t="s">
        <v>102</v>
      </c>
      <c r="E204" s="157" t="s">
        <v>590</v>
      </c>
      <c r="F204" s="158">
        <v>289.5</v>
      </c>
      <c r="G204" s="157"/>
      <c r="H204" s="157">
        <v>354</v>
      </c>
      <c r="I204" s="159">
        <v>360</v>
      </c>
      <c r="J204" s="160" t="s">
        <v>739</v>
      </c>
      <c r="K204" s="161">
        <f t="shared" ref="K204:K212" si="65">H204-F204</f>
        <v>64.5</v>
      </c>
      <c r="L204" s="162">
        <f t="shared" ref="L204:L212" si="66">K204/F204</f>
        <v>0.22279792746113988</v>
      </c>
      <c r="M204" s="157" t="s">
        <v>593</v>
      </c>
      <c r="N204" s="163">
        <v>43040</v>
      </c>
      <c r="O204" s="1"/>
      <c r="P204" s="1"/>
      <c r="Q204" s="239"/>
      <c r="R204" s="1"/>
      <c r="S204" s="6"/>
      <c r="T204" s="1"/>
      <c r="U204" s="1"/>
      <c r="V204" s="1"/>
      <c r="W204" s="1"/>
      <c r="X204" s="1"/>
      <c r="Y204" s="1"/>
      <c r="Z204" s="1"/>
      <c r="AA204" s="1"/>
    </row>
    <row r="205" spans="1:27" ht="12.75" customHeight="1">
      <c r="A205" s="154">
        <v>89</v>
      </c>
      <c r="B205" s="155">
        <v>42845</v>
      </c>
      <c r="C205" s="155"/>
      <c r="D205" s="156" t="s">
        <v>435</v>
      </c>
      <c r="E205" s="157" t="s">
        <v>590</v>
      </c>
      <c r="F205" s="158">
        <v>700</v>
      </c>
      <c r="G205" s="157"/>
      <c r="H205" s="157">
        <v>840</v>
      </c>
      <c r="I205" s="159">
        <v>840</v>
      </c>
      <c r="J205" s="160" t="s">
        <v>740</v>
      </c>
      <c r="K205" s="161">
        <f t="shared" si="65"/>
        <v>140</v>
      </c>
      <c r="L205" s="162">
        <f t="shared" si="66"/>
        <v>0.2</v>
      </c>
      <c r="M205" s="157" t="s">
        <v>593</v>
      </c>
      <c r="N205" s="163">
        <v>42893</v>
      </c>
      <c r="O205" s="1"/>
      <c r="P205" s="1"/>
      <c r="Q205" s="239"/>
      <c r="R205" s="1"/>
      <c r="S205" s="6"/>
      <c r="T205" s="1"/>
      <c r="U205" s="1"/>
      <c r="V205" s="1"/>
      <c r="W205" s="1"/>
      <c r="X205" s="1"/>
      <c r="Y205" s="1"/>
      <c r="Z205" s="1"/>
      <c r="AA205" s="1"/>
    </row>
    <row r="206" spans="1:27" ht="12.75" customHeight="1">
      <c r="A206" s="154">
        <v>90</v>
      </c>
      <c r="B206" s="155">
        <v>42887</v>
      </c>
      <c r="C206" s="155"/>
      <c r="D206" s="156" t="s">
        <v>741</v>
      </c>
      <c r="E206" s="157" t="s">
        <v>590</v>
      </c>
      <c r="F206" s="158">
        <v>130</v>
      </c>
      <c r="G206" s="157"/>
      <c r="H206" s="157">
        <v>144.25</v>
      </c>
      <c r="I206" s="159">
        <v>170</v>
      </c>
      <c r="J206" s="160" t="s">
        <v>742</v>
      </c>
      <c r="K206" s="161">
        <f t="shared" si="65"/>
        <v>14.25</v>
      </c>
      <c r="L206" s="162">
        <f t="shared" si="66"/>
        <v>0.10961538461538461</v>
      </c>
      <c r="M206" s="157" t="s">
        <v>593</v>
      </c>
      <c r="N206" s="163">
        <v>43675</v>
      </c>
      <c r="O206" s="1"/>
      <c r="P206" s="1"/>
      <c r="Q206" s="239"/>
      <c r="R206" s="1"/>
      <c r="S206" s="6"/>
      <c r="T206" s="1"/>
      <c r="U206" s="1"/>
      <c r="V206" s="1"/>
      <c r="W206" s="1"/>
      <c r="X206" s="1"/>
      <c r="Y206" s="1"/>
      <c r="Z206" s="1"/>
      <c r="AA206" s="1"/>
    </row>
    <row r="207" spans="1:27" ht="12.75" customHeight="1">
      <c r="A207" s="154">
        <v>91</v>
      </c>
      <c r="B207" s="155">
        <v>42901</v>
      </c>
      <c r="C207" s="155"/>
      <c r="D207" s="156" t="s">
        <v>743</v>
      </c>
      <c r="E207" s="157" t="s">
        <v>590</v>
      </c>
      <c r="F207" s="158">
        <v>214.5</v>
      </c>
      <c r="G207" s="157"/>
      <c r="H207" s="157">
        <v>262</v>
      </c>
      <c r="I207" s="159">
        <v>262</v>
      </c>
      <c r="J207" s="160" t="s">
        <v>612</v>
      </c>
      <c r="K207" s="161">
        <f t="shared" si="65"/>
        <v>47.5</v>
      </c>
      <c r="L207" s="162">
        <f t="shared" si="66"/>
        <v>0.22144522144522144</v>
      </c>
      <c r="M207" s="157" t="s">
        <v>593</v>
      </c>
      <c r="N207" s="163">
        <v>42977</v>
      </c>
      <c r="O207" s="1"/>
      <c r="P207" s="1"/>
      <c r="Q207" s="239"/>
      <c r="R207" s="1"/>
      <c r="S207" s="6"/>
      <c r="T207" s="1"/>
      <c r="U207" s="1"/>
      <c r="V207" s="1"/>
      <c r="W207" s="1"/>
      <c r="X207" s="1"/>
      <c r="Y207" s="1"/>
      <c r="Z207" s="1"/>
      <c r="AA207" s="1"/>
    </row>
    <row r="208" spans="1:27" ht="12.75" customHeight="1">
      <c r="A208" s="185">
        <v>92</v>
      </c>
      <c r="B208" s="186">
        <v>42933</v>
      </c>
      <c r="C208" s="186"/>
      <c r="D208" s="187" t="s">
        <v>744</v>
      </c>
      <c r="E208" s="188" t="s">
        <v>590</v>
      </c>
      <c r="F208" s="189">
        <v>370</v>
      </c>
      <c r="G208" s="188"/>
      <c r="H208" s="188">
        <v>447.5</v>
      </c>
      <c r="I208" s="190">
        <v>450</v>
      </c>
      <c r="J208" s="191" t="s">
        <v>677</v>
      </c>
      <c r="K208" s="161">
        <f t="shared" si="65"/>
        <v>77.5</v>
      </c>
      <c r="L208" s="192">
        <f t="shared" si="66"/>
        <v>0.20945945945945946</v>
      </c>
      <c r="M208" s="188" t="s">
        <v>593</v>
      </c>
      <c r="N208" s="193">
        <v>43035</v>
      </c>
      <c r="O208" s="1"/>
      <c r="P208" s="1"/>
      <c r="Q208" s="239"/>
      <c r="R208" s="1"/>
      <c r="S208" s="6"/>
      <c r="T208" s="1"/>
      <c r="U208" s="1"/>
      <c r="V208" s="1"/>
      <c r="W208" s="1"/>
      <c r="X208" s="1"/>
      <c r="Y208" s="1"/>
      <c r="Z208" s="1"/>
      <c r="AA208" s="1"/>
    </row>
    <row r="209" spans="1:27" ht="12.75" customHeight="1">
      <c r="A209" s="185">
        <v>93</v>
      </c>
      <c r="B209" s="186">
        <v>42943</v>
      </c>
      <c r="C209" s="186"/>
      <c r="D209" s="187" t="s">
        <v>208</v>
      </c>
      <c r="E209" s="188" t="s">
        <v>590</v>
      </c>
      <c r="F209" s="189">
        <v>657.5</v>
      </c>
      <c r="G209" s="188"/>
      <c r="H209" s="188">
        <v>825</v>
      </c>
      <c r="I209" s="190">
        <v>820</v>
      </c>
      <c r="J209" s="191" t="s">
        <v>677</v>
      </c>
      <c r="K209" s="161">
        <f t="shared" si="65"/>
        <v>167.5</v>
      </c>
      <c r="L209" s="192">
        <f t="shared" si="66"/>
        <v>0.25475285171102663</v>
      </c>
      <c r="M209" s="188" t="s">
        <v>593</v>
      </c>
      <c r="N209" s="193">
        <v>43090</v>
      </c>
      <c r="O209" s="1"/>
      <c r="P209" s="1"/>
      <c r="Q209" s="239"/>
      <c r="R209" s="1"/>
      <c r="S209" s="6"/>
      <c r="T209" s="1"/>
      <c r="U209" s="1"/>
      <c r="V209" s="1"/>
      <c r="W209" s="1"/>
      <c r="X209" s="1"/>
      <c r="Y209" s="1"/>
      <c r="Z209" s="1"/>
      <c r="AA209" s="1"/>
    </row>
    <row r="210" spans="1:27" ht="12.75" customHeight="1">
      <c r="A210" s="154">
        <v>94</v>
      </c>
      <c r="B210" s="155">
        <v>42964</v>
      </c>
      <c r="C210" s="155"/>
      <c r="D210" s="156" t="s">
        <v>383</v>
      </c>
      <c r="E210" s="157" t="s">
        <v>590</v>
      </c>
      <c r="F210" s="158">
        <v>605</v>
      </c>
      <c r="G210" s="157"/>
      <c r="H210" s="157">
        <v>750</v>
      </c>
      <c r="I210" s="159">
        <v>750</v>
      </c>
      <c r="J210" s="160" t="s">
        <v>736</v>
      </c>
      <c r="K210" s="161">
        <f t="shared" si="65"/>
        <v>145</v>
      </c>
      <c r="L210" s="162">
        <f t="shared" si="66"/>
        <v>0.23966942148760331</v>
      </c>
      <c r="M210" s="157" t="s">
        <v>593</v>
      </c>
      <c r="N210" s="163">
        <v>43027</v>
      </c>
      <c r="O210" s="1"/>
      <c r="P210" s="1"/>
      <c r="Q210" s="239"/>
      <c r="R210" s="1"/>
      <c r="S210" s="6"/>
      <c r="T210" s="1"/>
      <c r="U210" s="1"/>
      <c r="V210" s="1"/>
      <c r="W210" s="1"/>
      <c r="X210" s="1"/>
      <c r="Y210" s="1"/>
      <c r="Z210" s="1"/>
      <c r="AA210" s="1"/>
    </row>
    <row r="211" spans="1:27" ht="12.75" customHeight="1">
      <c r="A211" s="164">
        <v>95</v>
      </c>
      <c r="B211" s="165">
        <v>42979</v>
      </c>
      <c r="C211" s="165"/>
      <c r="D211" s="173" t="s">
        <v>745</v>
      </c>
      <c r="E211" s="168" t="s">
        <v>590</v>
      </c>
      <c r="F211" s="168">
        <v>255</v>
      </c>
      <c r="G211" s="169"/>
      <c r="H211" s="169">
        <v>217.25</v>
      </c>
      <c r="I211" s="169">
        <v>320</v>
      </c>
      <c r="J211" s="170" t="s">
        <v>746</v>
      </c>
      <c r="K211" s="171">
        <f t="shared" si="65"/>
        <v>-37.75</v>
      </c>
      <c r="L211" s="174">
        <f t="shared" si="66"/>
        <v>-0.14803921568627451</v>
      </c>
      <c r="M211" s="168" t="s">
        <v>603</v>
      </c>
      <c r="N211" s="165">
        <v>43661</v>
      </c>
      <c r="O211" s="1"/>
      <c r="P211" s="1"/>
      <c r="Q211" s="239"/>
      <c r="R211" s="1"/>
      <c r="S211" s="6"/>
      <c r="T211" s="1"/>
      <c r="U211" s="1"/>
      <c r="V211" s="1"/>
      <c r="W211" s="1"/>
      <c r="X211" s="1"/>
      <c r="Y211" s="1"/>
      <c r="Z211" s="1"/>
      <c r="AA211" s="1"/>
    </row>
    <row r="212" spans="1:27" ht="12.75" customHeight="1">
      <c r="A212" s="154">
        <v>96</v>
      </c>
      <c r="B212" s="155">
        <v>42997</v>
      </c>
      <c r="C212" s="155"/>
      <c r="D212" s="156" t="s">
        <v>747</v>
      </c>
      <c r="E212" s="157" t="s">
        <v>590</v>
      </c>
      <c r="F212" s="158">
        <v>215</v>
      </c>
      <c r="G212" s="157"/>
      <c r="H212" s="157">
        <v>258</v>
      </c>
      <c r="I212" s="159">
        <v>258</v>
      </c>
      <c r="J212" s="160" t="s">
        <v>677</v>
      </c>
      <c r="K212" s="161">
        <f t="shared" si="65"/>
        <v>43</v>
      </c>
      <c r="L212" s="162">
        <f t="shared" si="66"/>
        <v>0.2</v>
      </c>
      <c r="M212" s="157" t="s">
        <v>593</v>
      </c>
      <c r="N212" s="163">
        <v>43040</v>
      </c>
      <c r="O212" s="1"/>
      <c r="P212" s="1"/>
      <c r="Q212" s="239"/>
      <c r="R212" s="1"/>
      <c r="S212" s="6"/>
      <c r="T212" s="1"/>
      <c r="U212" s="1"/>
      <c r="V212" s="1"/>
      <c r="W212" s="1"/>
      <c r="X212" s="1"/>
      <c r="Y212" s="1"/>
      <c r="Z212" s="1"/>
      <c r="AA212" s="1"/>
    </row>
    <row r="213" spans="1:27" ht="12.75" customHeight="1">
      <c r="A213" s="154">
        <v>97</v>
      </c>
      <c r="B213" s="155">
        <v>42997</v>
      </c>
      <c r="C213" s="155"/>
      <c r="D213" s="156" t="s">
        <v>747</v>
      </c>
      <c r="E213" s="157" t="s">
        <v>590</v>
      </c>
      <c r="F213" s="158">
        <v>215</v>
      </c>
      <c r="G213" s="157"/>
      <c r="H213" s="157">
        <v>258</v>
      </c>
      <c r="I213" s="159">
        <v>258</v>
      </c>
      <c r="J213" s="191" t="s">
        <v>677</v>
      </c>
      <c r="K213" s="161">
        <v>43</v>
      </c>
      <c r="L213" s="162">
        <v>0.2</v>
      </c>
      <c r="M213" s="157" t="s">
        <v>593</v>
      </c>
      <c r="N213" s="163">
        <v>43040</v>
      </c>
      <c r="O213" s="1"/>
      <c r="P213" s="1"/>
      <c r="Q213" s="239"/>
      <c r="R213" s="1"/>
      <c r="S213" s="6"/>
      <c r="T213" s="1"/>
      <c r="U213" s="1"/>
      <c r="V213" s="1"/>
      <c r="W213" s="1"/>
      <c r="X213" s="1"/>
      <c r="Y213" s="1"/>
      <c r="Z213" s="1"/>
      <c r="AA213" s="1"/>
    </row>
    <row r="214" spans="1:27" ht="12.75" customHeight="1">
      <c r="A214" s="185">
        <v>98</v>
      </c>
      <c r="B214" s="186">
        <v>42998</v>
      </c>
      <c r="C214" s="186"/>
      <c r="D214" s="187" t="s">
        <v>748</v>
      </c>
      <c r="E214" s="188" t="s">
        <v>590</v>
      </c>
      <c r="F214" s="158">
        <v>75</v>
      </c>
      <c r="G214" s="188"/>
      <c r="H214" s="188">
        <v>90</v>
      </c>
      <c r="I214" s="190">
        <v>90</v>
      </c>
      <c r="J214" s="160" t="s">
        <v>749</v>
      </c>
      <c r="K214" s="161">
        <f t="shared" ref="K214:K219" si="67">H214-F214</f>
        <v>15</v>
      </c>
      <c r="L214" s="162">
        <f t="shared" ref="L214:L219" si="68">K214/F214</f>
        <v>0.2</v>
      </c>
      <c r="M214" s="157" t="s">
        <v>593</v>
      </c>
      <c r="N214" s="163">
        <v>43019</v>
      </c>
      <c r="O214" s="1"/>
      <c r="P214" s="1"/>
      <c r="Q214" s="239"/>
      <c r="R214" s="1"/>
      <c r="S214" s="6"/>
      <c r="T214" s="1"/>
      <c r="U214" s="1"/>
      <c r="V214" s="1"/>
      <c r="W214" s="1"/>
      <c r="X214" s="1"/>
      <c r="Y214" s="1"/>
      <c r="Z214" s="1"/>
      <c r="AA214" s="1"/>
    </row>
    <row r="215" spans="1:27" ht="12.75" customHeight="1">
      <c r="A215" s="185">
        <v>99</v>
      </c>
      <c r="B215" s="186">
        <v>43011</v>
      </c>
      <c r="C215" s="186"/>
      <c r="D215" s="187" t="s">
        <v>750</v>
      </c>
      <c r="E215" s="188" t="s">
        <v>590</v>
      </c>
      <c r="F215" s="189">
        <v>315</v>
      </c>
      <c r="G215" s="188"/>
      <c r="H215" s="188">
        <v>392</v>
      </c>
      <c r="I215" s="190">
        <v>384</v>
      </c>
      <c r="J215" s="191" t="s">
        <v>751</v>
      </c>
      <c r="K215" s="161">
        <f t="shared" si="67"/>
        <v>77</v>
      </c>
      <c r="L215" s="192">
        <f t="shared" si="68"/>
        <v>0.24444444444444444</v>
      </c>
      <c r="M215" s="188" t="s">
        <v>593</v>
      </c>
      <c r="N215" s="193">
        <v>43017</v>
      </c>
      <c r="O215" s="1"/>
      <c r="P215" s="1"/>
      <c r="Q215" s="239"/>
      <c r="R215" s="1"/>
      <c r="S215" s="6"/>
      <c r="T215" s="1"/>
      <c r="U215" s="1"/>
      <c r="V215" s="1"/>
      <c r="W215" s="1"/>
      <c r="X215" s="1"/>
      <c r="Y215" s="1"/>
      <c r="Z215" s="1"/>
      <c r="AA215" s="1"/>
    </row>
    <row r="216" spans="1:27" ht="12.75" customHeight="1">
      <c r="A216" s="185">
        <v>100</v>
      </c>
      <c r="B216" s="186">
        <v>43013</v>
      </c>
      <c r="C216" s="186"/>
      <c r="D216" s="187" t="s">
        <v>468</v>
      </c>
      <c r="E216" s="188" t="s">
        <v>590</v>
      </c>
      <c r="F216" s="189">
        <v>145</v>
      </c>
      <c r="G216" s="188"/>
      <c r="H216" s="188">
        <v>179</v>
      </c>
      <c r="I216" s="190">
        <v>180</v>
      </c>
      <c r="J216" s="191" t="s">
        <v>752</v>
      </c>
      <c r="K216" s="161">
        <f t="shared" si="67"/>
        <v>34</v>
      </c>
      <c r="L216" s="192">
        <f t="shared" si="68"/>
        <v>0.23448275862068965</v>
      </c>
      <c r="M216" s="188" t="s">
        <v>593</v>
      </c>
      <c r="N216" s="193">
        <v>43025</v>
      </c>
      <c r="O216" s="1"/>
      <c r="P216" s="1"/>
      <c r="Q216" s="239"/>
      <c r="R216" s="1"/>
      <c r="S216" s="6"/>
      <c r="T216" s="1"/>
      <c r="U216" s="1"/>
      <c r="V216" s="1"/>
      <c r="W216" s="1"/>
      <c r="X216" s="1"/>
      <c r="Y216" s="1"/>
      <c r="Z216" s="1"/>
      <c r="AA216" s="1"/>
    </row>
    <row r="217" spans="1:27" ht="12.75" customHeight="1">
      <c r="A217" s="185">
        <v>101</v>
      </c>
      <c r="B217" s="186">
        <v>43014</v>
      </c>
      <c r="C217" s="186"/>
      <c r="D217" s="187" t="s">
        <v>358</v>
      </c>
      <c r="E217" s="188" t="s">
        <v>590</v>
      </c>
      <c r="F217" s="189">
        <v>256</v>
      </c>
      <c r="G217" s="188"/>
      <c r="H217" s="188">
        <v>323</v>
      </c>
      <c r="I217" s="190">
        <v>320</v>
      </c>
      <c r="J217" s="191" t="s">
        <v>677</v>
      </c>
      <c r="K217" s="161">
        <f t="shared" si="67"/>
        <v>67</v>
      </c>
      <c r="L217" s="192">
        <f t="shared" si="68"/>
        <v>0.26171875</v>
      </c>
      <c r="M217" s="188" t="s">
        <v>593</v>
      </c>
      <c r="N217" s="193">
        <v>43067</v>
      </c>
      <c r="O217" s="1"/>
      <c r="P217" s="1"/>
      <c r="Q217" s="239"/>
      <c r="R217" s="1"/>
      <c r="S217" s="6"/>
      <c r="T217" s="1"/>
      <c r="U217" s="1"/>
      <c r="V217" s="1"/>
      <c r="W217" s="1"/>
      <c r="X217" s="1"/>
      <c r="Y217" s="1"/>
      <c r="Z217" s="1"/>
      <c r="AA217" s="1"/>
    </row>
    <row r="218" spans="1:27" ht="12.75" customHeight="1">
      <c r="A218" s="185">
        <v>102</v>
      </c>
      <c r="B218" s="186">
        <v>43017</v>
      </c>
      <c r="C218" s="186"/>
      <c r="D218" s="187" t="s">
        <v>372</v>
      </c>
      <c r="E218" s="188" t="s">
        <v>590</v>
      </c>
      <c r="F218" s="189">
        <v>137.5</v>
      </c>
      <c r="G218" s="188"/>
      <c r="H218" s="188">
        <v>184</v>
      </c>
      <c r="I218" s="190">
        <v>183</v>
      </c>
      <c r="J218" s="191" t="s">
        <v>753</v>
      </c>
      <c r="K218" s="161">
        <f t="shared" si="67"/>
        <v>46.5</v>
      </c>
      <c r="L218" s="192">
        <f t="shared" si="68"/>
        <v>0.33818181818181819</v>
      </c>
      <c r="M218" s="188" t="s">
        <v>593</v>
      </c>
      <c r="N218" s="193">
        <v>43108</v>
      </c>
      <c r="O218" s="1"/>
      <c r="P218" s="1"/>
      <c r="Q218" s="239"/>
      <c r="R218" s="1"/>
      <c r="S218" s="6"/>
      <c r="T218" s="1"/>
      <c r="U218" s="1"/>
      <c r="V218" s="1"/>
      <c r="W218" s="1"/>
      <c r="X218" s="1"/>
      <c r="Y218" s="1"/>
      <c r="Z218" s="1"/>
      <c r="AA218" s="1"/>
    </row>
    <row r="219" spans="1:27" ht="12.75" customHeight="1">
      <c r="A219" s="185">
        <v>103</v>
      </c>
      <c r="B219" s="186">
        <v>43018</v>
      </c>
      <c r="C219" s="186"/>
      <c r="D219" s="187" t="s">
        <v>754</v>
      </c>
      <c r="E219" s="188" t="s">
        <v>590</v>
      </c>
      <c r="F219" s="189">
        <v>125.5</v>
      </c>
      <c r="G219" s="188"/>
      <c r="H219" s="188">
        <v>158</v>
      </c>
      <c r="I219" s="190">
        <v>155</v>
      </c>
      <c r="J219" s="191" t="s">
        <v>755</v>
      </c>
      <c r="K219" s="161">
        <f t="shared" si="67"/>
        <v>32.5</v>
      </c>
      <c r="L219" s="192">
        <f t="shared" si="68"/>
        <v>0.25896414342629481</v>
      </c>
      <c r="M219" s="188" t="s">
        <v>593</v>
      </c>
      <c r="N219" s="193">
        <v>43067</v>
      </c>
      <c r="O219" s="1"/>
      <c r="P219" s="1"/>
      <c r="Q219" s="239"/>
      <c r="R219" s="1"/>
      <c r="S219" s="6"/>
      <c r="T219" s="1"/>
      <c r="U219" s="1"/>
      <c r="V219" s="1"/>
      <c r="W219" s="1"/>
      <c r="X219" s="1"/>
      <c r="Y219" s="1"/>
      <c r="Z219" s="1"/>
      <c r="AA219" s="1"/>
    </row>
    <row r="220" spans="1:27" ht="12.75" customHeight="1">
      <c r="A220" s="185">
        <v>104</v>
      </c>
      <c r="B220" s="186">
        <v>43018</v>
      </c>
      <c r="C220" s="186"/>
      <c r="D220" s="187" t="s">
        <v>756</v>
      </c>
      <c r="E220" s="188" t="s">
        <v>590</v>
      </c>
      <c r="F220" s="189">
        <v>895</v>
      </c>
      <c r="G220" s="188"/>
      <c r="H220" s="188">
        <v>1122.5</v>
      </c>
      <c r="I220" s="190">
        <v>1078</v>
      </c>
      <c r="J220" s="191" t="s">
        <v>757</v>
      </c>
      <c r="K220" s="161">
        <v>227.5</v>
      </c>
      <c r="L220" s="192">
        <v>0.25418994413407803</v>
      </c>
      <c r="M220" s="188" t="s">
        <v>593</v>
      </c>
      <c r="N220" s="193">
        <v>43117</v>
      </c>
      <c r="O220" s="1"/>
      <c r="P220" s="1"/>
      <c r="Q220" s="239"/>
      <c r="R220" s="1"/>
      <c r="S220" s="6"/>
      <c r="T220" s="1"/>
      <c r="U220" s="1"/>
      <c r="V220" s="1"/>
      <c r="W220" s="1"/>
      <c r="X220" s="1"/>
      <c r="Y220" s="1"/>
      <c r="Z220" s="1"/>
      <c r="AA220" s="1"/>
    </row>
    <row r="221" spans="1:27" ht="12.75" customHeight="1">
      <c r="A221" s="185">
        <v>105</v>
      </c>
      <c r="B221" s="186">
        <v>43020</v>
      </c>
      <c r="C221" s="186"/>
      <c r="D221" s="187" t="s">
        <v>367</v>
      </c>
      <c r="E221" s="188" t="s">
        <v>590</v>
      </c>
      <c r="F221" s="189">
        <v>525</v>
      </c>
      <c r="G221" s="188"/>
      <c r="H221" s="188">
        <v>629</v>
      </c>
      <c r="I221" s="190">
        <v>629</v>
      </c>
      <c r="J221" s="191" t="s">
        <v>677</v>
      </c>
      <c r="K221" s="161">
        <v>104</v>
      </c>
      <c r="L221" s="192">
        <v>0.19809523809523799</v>
      </c>
      <c r="M221" s="188" t="s">
        <v>593</v>
      </c>
      <c r="N221" s="193">
        <v>43119</v>
      </c>
      <c r="O221" s="1"/>
      <c r="P221" s="1"/>
      <c r="Q221" s="239"/>
      <c r="R221" s="1"/>
      <c r="S221" s="6"/>
      <c r="T221" s="1"/>
      <c r="U221" s="1"/>
      <c r="V221" s="1"/>
      <c r="W221" s="1"/>
      <c r="X221" s="1"/>
      <c r="Y221" s="1"/>
      <c r="Z221" s="1"/>
      <c r="AA221" s="1"/>
    </row>
    <row r="222" spans="1:27" ht="12.75" customHeight="1">
      <c r="A222" s="185">
        <v>106</v>
      </c>
      <c r="B222" s="186">
        <v>43046</v>
      </c>
      <c r="C222" s="186"/>
      <c r="D222" s="187" t="s">
        <v>408</v>
      </c>
      <c r="E222" s="188" t="s">
        <v>590</v>
      </c>
      <c r="F222" s="189">
        <v>740</v>
      </c>
      <c r="G222" s="188"/>
      <c r="H222" s="188">
        <v>892.5</v>
      </c>
      <c r="I222" s="190">
        <v>900</v>
      </c>
      <c r="J222" s="191" t="s">
        <v>758</v>
      </c>
      <c r="K222" s="161">
        <f t="shared" ref="K222:K224" si="69">H222-F222</f>
        <v>152.5</v>
      </c>
      <c r="L222" s="192">
        <f t="shared" ref="L222:L224" si="70">K222/F222</f>
        <v>0.20608108108108109</v>
      </c>
      <c r="M222" s="188" t="s">
        <v>593</v>
      </c>
      <c r="N222" s="193">
        <v>43052</v>
      </c>
      <c r="O222" s="1"/>
      <c r="P222" s="1"/>
      <c r="Q222" s="239"/>
      <c r="R222" s="1"/>
      <c r="S222" s="6"/>
      <c r="T222" s="1"/>
      <c r="U222" s="1"/>
      <c r="V222" s="1"/>
      <c r="W222" s="1"/>
      <c r="X222" s="1"/>
      <c r="Y222" s="1"/>
      <c r="Z222" s="1"/>
      <c r="AA222" s="1"/>
    </row>
    <row r="223" spans="1:27" ht="12.75" customHeight="1">
      <c r="A223" s="154">
        <v>107</v>
      </c>
      <c r="B223" s="155">
        <v>43073</v>
      </c>
      <c r="C223" s="155"/>
      <c r="D223" s="156" t="s">
        <v>759</v>
      </c>
      <c r="E223" s="157" t="s">
        <v>590</v>
      </c>
      <c r="F223" s="158">
        <v>118.5</v>
      </c>
      <c r="G223" s="157"/>
      <c r="H223" s="157">
        <v>143.5</v>
      </c>
      <c r="I223" s="159">
        <v>145</v>
      </c>
      <c r="J223" s="160" t="s">
        <v>760</v>
      </c>
      <c r="K223" s="161">
        <f t="shared" si="69"/>
        <v>25</v>
      </c>
      <c r="L223" s="162">
        <f t="shared" si="70"/>
        <v>0.2109704641350211</v>
      </c>
      <c r="M223" s="157" t="s">
        <v>593</v>
      </c>
      <c r="N223" s="163">
        <v>43097</v>
      </c>
      <c r="O223" s="1"/>
      <c r="P223" s="1"/>
      <c r="Q223" s="239"/>
      <c r="R223" s="1"/>
      <c r="S223" s="6"/>
      <c r="T223" s="1"/>
      <c r="U223" s="1"/>
      <c r="V223" s="1"/>
      <c r="W223" s="1"/>
      <c r="X223" s="1"/>
      <c r="Y223" s="1"/>
      <c r="Z223" s="1"/>
      <c r="AA223" s="1"/>
    </row>
    <row r="224" spans="1:27" ht="12.75" customHeight="1">
      <c r="A224" s="164">
        <v>108</v>
      </c>
      <c r="B224" s="165">
        <v>43090</v>
      </c>
      <c r="C224" s="165"/>
      <c r="D224" s="166" t="s">
        <v>440</v>
      </c>
      <c r="E224" s="167" t="s">
        <v>590</v>
      </c>
      <c r="F224" s="168">
        <v>715</v>
      </c>
      <c r="G224" s="168"/>
      <c r="H224" s="169">
        <v>500</v>
      </c>
      <c r="I224" s="169">
        <v>872</v>
      </c>
      <c r="J224" s="170" t="s">
        <v>761</v>
      </c>
      <c r="K224" s="171">
        <f t="shared" si="69"/>
        <v>-215</v>
      </c>
      <c r="L224" s="172">
        <f t="shared" si="70"/>
        <v>-0.30069930069930068</v>
      </c>
      <c r="M224" s="168" t="s">
        <v>603</v>
      </c>
      <c r="N224" s="165">
        <v>43670</v>
      </c>
      <c r="O224" s="1"/>
      <c r="P224" s="1"/>
      <c r="Q224" s="239"/>
      <c r="R224" s="1"/>
      <c r="S224" s="6"/>
      <c r="T224" s="1"/>
      <c r="U224" s="1"/>
      <c r="V224" s="1"/>
      <c r="W224" s="1"/>
      <c r="X224" s="1"/>
      <c r="Y224" s="1"/>
      <c r="Z224" s="1"/>
      <c r="AA224" s="1"/>
    </row>
    <row r="225" spans="1:27" ht="12.75" customHeight="1">
      <c r="A225" s="154">
        <v>109</v>
      </c>
      <c r="B225" s="155">
        <v>43098</v>
      </c>
      <c r="C225" s="155"/>
      <c r="D225" s="156" t="s">
        <v>750</v>
      </c>
      <c r="E225" s="157" t="s">
        <v>590</v>
      </c>
      <c r="F225" s="158">
        <v>435</v>
      </c>
      <c r="G225" s="157"/>
      <c r="H225" s="157">
        <v>542.5</v>
      </c>
      <c r="I225" s="159">
        <v>539</v>
      </c>
      <c r="J225" s="160" t="s">
        <v>677</v>
      </c>
      <c r="K225" s="161">
        <v>107.5</v>
      </c>
      <c r="L225" s="162">
        <v>0.247126436781609</v>
      </c>
      <c r="M225" s="157" t="s">
        <v>593</v>
      </c>
      <c r="N225" s="163">
        <v>43206</v>
      </c>
      <c r="O225" s="1"/>
      <c r="P225" s="1"/>
      <c r="Q225" s="239"/>
      <c r="R225" s="1"/>
      <c r="S225" s="6"/>
      <c r="T225" s="1"/>
      <c r="U225" s="1"/>
      <c r="V225" s="1"/>
      <c r="W225" s="1"/>
      <c r="X225" s="1"/>
      <c r="Y225" s="1"/>
      <c r="Z225" s="1"/>
      <c r="AA225" s="1"/>
    </row>
    <row r="226" spans="1:27" ht="12.75" customHeight="1">
      <c r="A226" s="154">
        <v>110</v>
      </c>
      <c r="B226" s="155">
        <v>43098</v>
      </c>
      <c r="C226" s="155"/>
      <c r="D226" s="156" t="s">
        <v>559</v>
      </c>
      <c r="E226" s="157" t="s">
        <v>590</v>
      </c>
      <c r="F226" s="158">
        <v>885</v>
      </c>
      <c r="G226" s="157"/>
      <c r="H226" s="157">
        <v>1090</v>
      </c>
      <c r="I226" s="159">
        <v>1084</v>
      </c>
      <c r="J226" s="160" t="s">
        <v>677</v>
      </c>
      <c r="K226" s="161">
        <v>205</v>
      </c>
      <c r="L226" s="162">
        <v>0.23163841807909599</v>
      </c>
      <c r="M226" s="157" t="s">
        <v>593</v>
      </c>
      <c r="N226" s="163">
        <v>43213</v>
      </c>
      <c r="O226" s="1"/>
      <c r="P226" s="1"/>
      <c r="Q226" s="239"/>
      <c r="R226" s="1"/>
      <c r="S226" s="6"/>
      <c r="T226" s="1"/>
      <c r="U226" s="1"/>
      <c r="V226" s="1"/>
      <c r="W226" s="1"/>
      <c r="X226" s="1"/>
      <c r="Y226" s="1"/>
      <c r="Z226" s="1"/>
      <c r="AA226" s="1"/>
    </row>
    <row r="227" spans="1:27" ht="12.75" customHeight="1">
      <c r="A227" s="194">
        <v>111</v>
      </c>
      <c r="B227" s="195">
        <v>43192</v>
      </c>
      <c r="C227" s="195"/>
      <c r="D227" s="173" t="s">
        <v>762</v>
      </c>
      <c r="E227" s="168" t="s">
        <v>590</v>
      </c>
      <c r="F227" s="196">
        <v>478.5</v>
      </c>
      <c r="G227" s="168"/>
      <c r="H227" s="168">
        <v>442</v>
      </c>
      <c r="I227" s="169">
        <v>613</v>
      </c>
      <c r="J227" s="170" t="s">
        <v>763</v>
      </c>
      <c r="K227" s="171">
        <f t="shared" ref="K227:K230" si="71">H227-F227</f>
        <v>-36.5</v>
      </c>
      <c r="L227" s="172">
        <f t="shared" ref="L227:L230" si="72">K227/F227</f>
        <v>-7.6280041797283177E-2</v>
      </c>
      <c r="M227" s="168" t="s">
        <v>603</v>
      </c>
      <c r="N227" s="165">
        <v>43762</v>
      </c>
      <c r="O227" s="1"/>
      <c r="P227" s="1"/>
      <c r="Q227" s="239"/>
      <c r="R227" s="1"/>
      <c r="S227" s="6"/>
      <c r="T227" s="1"/>
      <c r="U227" s="1"/>
      <c r="V227" s="1"/>
      <c r="W227" s="1"/>
      <c r="X227" s="1"/>
      <c r="Y227" s="1"/>
      <c r="Z227" s="1"/>
      <c r="AA227" s="1"/>
    </row>
    <row r="228" spans="1:27" ht="12.75" customHeight="1">
      <c r="A228" s="164">
        <v>112</v>
      </c>
      <c r="B228" s="165">
        <v>43194</v>
      </c>
      <c r="C228" s="165"/>
      <c r="D228" s="166" t="s">
        <v>764</v>
      </c>
      <c r="E228" s="167" t="s">
        <v>590</v>
      </c>
      <c r="F228" s="168">
        <f>141.5-7.3</f>
        <v>134.19999999999999</v>
      </c>
      <c r="G228" s="168"/>
      <c r="H228" s="169">
        <v>77</v>
      </c>
      <c r="I228" s="169">
        <v>180</v>
      </c>
      <c r="J228" s="170" t="s">
        <v>765</v>
      </c>
      <c r="K228" s="171">
        <f t="shared" si="71"/>
        <v>-57.199999999999989</v>
      </c>
      <c r="L228" s="172">
        <f t="shared" si="72"/>
        <v>-0.42622950819672129</v>
      </c>
      <c r="M228" s="168" t="s">
        <v>603</v>
      </c>
      <c r="N228" s="165">
        <v>43522</v>
      </c>
      <c r="O228" s="1"/>
      <c r="P228" s="1"/>
      <c r="Q228" s="239"/>
      <c r="R228" s="1"/>
      <c r="S228" s="6"/>
      <c r="T228" s="1"/>
      <c r="U228" s="1"/>
      <c r="V228" s="1"/>
      <c r="W228" s="1"/>
      <c r="X228" s="1"/>
      <c r="Y228" s="1"/>
      <c r="Z228" s="1"/>
      <c r="AA228" s="1"/>
    </row>
    <row r="229" spans="1:27" ht="12.75" customHeight="1">
      <c r="A229" s="164">
        <v>113</v>
      </c>
      <c r="B229" s="165">
        <v>43209</v>
      </c>
      <c r="C229" s="165"/>
      <c r="D229" s="166" t="s">
        <v>766</v>
      </c>
      <c r="E229" s="167" t="s">
        <v>590</v>
      </c>
      <c r="F229" s="168">
        <v>430</v>
      </c>
      <c r="G229" s="168"/>
      <c r="H229" s="169">
        <v>220</v>
      </c>
      <c r="I229" s="169">
        <v>537</v>
      </c>
      <c r="J229" s="170" t="s">
        <v>767</v>
      </c>
      <c r="K229" s="171">
        <f t="shared" si="71"/>
        <v>-210</v>
      </c>
      <c r="L229" s="172">
        <f t="shared" si="72"/>
        <v>-0.48837209302325579</v>
      </c>
      <c r="M229" s="168" t="s">
        <v>603</v>
      </c>
      <c r="N229" s="165">
        <v>43252</v>
      </c>
      <c r="O229" s="1"/>
      <c r="P229" s="1"/>
      <c r="Q229" s="239"/>
      <c r="R229" s="1"/>
      <c r="S229" s="6"/>
      <c r="T229" s="1"/>
      <c r="U229" s="1"/>
      <c r="V229" s="1"/>
      <c r="W229" s="1"/>
      <c r="X229" s="1"/>
      <c r="Y229" s="1"/>
      <c r="Z229" s="1"/>
      <c r="AA229" s="1"/>
    </row>
    <row r="230" spans="1:27" ht="12.75" customHeight="1">
      <c r="A230" s="185">
        <v>114</v>
      </c>
      <c r="B230" s="186">
        <v>43220</v>
      </c>
      <c r="C230" s="186"/>
      <c r="D230" s="187" t="s">
        <v>768</v>
      </c>
      <c r="E230" s="188" t="s">
        <v>590</v>
      </c>
      <c r="F230" s="188">
        <v>153.5</v>
      </c>
      <c r="G230" s="188"/>
      <c r="H230" s="188">
        <v>196</v>
      </c>
      <c r="I230" s="190">
        <v>196</v>
      </c>
      <c r="J230" s="160" t="s">
        <v>769</v>
      </c>
      <c r="K230" s="161">
        <f t="shared" si="71"/>
        <v>42.5</v>
      </c>
      <c r="L230" s="162">
        <f t="shared" si="72"/>
        <v>0.27687296416938112</v>
      </c>
      <c r="M230" s="157" t="s">
        <v>593</v>
      </c>
      <c r="N230" s="163">
        <v>43605</v>
      </c>
      <c r="O230" s="1"/>
      <c r="P230" s="1"/>
      <c r="Q230" s="239"/>
      <c r="R230" s="1"/>
      <c r="S230" s="6"/>
      <c r="T230" s="1"/>
      <c r="U230" s="1"/>
      <c r="V230" s="1"/>
      <c r="W230" s="1"/>
      <c r="X230" s="1"/>
      <c r="Y230" s="1"/>
      <c r="Z230" s="1"/>
      <c r="AA230" s="1"/>
    </row>
    <row r="231" spans="1:27" ht="12.75" customHeight="1">
      <c r="A231" s="164">
        <v>115</v>
      </c>
      <c r="B231" s="165">
        <v>43306</v>
      </c>
      <c r="C231" s="165"/>
      <c r="D231" s="166" t="s">
        <v>737</v>
      </c>
      <c r="E231" s="167" t="s">
        <v>590</v>
      </c>
      <c r="F231" s="168">
        <v>27.5</v>
      </c>
      <c r="G231" s="168"/>
      <c r="H231" s="169">
        <v>13.1</v>
      </c>
      <c r="I231" s="169">
        <v>60</v>
      </c>
      <c r="J231" s="170" t="s">
        <v>770</v>
      </c>
      <c r="K231" s="171">
        <v>-14.4</v>
      </c>
      <c r="L231" s="172">
        <v>-0.52363636363636401</v>
      </c>
      <c r="M231" s="168" t="s">
        <v>603</v>
      </c>
      <c r="N231" s="165">
        <v>43138</v>
      </c>
      <c r="O231" s="1"/>
      <c r="P231" s="1"/>
      <c r="Q231" s="239"/>
      <c r="R231" s="1"/>
      <c r="S231" s="6"/>
      <c r="T231" s="1"/>
      <c r="U231" s="1"/>
      <c r="V231" s="1"/>
      <c r="W231" s="1"/>
      <c r="X231" s="1"/>
      <c r="Y231" s="1"/>
      <c r="Z231" s="1"/>
      <c r="AA231" s="1"/>
    </row>
    <row r="232" spans="1:27" ht="12.75" customHeight="1">
      <c r="A232" s="194">
        <v>116</v>
      </c>
      <c r="B232" s="195">
        <v>43318</v>
      </c>
      <c r="C232" s="195"/>
      <c r="D232" s="173" t="s">
        <v>771</v>
      </c>
      <c r="E232" s="168" t="s">
        <v>590</v>
      </c>
      <c r="F232" s="168">
        <v>148.5</v>
      </c>
      <c r="G232" s="168"/>
      <c r="H232" s="168">
        <v>102</v>
      </c>
      <c r="I232" s="169">
        <v>182</v>
      </c>
      <c r="J232" s="170" t="s">
        <v>772</v>
      </c>
      <c r="K232" s="171">
        <f>H232-F232</f>
        <v>-46.5</v>
      </c>
      <c r="L232" s="172">
        <f>K232/F232</f>
        <v>-0.31313131313131315</v>
      </c>
      <c r="M232" s="168" t="s">
        <v>603</v>
      </c>
      <c r="N232" s="165">
        <v>43661</v>
      </c>
      <c r="O232" s="1"/>
      <c r="P232" s="1"/>
      <c r="Q232" s="239"/>
      <c r="R232" s="1"/>
      <c r="S232" s="6"/>
      <c r="T232" s="1"/>
      <c r="U232" s="1"/>
      <c r="V232" s="1"/>
      <c r="W232" s="1"/>
      <c r="X232" s="1"/>
      <c r="Y232" s="1"/>
      <c r="Z232" s="1"/>
      <c r="AA232" s="1"/>
    </row>
    <row r="233" spans="1:27" ht="12.75" customHeight="1">
      <c r="A233" s="154">
        <v>117</v>
      </c>
      <c r="B233" s="155">
        <v>43335</v>
      </c>
      <c r="C233" s="155"/>
      <c r="D233" s="156" t="s">
        <v>773</v>
      </c>
      <c r="E233" s="157" t="s">
        <v>590</v>
      </c>
      <c r="F233" s="188">
        <v>285</v>
      </c>
      <c r="G233" s="157"/>
      <c r="H233" s="157">
        <v>355</v>
      </c>
      <c r="I233" s="159">
        <v>364</v>
      </c>
      <c r="J233" s="160" t="s">
        <v>774</v>
      </c>
      <c r="K233" s="161">
        <v>70</v>
      </c>
      <c r="L233" s="162">
        <v>0.24561403508771901</v>
      </c>
      <c r="M233" s="157" t="s">
        <v>593</v>
      </c>
      <c r="N233" s="163">
        <v>43455</v>
      </c>
      <c r="O233" s="1"/>
      <c r="P233" s="1"/>
      <c r="Q233" s="239"/>
      <c r="R233" s="1"/>
      <c r="S233" s="6"/>
      <c r="T233" s="1"/>
      <c r="U233" s="1"/>
      <c r="V233" s="1"/>
      <c r="W233" s="1"/>
      <c r="X233" s="1"/>
      <c r="Y233" s="1"/>
      <c r="Z233" s="1"/>
      <c r="AA233" s="1"/>
    </row>
    <row r="234" spans="1:27" ht="12.75" customHeight="1">
      <c r="A234" s="154">
        <v>118</v>
      </c>
      <c r="B234" s="155">
        <v>43341</v>
      </c>
      <c r="C234" s="155"/>
      <c r="D234" s="156" t="s">
        <v>398</v>
      </c>
      <c r="E234" s="157" t="s">
        <v>590</v>
      </c>
      <c r="F234" s="188">
        <v>525</v>
      </c>
      <c r="G234" s="157"/>
      <c r="H234" s="157">
        <v>585</v>
      </c>
      <c r="I234" s="159">
        <v>635</v>
      </c>
      <c r="J234" s="160" t="s">
        <v>775</v>
      </c>
      <c r="K234" s="161">
        <f t="shared" ref="K234:K285" si="73">H234-F234</f>
        <v>60</v>
      </c>
      <c r="L234" s="162">
        <f t="shared" ref="L234:L285" si="74">K234/F234</f>
        <v>0.11428571428571428</v>
      </c>
      <c r="M234" s="157" t="s">
        <v>593</v>
      </c>
      <c r="N234" s="163">
        <v>43662</v>
      </c>
      <c r="O234" s="1"/>
      <c r="P234" s="1"/>
      <c r="Q234" s="239"/>
      <c r="R234" s="1"/>
      <c r="S234" s="6"/>
      <c r="T234" s="1"/>
      <c r="U234" s="1"/>
      <c r="V234" s="1"/>
      <c r="W234" s="1"/>
      <c r="X234" s="1"/>
      <c r="Y234" s="1"/>
      <c r="Z234" s="1"/>
      <c r="AA234" s="1"/>
    </row>
    <row r="235" spans="1:27" ht="12.75" customHeight="1">
      <c r="A235" s="154">
        <v>119</v>
      </c>
      <c r="B235" s="155">
        <v>43395</v>
      </c>
      <c r="C235" s="155"/>
      <c r="D235" s="156" t="s">
        <v>383</v>
      </c>
      <c r="E235" s="157" t="s">
        <v>590</v>
      </c>
      <c r="F235" s="188">
        <v>475</v>
      </c>
      <c r="G235" s="157"/>
      <c r="H235" s="157">
        <v>574</v>
      </c>
      <c r="I235" s="159">
        <v>570</v>
      </c>
      <c r="J235" s="160" t="s">
        <v>677</v>
      </c>
      <c r="K235" s="161">
        <f t="shared" si="73"/>
        <v>99</v>
      </c>
      <c r="L235" s="162">
        <f t="shared" si="74"/>
        <v>0.20842105263157895</v>
      </c>
      <c r="M235" s="157" t="s">
        <v>593</v>
      </c>
      <c r="N235" s="163">
        <v>43403</v>
      </c>
      <c r="O235" s="1"/>
      <c r="P235" s="1"/>
      <c r="Q235" s="239"/>
      <c r="R235" s="1"/>
      <c r="S235" s="6"/>
      <c r="T235" s="1"/>
      <c r="U235" s="1"/>
      <c r="V235" s="1"/>
      <c r="W235" s="1"/>
      <c r="X235" s="1"/>
      <c r="Y235" s="1"/>
      <c r="Z235" s="1"/>
      <c r="AA235" s="1"/>
    </row>
    <row r="236" spans="1:27" ht="12.75" customHeight="1">
      <c r="A236" s="185">
        <v>120</v>
      </c>
      <c r="B236" s="186">
        <v>43397</v>
      </c>
      <c r="C236" s="186"/>
      <c r="D236" s="187" t="s">
        <v>776</v>
      </c>
      <c r="E236" s="188" t="s">
        <v>590</v>
      </c>
      <c r="F236" s="188">
        <v>707.5</v>
      </c>
      <c r="G236" s="188"/>
      <c r="H236" s="188">
        <v>872</v>
      </c>
      <c r="I236" s="190">
        <v>872</v>
      </c>
      <c r="J236" s="191" t="s">
        <v>677</v>
      </c>
      <c r="K236" s="161">
        <f t="shared" si="73"/>
        <v>164.5</v>
      </c>
      <c r="L236" s="192">
        <f t="shared" si="74"/>
        <v>0.23250883392226149</v>
      </c>
      <c r="M236" s="188" t="s">
        <v>593</v>
      </c>
      <c r="N236" s="193">
        <v>43482</v>
      </c>
      <c r="O236" s="1"/>
      <c r="P236" s="1"/>
      <c r="Q236" s="239"/>
      <c r="R236" s="1"/>
      <c r="S236" s="6"/>
      <c r="T236" s="1"/>
      <c r="U236" s="1"/>
      <c r="V236" s="1"/>
      <c r="W236" s="1"/>
      <c r="X236" s="1"/>
      <c r="Y236" s="1"/>
      <c r="Z236" s="1"/>
      <c r="AA236" s="1"/>
    </row>
    <row r="237" spans="1:27" ht="12.75" customHeight="1">
      <c r="A237" s="185">
        <v>121</v>
      </c>
      <c r="B237" s="186">
        <v>43398</v>
      </c>
      <c r="C237" s="186"/>
      <c r="D237" s="187" t="s">
        <v>777</v>
      </c>
      <c r="E237" s="188" t="s">
        <v>590</v>
      </c>
      <c r="F237" s="188">
        <v>162</v>
      </c>
      <c r="G237" s="188"/>
      <c r="H237" s="188">
        <v>204</v>
      </c>
      <c r="I237" s="190">
        <v>209</v>
      </c>
      <c r="J237" s="191" t="s">
        <v>778</v>
      </c>
      <c r="K237" s="161">
        <f t="shared" si="73"/>
        <v>42</v>
      </c>
      <c r="L237" s="192">
        <f t="shared" si="74"/>
        <v>0.25925925925925924</v>
      </c>
      <c r="M237" s="188" t="s">
        <v>593</v>
      </c>
      <c r="N237" s="193">
        <v>43539</v>
      </c>
      <c r="O237" s="1"/>
      <c r="P237" s="1"/>
      <c r="Q237" s="239"/>
      <c r="R237" s="1"/>
      <c r="S237" s="6"/>
      <c r="T237" s="1"/>
      <c r="U237" s="1"/>
      <c r="V237" s="1"/>
      <c r="W237" s="1"/>
      <c r="X237" s="1"/>
      <c r="Y237" s="1"/>
      <c r="Z237" s="1"/>
      <c r="AA237" s="1"/>
    </row>
    <row r="238" spans="1:27" ht="12.75" customHeight="1">
      <c r="A238" s="185">
        <v>122</v>
      </c>
      <c r="B238" s="186">
        <v>43399</v>
      </c>
      <c r="C238" s="186"/>
      <c r="D238" s="187" t="s">
        <v>488</v>
      </c>
      <c r="E238" s="188" t="s">
        <v>590</v>
      </c>
      <c r="F238" s="188">
        <v>240</v>
      </c>
      <c r="G238" s="188"/>
      <c r="H238" s="188">
        <v>297</v>
      </c>
      <c r="I238" s="190">
        <v>297</v>
      </c>
      <c r="J238" s="191" t="s">
        <v>677</v>
      </c>
      <c r="K238" s="197">
        <f t="shared" si="73"/>
        <v>57</v>
      </c>
      <c r="L238" s="192">
        <f t="shared" si="74"/>
        <v>0.23749999999999999</v>
      </c>
      <c r="M238" s="188" t="s">
        <v>593</v>
      </c>
      <c r="N238" s="193">
        <v>43417</v>
      </c>
      <c r="O238" s="1"/>
      <c r="P238" s="1"/>
      <c r="Q238" s="239"/>
      <c r="R238" s="1"/>
      <c r="S238" s="6"/>
      <c r="T238" s="1"/>
      <c r="U238" s="1"/>
      <c r="V238" s="1"/>
      <c r="W238" s="1"/>
      <c r="X238" s="1"/>
      <c r="Y238" s="1"/>
      <c r="Z238" s="1"/>
      <c r="AA238" s="1"/>
    </row>
    <row r="239" spans="1:27" ht="12.75" customHeight="1">
      <c r="A239" s="154">
        <v>123</v>
      </c>
      <c r="B239" s="155">
        <v>43439</v>
      </c>
      <c r="C239" s="155"/>
      <c r="D239" s="156" t="s">
        <v>779</v>
      </c>
      <c r="E239" s="157" t="s">
        <v>590</v>
      </c>
      <c r="F239" s="157">
        <v>202.5</v>
      </c>
      <c r="G239" s="157"/>
      <c r="H239" s="157">
        <v>255</v>
      </c>
      <c r="I239" s="159">
        <v>252</v>
      </c>
      <c r="J239" s="160" t="s">
        <v>677</v>
      </c>
      <c r="K239" s="161">
        <f t="shared" si="73"/>
        <v>52.5</v>
      </c>
      <c r="L239" s="162">
        <f t="shared" si="74"/>
        <v>0.25925925925925924</v>
      </c>
      <c r="M239" s="157" t="s">
        <v>593</v>
      </c>
      <c r="N239" s="163">
        <v>43542</v>
      </c>
      <c r="O239" s="1"/>
      <c r="P239" s="1"/>
      <c r="Q239" s="239"/>
      <c r="R239" s="1"/>
      <c r="S239" s="6" t="s">
        <v>780</v>
      </c>
      <c r="T239" s="1"/>
      <c r="U239" s="1"/>
      <c r="V239" s="1"/>
      <c r="W239" s="1"/>
      <c r="X239" s="1"/>
      <c r="Y239" s="1"/>
      <c r="Z239" s="1"/>
      <c r="AA239" s="1"/>
    </row>
    <row r="240" spans="1:27" ht="12.75" customHeight="1">
      <c r="A240" s="185">
        <v>124</v>
      </c>
      <c r="B240" s="186">
        <v>43465</v>
      </c>
      <c r="C240" s="155"/>
      <c r="D240" s="187" t="s">
        <v>159</v>
      </c>
      <c r="E240" s="188" t="s">
        <v>590</v>
      </c>
      <c r="F240" s="188">
        <v>710</v>
      </c>
      <c r="G240" s="188"/>
      <c r="H240" s="188">
        <v>866</v>
      </c>
      <c r="I240" s="190">
        <v>866</v>
      </c>
      <c r="J240" s="191" t="s">
        <v>677</v>
      </c>
      <c r="K240" s="161">
        <f t="shared" si="73"/>
        <v>156</v>
      </c>
      <c r="L240" s="162">
        <f t="shared" si="74"/>
        <v>0.21971830985915494</v>
      </c>
      <c r="M240" s="157" t="s">
        <v>593</v>
      </c>
      <c r="N240" s="163">
        <v>43553</v>
      </c>
      <c r="O240" s="1"/>
      <c r="P240" s="1"/>
      <c r="Q240" s="239"/>
      <c r="R240" s="1"/>
      <c r="S240" s="6" t="s">
        <v>780</v>
      </c>
      <c r="T240" s="1"/>
      <c r="U240" s="1"/>
      <c r="V240" s="1"/>
      <c r="W240" s="1"/>
      <c r="X240" s="1"/>
      <c r="Y240" s="1"/>
      <c r="Z240" s="1"/>
      <c r="AA240" s="1"/>
    </row>
    <row r="241" spans="1:27" ht="12.75" customHeight="1">
      <c r="A241" s="185">
        <v>125</v>
      </c>
      <c r="B241" s="186">
        <v>43522</v>
      </c>
      <c r="C241" s="186"/>
      <c r="D241" s="187" t="s">
        <v>174</v>
      </c>
      <c r="E241" s="188" t="s">
        <v>590</v>
      </c>
      <c r="F241" s="188">
        <v>337.25</v>
      </c>
      <c r="G241" s="188"/>
      <c r="H241" s="188">
        <v>398.5</v>
      </c>
      <c r="I241" s="190">
        <v>411</v>
      </c>
      <c r="J241" s="160" t="s">
        <v>781</v>
      </c>
      <c r="K241" s="161">
        <f t="shared" si="73"/>
        <v>61.25</v>
      </c>
      <c r="L241" s="162">
        <f t="shared" si="74"/>
        <v>0.1816160118606375</v>
      </c>
      <c r="M241" s="157" t="s">
        <v>593</v>
      </c>
      <c r="N241" s="163">
        <v>43760</v>
      </c>
      <c r="O241" s="1"/>
      <c r="P241" s="1"/>
      <c r="Q241" s="239"/>
      <c r="R241" s="1"/>
      <c r="S241" s="6" t="s">
        <v>780</v>
      </c>
      <c r="T241" s="1"/>
      <c r="U241" s="1"/>
      <c r="V241" s="1"/>
      <c r="W241" s="1"/>
      <c r="X241" s="1"/>
      <c r="Y241" s="1"/>
      <c r="Z241" s="1"/>
      <c r="AA241" s="1"/>
    </row>
    <row r="242" spans="1:27" ht="12.75" customHeight="1">
      <c r="A242" s="198">
        <v>126</v>
      </c>
      <c r="B242" s="199">
        <v>43559</v>
      </c>
      <c r="C242" s="199"/>
      <c r="D242" s="200" t="s">
        <v>782</v>
      </c>
      <c r="E242" s="201" t="s">
        <v>590</v>
      </c>
      <c r="F242" s="201">
        <v>130</v>
      </c>
      <c r="G242" s="201"/>
      <c r="H242" s="201">
        <v>65</v>
      </c>
      <c r="I242" s="202">
        <v>158</v>
      </c>
      <c r="J242" s="170" t="s">
        <v>783</v>
      </c>
      <c r="K242" s="171">
        <f t="shared" si="73"/>
        <v>-65</v>
      </c>
      <c r="L242" s="172">
        <f t="shared" si="74"/>
        <v>-0.5</v>
      </c>
      <c r="M242" s="168" t="s">
        <v>603</v>
      </c>
      <c r="N242" s="165">
        <v>43726</v>
      </c>
      <c r="O242" s="1"/>
      <c r="P242" s="1"/>
      <c r="Q242" s="239"/>
      <c r="R242" s="1"/>
      <c r="S242" s="6" t="s">
        <v>784</v>
      </c>
      <c r="T242" s="1"/>
      <c r="U242" s="1"/>
      <c r="V242" s="1"/>
      <c r="W242" s="1"/>
      <c r="X242" s="1"/>
      <c r="Y242" s="1"/>
      <c r="Z242" s="1"/>
      <c r="AA242" s="1"/>
    </row>
    <row r="243" spans="1:27" ht="12.75" customHeight="1">
      <c r="A243" s="185">
        <v>127</v>
      </c>
      <c r="B243" s="186">
        <v>43017</v>
      </c>
      <c r="C243" s="186"/>
      <c r="D243" s="187" t="s">
        <v>210</v>
      </c>
      <c r="E243" s="188" t="s">
        <v>590</v>
      </c>
      <c r="F243" s="188">
        <v>141.5</v>
      </c>
      <c r="G243" s="188"/>
      <c r="H243" s="188">
        <v>183.5</v>
      </c>
      <c r="I243" s="190">
        <v>210</v>
      </c>
      <c r="J243" s="160" t="s">
        <v>778</v>
      </c>
      <c r="K243" s="161">
        <f t="shared" si="73"/>
        <v>42</v>
      </c>
      <c r="L243" s="162">
        <f t="shared" si="74"/>
        <v>0.29681978798586572</v>
      </c>
      <c r="M243" s="157" t="s">
        <v>593</v>
      </c>
      <c r="N243" s="163">
        <v>43042</v>
      </c>
      <c r="O243" s="1"/>
      <c r="P243" s="1"/>
      <c r="Q243" s="239"/>
      <c r="R243" s="1"/>
      <c r="S243" s="6" t="s">
        <v>784</v>
      </c>
      <c r="T243" s="1"/>
      <c r="U243" s="1"/>
      <c r="V243" s="1"/>
      <c r="W243" s="1"/>
      <c r="X243" s="1"/>
      <c r="Y243" s="1"/>
      <c r="Z243" s="1"/>
      <c r="AA243" s="1"/>
    </row>
    <row r="244" spans="1:27" ht="12.75" customHeight="1">
      <c r="A244" s="198">
        <v>128</v>
      </c>
      <c r="B244" s="199">
        <v>43074</v>
      </c>
      <c r="C244" s="199"/>
      <c r="D244" s="200" t="s">
        <v>785</v>
      </c>
      <c r="E244" s="201" t="s">
        <v>590</v>
      </c>
      <c r="F244" s="196">
        <v>172</v>
      </c>
      <c r="G244" s="201"/>
      <c r="H244" s="201">
        <v>155.25</v>
      </c>
      <c r="I244" s="202">
        <v>230</v>
      </c>
      <c r="J244" s="170" t="s">
        <v>786</v>
      </c>
      <c r="K244" s="171">
        <f t="shared" si="73"/>
        <v>-16.75</v>
      </c>
      <c r="L244" s="172">
        <f t="shared" si="74"/>
        <v>-9.7383720930232565E-2</v>
      </c>
      <c r="M244" s="168" t="s">
        <v>603</v>
      </c>
      <c r="N244" s="165">
        <v>43787</v>
      </c>
      <c r="O244" s="1"/>
      <c r="P244" s="1"/>
      <c r="Q244" s="239"/>
      <c r="R244" s="1"/>
      <c r="S244" s="6" t="s">
        <v>784</v>
      </c>
      <c r="T244" s="1"/>
      <c r="U244" s="1"/>
      <c r="V244" s="1"/>
      <c r="W244" s="1"/>
      <c r="X244" s="1"/>
      <c r="Y244" s="1"/>
      <c r="Z244" s="1"/>
      <c r="AA244" s="1"/>
    </row>
    <row r="245" spans="1:27" ht="12.75" customHeight="1">
      <c r="A245" s="185">
        <v>129</v>
      </c>
      <c r="B245" s="186">
        <v>43398</v>
      </c>
      <c r="C245" s="186"/>
      <c r="D245" s="187" t="s">
        <v>120</v>
      </c>
      <c r="E245" s="188" t="s">
        <v>590</v>
      </c>
      <c r="F245" s="188">
        <v>698.5</v>
      </c>
      <c r="G245" s="188"/>
      <c r="H245" s="188">
        <v>890</v>
      </c>
      <c r="I245" s="190">
        <v>890</v>
      </c>
      <c r="J245" s="160" t="s">
        <v>787</v>
      </c>
      <c r="K245" s="161">
        <f t="shared" si="73"/>
        <v>191.5</v>
      </c>
      <c r="L245" s="162">
        <f t="shared" si="74"/>
        <v>0.27415891195418757</v>
      </c>
      <c r="M245" s="157" t="s">
        <v>593</v>
      </c>
      <c r="N245" s="163">
        <v>44328</v>
      </c>
      <c r="O245" s="1"/>
      <c r="P245" s="1"/>
      <c r="Q245" s="239"/>
      <c r="R245" s="1"/>
      <c r="S245" s="6" t="s">
        <v>780</v>
      </c>
      <c r="T245" s="1"/>
      <c r="U245" s="1"/>
      <c r="V245" s="1"/>
      <c r="W245" s="1"/>
      <c r="X245" s="1"/>
      <c r="Y245" s="1"/>
      <c r="Z245" s="1"/>
      <c r="AA245" s="1"/>
    </row>
    <row r="246" spans="1:27" ht="12.75" customHeight="1">
      <c r="A246" s="185">
        <v>130</v>
      </c>
      <c r="B246" s="186">
        <v>42877</v>
      </c>
      <c r="C246" s="186"/>
      <c r="D246" s="187" t="s">
        <v>788</v>
      </c>
      <c r="E246" s="188" t="s">
        <v>590</v>
      </c>
      <c r="F246" s="188">
        <v>127.6</v>
      </c>
      <c r="G246" s="188"/>
      <c r="H246" s="188">
        <v>138</v>
      </c>
      <c r="I246" s="190">
        <v>190</v>
      </c>
      <c r="J246" s="160" t="s">
        <v>789</v>
      </c>
      <c r="K246" s="161">
        <f t="shared" si="73"/>
        <v>10.400000000000006</v>
      </c>
      <c r="L246" s="162">
        <f t="shared" si="74"/>
        <v>8.1504702194357417E-2</v>
      </c>
      <c r="M246" s="157" t="s">
        <v>593</v>
      </c>
      <c r="N246" s="163">
        <v>43774</v>
      </c>
      <c r="O246" s="1"/>
      <c r="P246" s="1"/>
      <c r="Q246" s="239"/>
      <c r="R246" s="1"/>
      <c r="S246" s="6" t="s">
        <v>784</v>
      </c>
      <c r="T246" s="1"/>
      <c r="U246" s="1"/>
      <c r="V246" s="1"/>
      <c r="W246" s="1"/>
      <c r="X246" s="1"/>
      <c r="Y246" s="1"/>
      <c r="Z246" s="1"/>
      <c r="AA246" s="1"/>
    </row>
    <row r="247" spans="1:27" ht="12.75" customHeight="1">
      <c r="A247" s="185">
        <v>131</v>
      </c>
      <c r="B247" s="186">
        <v>43158</v>
      </c>
      <c r="C247" s="186"/>
      <c r="D247" s="187" t="s">
        <v>790</v>
      </c>
      <c r="E247" s="188" t="s">
        <v>590</v>
      </c>
      <c r="F247" s="188">
        <v>317</v>
      </c>
      <c r="G247" s="188"/>
      <c r="H247" s="188">
        <v>382.5</v>
      </c>
      <c r="I247" s="190">
        <v>398</v>
      </c>
      <c r="J247" s="160" t="s">
        <v>791</v>
      </c>
      <c r="K247" s="161">
        <f t="shared" si="73"/>
        <v>65.5</v>
      </c>
      <c r="L247" s="162">
        <f t="shared" si="74"/>
        <v>0.20662460567823343</v>
      </c>
      <c r="M247" s="157" t="s">
        <v>593</v>
      </c>
      <c r="N247" s="163">
        <v>44238</v>
      </c>
      <c r="O247" s="1"/>
      <c r="P247" s="1"/>
      <c r="Q247" s="239"/>
      <c r="R247" s="1"/>
      <c r="S247" s="6" t="s">
        <v>784</v>
      </c>
      <c r="T247" s="1"/>
      <c r="U247" s="1"/>
      <c r="V247" s="1"/>
      <c r="W247" s="1"/>
      <c r="X247" s="1"/>
      <c r="Y247" s="1"/>
      <c r="Z247" s="1"/>
      <c r="AA247" s="1"/>
    </row>
    <row r="248" spans="1:27" ht="12.75" customHeight="1">
      <c r="A248" s="198">
        <v>132</v>
      </c>
      <c r="B248" s="199">
        <v>43164</v>
      </c>
      <c r="C248" s="199"/>
      <c r="D248" s="200" t="s">
        <v>166</v>
      </c>
      <c r="E248" s="201" t="s">
        <v>590</v>
      </c>
      <c r="F248" s="196">
        <f>510-14.4</f>
        <v>495.6</v>
      </c>
      <c r="G248" s="201"/>
      <c r="H248" s="201">
        <v>350</v>
      </c>
      <c r="I248" s="202">
        <v>672</v>
      </c>
      <c r="J248" s="170" t="s">
        <v>792</v>
      </c>
      <c r="K248" s="171">
        <f t="shared" si="73"/>
        <v>-145.60000000000002</v>
      </c>
      <c r="L248" s="172">
        <f t="shared" si="74"/>
        <v>-0.29378531073446329</v>
      </c>
      <c r="M248" s="168" t="s">
        <v>603</v>
      </c>
      <c r="N248" s="165">
        <v>43887</v>
      </c>
      <c r="O248" s="1"/>
      <c r="P248" s="1"/>
      <c r="Q248" s="239"/>
      <c r="R248" s="1"/>
      <c r="S248" s="6" t="s">
        <v>780</v>
      </c>
      <c r="T248" s="1"/>
      <c r="U248" s="1"/>
      <c r="V248" s="1"/>
      <c r="W248" s="1"/>
      <c r="X248" s="1"/>
      <c r="Y248" s="1"/>
      <c r="Z248" s="1"/>
      <c r="AA248" s="1"/>
    </row>
    <row r="249" spans="1:27" ht="12.75" customHeight="1">
      <c r="A249" s="198">
        <v>133</v>
      </c>
      <c r="B249" s="199">
        <v>43237</v>
      </c>
      <c r="C249" s="199"/>
      <c r="D249" s="200" t="s">
        <v>793</v>
      </c>
      <c r="E249" s="201" t="s">
        <v>590</v>
      </c>
      <c r="F249" s="196">
        <v>230.3</v>
      </c>
      <c r="G249" s="201"/>
      <c r="H249" s="201">
        <v>102.5</v>
      </c>
      <c r="I249" s="202">
        <v>348</v>
      </c>
      <c r="J249" s="170" t="s">
        <v>794</v>
      </c>
      <c r="K249" s="171">
        <f t="shared" si="73"/>
        <v>-127.80000000000001</v>
      </c>
      <c r="L249" s="172">
        <f t="shared" si="74"/>
        <v>-0.55492835432045162</v>
      </c>
      <c r="M249" s="168" t="s">
        <v>603</v>
      </c>
      <c r="N249" s="165">
        <v>43896</v>
      </c>
      <c r="O249" s="1"/>
      <c r="P249" s="1"/>
      <c r="Q249" s="239"/>
      <c r="R249" s="1"/>
      <c r="S249" s="6" t="s">
        <v>780</v>
      </c>
      <c r="T249" s="1"/>
      <c r="U249" s="1"/>
      <c r="V249" s="1"/>
      <c r="W249" s="1"/>
      <c r="X249" s="1"/>
      <c r="Y249" s="1"/>
      <c r="Z249" s="1"/>
      <c r="AA249" s="1"/>
    </row>
    <row r="250" spans="1:27" ht="12.75" customHeight="1">
      <c r="A250" s="185">
        <v>134</v>
      </c>
      <c r="B250" s="186">
        <v>43258</v>
      </c>
      <c r="C250" s="186"/>
      <c r="D250" s="187" t="s">
        <v>444</v>
      </c>
      <c r="E250" s="188" t="s">
        <v>590</v>
      </c>
      <c r="F250" s="188">
        <f>342.5-5.1</f>
        <v>337.4</v>
      </c>
      <c r="G250" s="188"/>
      <c r="H250" s="188">
        <v>412.5</v>
      </c>
      <c r="I250" s="190">
        <v>439</v>
      </c>
      <c r="J250" s="160" t="s">
        <v>795</v>
      </c>
      <c r="K250" s="161">
        <f t="shared" si="73"/>
        <v>75.100000000000023</v>
      </c>
      <c r="L250" s="162">
        <f t="shared" si="74"/>
        <v>0.22258446947243635</v>
      </c>
      <c r="M250" s="157" t="s">
        <v>593</v>
      </c>
      <c r="N250" s="163">
        <v>44230</v>
      </c>
      <c r="O250" s="1"/>
      <c r="P250" s="1"/>
      <c r="Q250" s="239"/>
      <c r="R250" s="1"/>
      <c r="S250" s="6" t="s">
        <v>784</v>
      </c>
      <c r="T250" s="1"/>
      <c r="U250" s="1"/>
      <c r="V250" s="1"/>
      <c r="W250" s="1"/>
      <c r="X250" s="1"/>
      <c r="Y250" s="1"/>
      <c r="Z250" s="1"/>
      <c r="AA250" s="1"/>
    </row>
    <row r="251" spans="1:27" ht="12.75" customHeight="1">
      <c r="A251" s="179">
        <v>135</v>
      </c>
      <c r="B251" s="178">
        <v>43285</v>
      </c>
      <c r="C251" s="178"/>
      <c r="D251" s="179" t="s">
        <v>58</v>
      </c>
      <c r="E251" s="180" t="s">
        <v>590</v>
      </c>
      <c r="F251" s="180">
        <f>127.5-5.53</f>
        <v>121.97</v>
      </c>
      <c r="G251" s="181"/>
      <c r="H251" s="181">
        <v>122.5</v>
      </c>
      <c r="I251" s="181">
        <v>170</v>
      </c>
      <c r="J251" s="182" t="s">
        <v>796</v>
      </c>
      <c r="K251" s="183">
        <f t="shared" si="73"/>
        <v>0.53000000000000114</v>
      </c>
      <c r="L251" s="184">
        <f t="shared" si="74"/>
        <v>4.3453308190538747E-3</v>
      </c>
      <c r="M251" s="180" t="s">
        <v>610</v>
      </c>
      <c r="N251" s="178">
        <v>44431</v>
      </c>
      <c r="O251" s="1"/>
      <c r="P251" s="1"/>
      <c r="Q251" s="239"/>
      <c r="R251" s="1"/>
      <c r="S251" s="6" t="s">
        <v>780</v>
      </c>
      <c r="T251" s="1"/>
      <c r="U251" s="1"/>
      <c r="V251" s="1"/>
      <c r="W251" s="1"/>
      <c r="X251" s="1"/>
      <c r="Y251" s="1"/>
      <c r="Z251" s="1"/>
      <c r="AA251" s="1"/>
    </row>
    <row r="252" spans="1:27" ht="12.75" customHeight="1">
      <c r="A252" s="198">
        <v>136</v>
      </c>
      <c r="B252" s="199">
        <v>43294</v>
      </c>
      <c r="C252" s="199"/>
      <c r="D252" s="200" t="s">
        <v>797</v>
      </c>
      <c r="E252" s="201" t="s">
        <v>590</v>
      </c>
      <c r="F252" s="196">
        <v>46.5</v>
      </c>
      <c r="G252" s="201"/>
      <c r="H252" s="201">
        <v>17</v>
      </c>
      <c r="I252" s="202">
        <v>59</v>
      </c>
      <c r="J252" s="170" t="s">
        <v>798</v>
      </c>
      <c r="K252" s="171">
        <f t="shared" si="73"/>
        <v>-29.5</v>
      </c>
      <c r="L252" s="172">
        <f t="shared" si="74"/>
        <v>-0.63440860215053763</v>
      </c>
      <c r="M252" s="168" t="s">
        <v>603</v>
      </c>
      <c r="N252" s="165">
        <v>43887</v>
      </c>
      <c r="O252" s="1"/>
      <c r="P252" s="1"/>
      <c r="Q252" s="239"/>
      <c r="R252" s="1"/>
      <c r="S252" s="6" t="s">
        <v>780</v>
      </c>
      <c r="T252" s="1"/>
      <c r="U252" s="1"/>
      <c r="V252" s="1"/>
      <c r="W252" s="1"/>
      <c r="X252" s="1"/>
      <c r="Y252" s="1"/>
      <c r="Z252" s="1"/>
      <c r="AA252" s="1"/>
    </row>
    <row r="253" spans="1:27" ht="12.75" customHeight="1">
      <c r="A253" s="185">
        <v>137</v>
      </c>
      <c r="B253" s="186">
        <v>43396</v>
      </c>
      <c r="C253" s="186"/>
      <c r="D253" s="187" t="s">
        <v>427</v>
      </c>
      <c r="E253" s="188" t="s">
        <v>590</v>
      </c>
      <c r="F253" s="188">
        <v>156.5</v>
      </c>
      <c r="G253" s="188"/>
      <c r="H253" s="188">
        <v>207.5</v>
      </c>
      <c r="I253" s="190">
        <v>191</v>
      </c>
      <c r="J253" s="160" t="s">
        <v>677</v>
      </c>
      <c r="K253" s="161">
        <f t="shared" si="73"/>
        <v>51</v>
      </c>
      <c r="L253" s="162">
        <f t="shared" si="74"/>
        <v>0.32587859424920129</v>
      </c>
      <c r="M253" s="157" t="s">
        <v>593</v>
      </c>
      <c r="N253" s="163">
        <v>44369</v>
      </c>
      <c r="O253" s="1"/>
      <c r="P253" s="1"/>
      <c r="Q253" s="239"/>
      <c r="R253" s="1"/>
      <c r="S253" s="6" t="s">
        <v>780</v>
      </c>
      <c r="T253" s="1"/>
      <c r="U253" s="1"/>
      <c r="V253" s="1"/>
      <c r="W253" s="1"/>
      <c r="X253" s="1"/>
      <c r="Y253" s="1"/>
      <c r="Z253" s="1"/>
      <c r="AA253" s="1"/>
    </row>
    <row r="254" spans="1:27" ht="12.75" customHeight="1">
      <c r="A254" s="185">
        <v>138</v>
      </c>
      <c r="B254" s="186">
        <v>43439</v>
      </c>
      <c r="C254" s="186"/>
      <c r="D254" s="187" t="s">
        <v>346</v>
      </c>
      <c r="E254" s="188" t="s">
        <v>590</v>
      </c>
      <c r="F254" s="188">
        <v>259.5</v>
      </c>
      <c r="G254" s="188"/>
      <c r="H254" s="188">
        <v>320</v>
      </c>
      <c r="I254" s="190">
        <v>320</v>
      </c>
      <c r="J254" s="160" t="s">
        <v>677</v>
      </c>
      <c r="K254" s="161">
        <f t="shared" si="73"/>
        <v>60.5</v>
      </c>
      <c r="L254" s="162">
        <f t="shared" si="74"/>
        <v>0.23314065510597304</v>
      </c>
      <c r="M254" s="157" t="s">
        <v>593</v>
      </c>
      <c r="N254" s="163">
        <v>44323</v>
      </c>
      <c r="O254" s="1"/>
      <c r="P254" s="1"/>
      <c r="Q254" s="239"/>
      <c r="R254" s="1"/>
      <c r="S254" s="6" t="s">
        <v>780</v>
      </c>
      <c r="T254" s="1"/>
      <c r="U254" s="1"/>
      <c r="V254" s="1"/>
      <c r="W254" s="1"/>
      <c r="X254" s="1"/>
      <c r="Y254" s="1"/>
      <c r="Z254" s="1"/>
      <c r="AA254" s="1"/>
    </row>
    <row r="255" spans="1:27" ht="12.75" customHeight="1">
      <c r="A255" s="198">
        <v>139</v>
      </c>
      <c r="B255" s="199">
        <v>43439</v>
      </c>
      <c r="C255" s="199"/>
      <c r="D255" s="200" t="s">
        <v>799</v>
      </c>
      <c r="E255" s="201" t="s">
        <v>590</v>
      </c>
      <c r="F255" s="201">
        <v>715</v>
      </c>
      <c r="G255" s="201"/>
      <c r="H255" s="201">
        <v>445</v>
      </c>
      <c r="I255" s="202">
        <v>840</v>
      </c>
      <c r="J255" s="170" t="s">
        <v>800</v>
      </c>
      <c r="K255" s="171">
        <f t="shared" si="73"/>
        <v>-270</v>
      </c>
      <c r="L255" s="172">
        <f t="shared" si="74"/>
        <v>-0.3776223776223776</v>
      </c>
      <c r="M255" s="168" t="s">
        <v>603</v>
      </c>
      <c r="N255" s="165">
        <v>43800</v>
      </c>
      <c r="O255" s="1"/>
      <c r="P255" s="1"/>
      <c r="Q255" s="239"/>
      <c r="R255" s="1"/>
      <c r="S255" s="6" t="s">
        <v>780</v>
      </c>
      <c r="T255" s="1"/>
      <c r="U255" s="1"/>
      <c r="V255" s="1"/>
      <c r="W255" s="1"/>
      <c r="X255" s="1"/>
      <c r="Y255" s="1"/>
      <c r="Z255" s="1"/>
      <c r="AA255" s="1"/>
    </row>
    <row r="256" spans="1:27" ht="12.75" customHeight="1">
      <c r="A256" s="185">
        <v>140</v>
      </c>
      <c r="B256" s="186">
        <v>43469</v>
      </c>
      <c r="C256" s="186"/>
      <c r="D256" s="187" t="s">
        <v>180</v>
      </c>
      <c r="E256" s="188" t="s">
        <v>590</v>
      </c>
      <c r="F256" s="188">
        <v>875</v>
      </c>
      <c r="G256" s="188"/>
      <c r="H256" s="188">
        <v>1165</v>
      </c>
      <c r="I256" s="190">
        <v>1185</v>
      </c>
      <c r="J256" s="160" t="s">
        <v>801</v>
      </c>
      <c r="K256" s="161">
        <f t="shared" si="73"/>
        <v>290</v>
      </c>
      <c r="L256" s="162">
        <f t="shared" si="74"/>
        <v>0.33142857142857141</v>
      </c>
      <c r="M256" s="157" t="s">
        <v>593</v>
      </c>
      <c r="N256" s="163">
        <v>43847</v>
      </c>
      <c r="O256" s="1"/>
      <c r="P256" s="1"/>
      <c r="Q256" s="239"/>
      <c r="R256" s="1"/>
      <c r="S256" s="6" t="s">
        <v>780</v>
      </c>
      <c r="T256" s="1"/>
      <c r="U256" s="1"/>
      <c r="V256" s="1"/>
      <c r="W256" s="1"/>
      <c r="X256" s="1"/>
      <c r="Y256" s="1"/>
      <c r="Z256" s="1"/>
      <c r="AA256" s="1"/>
    </row>
    <row r="257" spans="1:27" ht="12.75" customHeight="1">
      <c r="A257" s="185">
        <v>141</v>
      </c>
      <c r="B257" s="186">
        <v>43559</v>
      </c>
      <c r="C257" s="186"/>
      <c r="D257" s="187" t="s">
        <v>364</v>
      </c>
      <c r="E257" s="188" t="s">
        <v>590</v>
      </c>
      <c r="F257" s="188">
        <f>387-14.63</f>
        <v>372.37</v>
      </c>
      <c r="G257" s="188"/>
      <c r="H257" s="188">
        <v>490</v>
      </c>
      <c r="I257" s="190">
        <v>490</v>
      </c>
      <c r="J257" s="160" t="s">
        <v>677</v>
      </c>
      <c r="K257" s="161">
        <f t="shared" si="73"/>
        <v>117.63</v>
      </c>
      <c r="L257" s="162">
        <f t="shared" si="74"/>
        <v>0.31589548030185027</v>
      </c>
      <c r="M257" s="157" t="s">
        <v>593</v>
      </c>
      <c r="N257" s="163">
        <v>43850</v>
      </c>
      <c r="O257" s="1"/>
      <c r="P257" s="1"/>
      <c r="Q257" s="239"/>
      <c r="R257" s="1"/>
      <c r="S257" s="6" t="s">
        <v>780</v>
      </c>
      <c r="T257" s="1"/>
      <c r="U257" s="1"/>
      <c r="V257" s="1"/>
      <c r="W257" s="1"/>
      <c r="X257" s="1"/>
      <c r="Y257" s="1"/>
      <c r="Z257" s="1"/>
      <c r="AA257" s="1"/>
    </row>
    <row r="258" spans="1:27" ht="12.75" customHeight="1">
      <c r="A258" s="198">
        <v>142</v>
      </c>
      <c r="B258" s="199">
        <v>43578</v>
      </c>
      <c r="C258" s="199"/>
      <c r="D258" s="200" t="s">
        <v>802</v>
      </c>
      <c r="E258" s="201" t="s">
        <v>602</v>
      </c>
      <c r="F258" s="201">
        <v>220</v>
      </c>
      <c r="G258" s="201"/>
      <c r="H258" s="201">
        <v>127.5</v>
      </c>
      <c r="I258" s="202">
        <v>284</v>
      </c>
      <c r="J258" s="170" t="s">
        <v>803</v>
      </c>
      <c r="K258" s="171">
        <f t="shared" si="73"/>
        <v>-92.5</v>
      </c>
      <c r="L258" s="172">
        <f t="shared" si="74"/>
        <v>-0.42045454545454547</v>
      </c>
      <c r="M258" s="168" t="s">
        <v>603</v>
      </c>
      <c r="N258" s="165">
        <v>43896</v>
      </c>
      <c r="O258" s="1"/>
      <c r="P258" s="1"/>
      <c r="Q258" s="239"/>
      <c r="R258" s="1"/>
      <c r="S258" s="6" t="s">
        <v>780</v>
      </c>
      <c r="T258" s="1"/>
      <c r="U258" s="1"/>
      <c r="V258" s="1"/>
      <c r="W258" s="1"/>
      <c r="X258" s="1"/>
      <c r="Y258" s="1"/>
      <c r="Z258" s="1"/>
      <c r="AA258" s="1"/>
    </row>
    <row r="259" spans="1:27" ht="12.75" customHeight="1">
      <c r="A259" s="185">
        <v>143</v>
      </c>
      <c r="B259" s="186">
        <v>43622</v>
      </c>
      <c r="C259" s="186"/>
      <c r="D259" s="187" t="s">
        <v>489</v>
      </c>
      <c r="E259" s="188" t="s">
        <v>602</v>
      </c>
      <c r="F259" s="188">
        <v>332.8</v>
      </c>
      <c r="G259" s="188"/>
      <c r="H259" s="188">
        <v>405</v>
      </c>
      <c r="I259" s="190">
        <v>419</v>
      </c>
      <c r="J259" s="160" t="s">
        <v>804</v>
      </c>
      <c r="K259" s="161">
        <f t="shared" si="73"/>
        <v>72.199999999999989</v>
      </c>
      <c r="L259" s="162">
        <f t="shared" si="74"/>
        <v>0.21694711538461534</v>
      </c>
      <c r="M259" s="157" t="s">
        <v>593</v>
      </c>
      <c r="N259" s="163">
        <v>43860</v>
      </c>
      <c r="O259" s="1"/>
      <c r="P259" s="1"/>
      <c r="Q259" s="239"/>
      <c r="R259" s="1"/>
      <c r="S259" s="6" t="s">
        <v>784</v>
      </c>
      <c r="T259" s="1"/>
      <c r="U259" s="1"/>
      <c r="V259" s="1"/>
      <c r="W259" s="1"/>
      <c r="X259" s="1"/>
      <c r="Y259" s="1"/>
      <c r="Z259" s="1"/>
      <c r="AA259" s="1"/>
    </row>
    <row r="260" spans="1:27" ht="12.75" customHeight="1">
      <c r="A260" s="179">
        <v>144</v>
      </c>
      <c r="B260" s="178">
        <v>43641</v>
      </c>
      <c r="C260" s="178"/>
      <c r="D260" s="179" t="s">
        <v>172</v>
      </c>
      <c r="E260" s="180" t="s">
        <v>590</v>
      </c>
      <c r="F260" s="180">
        <v>386</v>
      </c>
      <c r="G260" s="181"/>
      <c r="H260" s="181">
        <v>395</v>
      </c>
      <c r="I260" s="181">
        <v>452</v>
      </c>
      <c r="J260" s="182" t="s">
        <v>805</v>
      </c>
      <c r="K260" s="183">
        <f t="shared" si="73"/>
        <v>9</v>
      </c>
      <c r="L260" s="184">
        <f t="shared" si="74"/>
        <v>2.3316062176165803E-2</v>
      </c>
      <c r="M260" s="180" t="s">
        <v>610</v>
      </c>
      <c r="N260" s="178">
        <v>43868</v>
      </c>
      <c r="O260" s="1"/>
      <c r="P260" s="1"/>
      <c r="Q260" s="239"/>
      <c r="R260" s="1"/>
      <c r="S260" s="6" t="s">
        <v>784</v>
      </c>
      <c r="T260" s="1"/>
      <c r="U260" s="1"/>
      <c r="V260" s="1"/>
      <c r="W260" s="1"/>
      <c r="X260" s="1"/>
      <c r="Y260" s="1"/>
      <c r="Z260" s="1"/>
      <c r="AA260" s="1"/>
    </row>
    <row r="261" spans="1:27" ht="12.75" customHeight="1">
      <c r="A261" s="179">
        <v>145</v>
      </c>
      <c r="B261" s="178">
        <v>43707</v>
      </c>
      <c r="C261" s="178"/>
      <c r="D261" s="179" t="s">
        <v>146</v>
      </c>
      <c r="E261" s="180" t="s">
        <v>590</v>
      </c>
      <c r="F261" s="180">
        <v>137.5</v>
      </c>
      <c r="G261" s="181"/>
      <c r="H261" s="181">
        <v>138.5</v>
      </c>
      <c r="I261" s="181">
        <v>190</v>
      </c>
      <c r="J261" s="182" t="s">
        <v>806</v>
      </c>
      <c r="K261" s="183">
        <f t="shared" si="73"/>
        <v>1</v>
      </c>
      <c r="L261" s="184">
        <f t="shared" si="74"/>
        <v>7.2727272727272727E-3</v>
      </c>
      <c r="M261" s="180" t="s">
        <v>610</v>
      </c>
      <c r="N261" s="178">
        <v>44432</v>
      </c>
      <c r="O261" s="1"/>
      <c r="P261" s="1"/>
      <c r="Q261" s="239"/>
      <c r="R261" s="1"/>
      <c r="S261" s="6" t="s">
        <v>780</v>
      </c>
      <c r="T261" s="1"/>
      <c r="U261" s="1"/>
      <c r="V261" s="1"/>
      <c r="W261" s="1"/>
      <c r="X261" s="1"/>
      <c r="Y261" s="1"/>
      <c r="Z261" s="1"/>
      <c r="AA261" s="1"/>
    </row>
    <row r="262" spans="1:27" ht="12.75" customHeight="1">
      <c r="A262" s="185">
        <v>146</v>
      </c>
      <c r="B262" s="186">
        <v>43731</v>
      </c>
      <c r="C262" s="186"/>
      <c r="D262" s="187" t="s">
        <v>437</v>
      </c>
      <c r="E262" s="188" t="s">
        <v>590</v>
      </c>
      <c r="F262" s="188">
        <v>235</v>
      </c>
      <c r="G262" s="188"/>
      <c r="H262" s="188">
        <v>295</v>
      </c>
      <c r="I262" s="190">
        <v>296</v>
      </c>
      <c r="J262" s="160" t="s">
        <v>807</v>
      </c>
      <c r="K262" s="161">
        <f t="shared" si="73"/>
        <v>60</v>
      </c>
      <c r="L262" s="162">
        <f t="shared" si="74"/>
        <v>0.25531914893617019</v>
      </c>
      <c r="M262" s="157" t="s">
        <v>593</v>
      </c>
      <c r="N262" s="163">
        <v>43844</v>
      </c>
      <c r="O262" s="1"/>
      <c r="P262" s="1"/>
      <c r="Q262" s="239"/>
      <c r="R262" s="1"/>
      <c r="S262" s="6" t="s">
        <v>784</v>
      </c>
      <c r="T262" s="1"/>
      <c r="U262" s="1"/>
      <c r="V262" s="1"/>
      <c r="W262" s="1"/>
      <c r="X262" s="1"/>
      <c r="Y262" s="1"/>
      <c r="Z262" s="1"/>
      <c r="AA262" s="1"/>
    </row>
    <row r="263" spans="1:27" ht="12.75" customHeight="1">
      <c r="A263" s="185">
        <v>147</v>
      </c>
      <c r="B263" s="186">
        <v>43752</v>
      </c>
      <c r="C263" s="186"/>
      <c r="D263" s="187" t="s">
        <v>808</v>
      </c>
      <c r="E263" s="188" t="s">
        <v>590</v>
      </c>
      <c r="F263" s="188">
        <v>277.5</v>
      </c>
      <c r="G263" s="188"/>
      <c r="H263" s="188">
        <v>333</v>
      </c>
      <c r="I263" s="190">
        <v>333</v>
      </c>
      <c r="J263" s="160" t="s">
        <v>809</v>
      </c>
      <c r="K263" s="161">
        <f t="shared" si="73"/>
        <v>55.5</v>
      </c>
      <c r="L263" s="162">
        <f t="shared" si="74"/>
        <v>0.2</v>
      </c>
      <c r="M263" s="157" t="s">
        <v>593</v>
      </c>
      <c r="N263" s="163">
        <v>43846</v>
      </c>
      <c r="O263" s="1"/>
      <c r="P263" s="1"/>
      <c r="Q263" s="239"/>
      <c r="R263" s="1"/>
      <c r="S263" s="6" t="s">
        <v>780</v>
      </c>
      <c r="T263" s="1"/>
      <c r="U263" s="1"/>
      <c r="V263" s="1"/>
      <c r="W263" s="1"/>
      <c r="X263" s="1"/>
      <c r="Y263" s="1"/>
      <c r="Z263" s="1"/>
      <c r="AA263" s="1"/>
    </row>
    <row r="264" spans="1:27" ht="12.75" customHeight="1">
      <c r="A264" s="185">
        <v>148</v>
      </c>
      <c r="B264" s="186">
        <v>43752</v>
      </c>
      <c r="C264" s="186"/>
      <c r="D264" s="187" t="s">
        <v>810</v>
      </c>
      <c r="E264" s="188" t="s">
        <v>590</v>
      </c>
      <c r="F264" s="188">
        <v>930</v>
      </c>
      <c r="G264" s="188"/>
      <c r="H264" s="188">
        <v>1165</v>
      </c>
      <c r="I264" s="190">
        <v>1200</v>
      </c>
      <c r="J264" s="160" t="s">
        <v>811</v>
      </c>
      <c r="K264" s="161">
        <f t="shared" si="73"/>
        <v>235</v>
      </c>
      <c r="L264" s="162">
        <f t="shared" si="74"/>
        <v>0.25268817204301075</v>
      </c>
      <c r="M264" s="157" t="s">
        <v>593</v>
      </c>
      <c r="N264" s="163">
        <v>43847</v>
      </c>
      <c r="O264" s="1"/>
      <c r="P264" s="1"/>
      <c r="Q264" s="239"/>
      <c r="R264" s="1"/>
      <c r="S264" s="6" t="s">
        <v>784</v>
      </c>
      <c r="T264" s="1"/>
      <c r="U264" s="1"/>
      <c r="V264" s="1"/>
      <c r="W264" s="1"/>
      <c r="X264" s="1"/>
      <c r="Y264" s="1"/>
      <c r="Z264" s="1"/>
      <c r="AA264" s="1"/>
    </row>
    <row r="265" spans="1:27" ht="12.75" customHeight="1">
      <c r="A265" s="185">
        <v>149</v>
      </c>
      <c r="B265" s="186">
        <v>43753</v>
      </c>
      <c r="C265" s="186"/>
      <c r="D265" s="187" t="s">
        <v>812</v>
      </c>
      <c r="E265" s="188" t="s">
        <v>590</v>
      </c>
      <c r="F265" s="158">
        <v>111</v>
      </c>
      <c r="G265" s="188"/>
      <c r="H265" s="188">
        <v>141</v>
      </c>
      <c r="I265" s="190">
        <v>141</v>
      </c>
      <c r="J265" s="160" t="s">
        <v>813</v>
      </c>
      <c r="K265" s="161">
        <f t="shared" si="73"/>
        <v>30</v>
      </c>
      <c r="L265" s="162">
        <f t="shared" si="74"/>
        <v>0.27027027027027029</v>
      </c>
      <c r="M265" s="157" t="s">
        <v>593</v>
      </c>
      <c r="N265" s="163">
        <v>44328</v>
      </c>
      <c r="O265" s="1"/>
      <c r="P265" s="1"/>
      <c r="Q265" s="239"/>
      <c r="R265" s="1"/>
      <c r="S265" s="6" t="s">
        <v>784</v>
      </c>
      <c r="T265" s="1"/>
      <c r="U265" s="1"/>
      <c r="V265" s="1"/>
      <c r="W265" s="1"/>
      <c r="X265" s="1"/>
      <c r="Y265" s="1"/>
      <c r="Z265" s="1"/>
      <c r="AA265" s="1"/>
    </row>
    <row r="266" spans="1:27" ht="12.75" customHeight="1">
      <c r="A266" s="185">
        <v>150</v>
      </c>
      <c r="B266" s="186">
        <v>43753</v>
      </c>
      <c r="C266" s="186"/>
      <c r="D266" s="187" t="s">
        <v>814</v>
      </c>
      <c r="E266" s="188" t="s">
        <v>590</v>
      </c>
      <c r="F266" s="158">
        <v>296</v>
      </c>
      <c r="G266" s="188"/>
      <c r="H266" s="188">
        <v>370</v>
      </c>
      <c r="I266" s="190">
        <v>370</v>
      </c>
      <c r="J266" s="160" t="s">
        <v>677</v>
      </c>
      <c r="K266" s="161">
        <f t="shared" si="73"/>
        <v>74</v>
      </c>
      <c r="L266" s="162">
        <f t="shared" si="74"/>
        <v>0.25</v>
      </c>
      <c r="M266" s="157" t="s">
        <v>593</v>
      </c>
      <c r="N266" s="163">
        <v>43853</v>
      </c>
      <c r="O266" s="1"/>
      <c r="P266" s="1"/>
      <c r="Q266" s="239"/>
      <c r="R266" s="1"/>
      <c r="S266" s="6" t="s">
        <v>784</v>
      </c>
      <c r="T266" s="1"/>
      <c r="U266" s="1"/>
      <c r="V266" s="1"/>
      <c r="W266" s="1"/>
      <c r="X266" s="1"/>
      <c r="Y266" s="1"/>
      <c r="Z266" s="1"/>
      <c r="AA266" s="1"/>
    </row>
    <row r="267" spans="1:27" ht="12.75" customHeight="1">
      <c r="A267" s="185">
        <v>151</v>
      </c>
      <c r="B267" s="186">
        <v>43754</v>
      </c>
      <c r="C267" s="186"/>
      <c r="D267" s="187" t="s">
        <v>815</v>
      </c>
      <c r="E267" s="188" t="s">
        <v>590</v>
      </c>
      <c r="F267" s="158">
        <v>300</v>
      </c>
      <c r="G267" s="188"/>
      <c r="H267" s="188">
        <v>382.5</v>
      </c>
      <c r="I267" s="190">
        <v>344</v>
      </c>
      <c r="J267" s="160" t="s">
        <v>816</v>
      </c>
      <c r="K267" s="161">
        <f t="shared" si="73"/>
        <v>82.5</v>
      </c>
      <c r="L267" s="162">
        <f t="shared" si="74"/>
        <v>0.27500000000000002</v>
      </c>
      <c r="M267" s="157" t="s">
        <v>593</v>
      </c>
      <c r="N267" s="163">
        <v>44238</v>
      </c>
      <c r="O267" s="1"/>
      <c r="P267" s="1"/>
      <c r="Q267" s="239"/>
      <c r="R267" s="1"/>
      <c r="S267" s="6" t="s">
        <v>784</v>
      </c>
      <c r="T267" s="1"/>
      <c r="U267" s="1"/>
      <c r="V267" s="1"/>
      <c r="W267" s="1"/>
      <c r="X267" s="1"/>
      <c r="Y267" s="1"/>
      <c r="Z267" s="1"/>
      <c r="AA267" s="1"/>
    </row>
    <row r="268" spans="1:27" ht="12.75" customHeight="1">
      <c r="A268" s="185">
        <v>152</v>
      </c>
      <c r="B268" s="186">
        <v>43832</v>
      </c>
      <c r="C268" s="186"/>
      <c r="D268" s="187" t="s">
        <v>817</v>
      </c>
      <c r="E268" s="188" t="s">
        <v>590</v>
      </c>
      <c r="F268" s="158">
        <v>495</v>
      </c>
      <c r="G268" s="188"/>
      <c r="H268" s="188">
        <v>595</v>
      </c>
      <c r="I268" s="190">
        <v>590</v>
      </c>
      <c r="J268" s="160" t="s">
        <v>613</v>
      </c>
      <c r="K268" s="161">
        <f t="shared" si="73"/>
        <v>100</v>
      </c>
      <c r="L268" s="162">
        <f t="shared" si="74"/>
        <v>0.20202020202020202</v>
      </c>
      <c r="M268" s="157" t="s">
        <v>593</v>
      </c>
      <c r="N268" s="163">
        <v>44589</v>
      </c>
      <c r="O268" s="1"/>
      <c r="P268" s="1"/>
      <c r="Q268" s="239"/>
      <c r="R268" s="1"/>
      <c r="S268" s="6" t="s">
        <v>784</v>
      </c>
      <c r="T268" s="1"/>
      <c r="U268" s="1"/>
      <c r="V268" s="1"/>
      <c r="W268" s="1"/>
      <c r="X268" s="1"/>
      <c r="Y268" s="1"/>
      <c r="Z268" s="1"/>
      <c r="AA268" s="1"/>
    </row>
    <row r="269" spans="1:27" ht="12.75" customHeight="1">
      <c r="A269" s="185">
        <v>153</v>
      </c>
      <c r="B269" s="186">
        <v>43966</v>
      </c>
      <c r="C269" s="186"/>
      <c r="D269" s="187" t="s">
        <v>76</v>
      </c>
      <c r="E269" s="188" t="s">
        <v>590</v>
      </c>
      <c r="F269" s="158">
        <v>67.5</v>
      </c>
      <c r="G269" s="188"/>
      <c r="H269" s="188">
        <v>86</v>
      </c>
      <c r="I269" s="190">
        <v>86</v>
      </c>
      <c r="J269" s="160" t="s">
        <v>818</v>
      </c>
      <c r="K269" s="161">
        <f t="shared" si="73"/>
        <v>18.5</v>
      </c>
      <c r="L269" s="162">
        <f t="shared" si="74"/>
        <v>0.27407407407407408</v>
      </c>
      <c r="M269" s="157" t="s">
        <v>593</v>
      </c>
      <c r="N269" s="163">
        <v>44008</v>
      </c>
      <c r="O269" s="1"/>
      <c r="P269" s="1"/>
      <c r="Q269" s="239"/>
      <c r="R269" s="1"/>
      <c r="S269" s="6" t="s">
        <v>784</v>
      </c>
      <c r="T269" s="1"/>
      <c r="U269" s="1"/>
      <c r="V269" s="1"/>
      <c r="W269" s="1"/>
      <c r="X269" s="1"/>
      <c r="Y269" s="1"/>
      <c r="Z269" s="1"/>
      <c r="AA269" s="1"/>
    </row>
    <row r="270" spans="1:27" ht="12.75" customHeight="1">
      <c r="A270" s="185">
        <v>154</v>
      </c>
      <c r="B270" s="186">
        <v>44035</v>
      </c>
      <c r="C270" s="186"/>
      <c r="D270" s="187" t="s">
        <v>488</v>
      </c>
      <c r="E270" s="188" t="s">
        <v>590</v>
      </c>
      <c r="F270" s="158">
        <v>231</v>
      </c>
      <c r="G270" s="188"/>
      <c r="H270" s="188">
        <v>281</v>
      </c>
      <c r="I270" s="190">
        <v>281</v>
      </c>
      <c r="J270" s="160" t="s">
        <v>677</v>
      </c>
      <c r="K270" s="161">
        <f t="shared" si="73"/>
        <v>50</v>
      </c>
      <c r="L270" s="162">
        <f t="shared" si="74"/>
        <v>0.21645021645021645</v>
      </c>
      <c r="M270" s="157" t="s">
        <v>593</v>
      </c>
      <c r="N270" s="163">
        <v>44358</v>
      </c>
      <c r="O270" s="1"/>
      <c r="P270" s="1"/>
      <c r="Q270" s="239"/>
      <c r="R270" s="1"/>
      <c r="S270" s="6" t="s">
        <v>784</v>
      </c>
      <c r="T270" s="1"/>
      <c r="U270" s="1"/>
      <c r="V270" s="1"/>
      <c r="W270" s="1"/>
      <c r="X270" s="1"/>
      <c r="Y270" s="1"/>
      <c r="Z270" s="1"/>
      <c r="AA270" s="1"/>
    </row>
    <row r="271" spans="1:27" ht="12.75" customHeight="1">
      <c r="A271" s="185">
        <v>155</v>
      </c>
      <c r="B271" s="186">
        <v>44092</v>
      </c>
      <c r="C271" s="186"/>
      <c r="D271" s="187" t="s">
        <v>144</v>
      </c>
      <c r="E271" s="188" t="s">
        <v>590</v>
      </c>
      <c r="F271" s="188">
        <v>206</v>
      </c>
      <c r="G271" s="188"/>
      <c r="H271" s="188">
        <v>248</v>
      </c>
      <c r="I271" s="190">
        <v>248</v>
      </c>
      <c r="J271" s="160" t="s">
        <v>677</v>
      </c>
      <c r="K271" s="161">
        <f t="shared" si="73"/>
        <v>42</v>
      </c>
      <c r="L271" s="162">
        <f t="shared" si="74"/>
        <v>0.20388349514563106</v>
      </c>
      <c r="M271" s="157" t="s">
        <v>593</v>
      </c>
      <c r="N271" s="163">
        <v>44214</v>
      </c>
      <c r="O271" s="1"/>
      <c r="P271" s="1"/>
      <c r="Q271" s="239"/>
      <c r="R271" s="1"/>
      <c r="S271" s="6" t="s">
        <v>784</v>
      </c>
      <c r="T271" s="1"/>
      <c r="U271" s="1"/>
      <c r="V271" s="1"/>
      <c r="W271" s="1"/>
      <c r="X271" s="1"/>
      <c r="Y271" s="1"/>
      <c r="Z271" s="1"/>
      <c r="AA271" s="1"/>
    </row>
    <row r="272" spans="1:27" ht="12.75" customHeight="1">
      <c r="A272" s="185">
        <v>156</v>
      </c>
      <c r="B272" s="186">
        <v>44140</v>
      </c>
      <c r="C272" s="186"/>
      <c r="D272" s="187" t="s">
        <v>144</v>
      </c>
      <c r="E272" s="188" t="s">
        <v>590</v>
      </c>
      <c r="F272" s="188">
        <v>182.5</v>
      </c>
      <c r="G272" s="188"/>
      <c r="H272" s="188">
        <v>248</v>
      </c>
      <c r="I272" s="190">
        <v>248</v>
      </c>
      <c r="J272" s="160" t="s">
        <v>677</v>
      </c>
      <c r="K272" s="161">
        <f t="shared" si="73"/>
        <v>65.5</v>
      </c>
      <c r="L272" s="162">
        <f t="shared" si="74"/>
        <v>0.35890410958904112</v>
      </c>
      <c r="M272" s="157" t="s">
        <v>593</v>
      </c>
      <c r="N272" s="163">
        <v>44214</v>
      </c>
      <c r="O272" s="1"/>
      <c r="P272" s="1"/>
      <c r="Q272" s="239"/>
      <c r="R272" s="1"/>
      <c r="S272" s="6" t="s">
        <v>784</v>
      </c>
      <c r="T272" s="1"/>
      <c r="U272" s="1"/>
      <c r="V272" s="1"/>
      <c r="W272" s="1"/>
      <c r="X272" s="1"/>
      <c r="Y272" s="1"/>
      <c r="Z272" s="1"/>
      <c r="AA272" s="1"/>
    </row>
    <row r="273" spans="1:27" ht="12.75" customHeight="1">
      <c r="A273" s="185">
        <v>157</v>
      </c>
      <c r="B273" s="186">
        <v>44140</v>
      </c>
      <c r="C273" s="186"/>
      <c r="D273" s="187" t="s">
        <v>346</v>
      </c>
      <c r="E273" s="188" t="s">
        <v>590</v>
      </c>
      <c r="F273" s="188">
        <v>247.5</v>
      </c>
      <c r="G273" s="188"/>
      <c r="H273" s="188">
        <v>320</v>
      </c>
      <c r="I273" s="190">
        <v>320</v>
      </c>
      <c r="J273" s="160" t="s">
        <v>677</v>
      </c>
      <c r="K273" s="161">
        <f t="shared" si="73"/>
        <v>72.5</v>
      </c>
      <c r="L273" s="162">
        <f t="shared" si="74"/>
        <v>0.29292929292929293</v>
      </c>
      <c r="M273" s="157" t="s">
        <v>593</v>
      </c>
      <c r="N273" s="163">
        <v>44323</v>
      </c>
      <c r="O273" s="1"/>
      <c r="P273" s="1"/>
      <c r="Q273" s="239"/>
      <c r="R273" s="1"/>
      <c r="S273" s="6" t="s">
        <v>784</v>
      </c>
      <c r="T273" s="1"/>
      <c r="U273" s="1"/>
      <c r="V273" s="1"/>
      <c r="W273" s="1"/>
      <c r="X273" s="1"/>
      <c r="Y273" s="1"/>
      <c r="Z273" s="1"/>
      <c r="AA273" s="1"/>
    </row>
    <row r="274" spans="1:27" ht="12.75" customHeight="1">
      <c r="A274" s="185">
        <v>158</v>
      </c>
      <c r="B274" s="186">
        <v>44140</v>
      </c>
      <c r="C274" s="186"/>
      <c r="D274" s="187" t="s">
        <v>203</v>
      </c>
      <c r="E274" s="188" t="s">
        <v>590</v>
      </c>
      <c r="F274" s="158">
        <v>925</v>
      </c>
      <c r="G274" s="188"/>
      <c r="H274" s="188">
        <v>1095</v>
      </c>
      <c r="I274" s="190">
        <v>1093</v>
      </c>
      <c r="J274" s="160" t="s">
        <v>819</v>
      </c>
      <c r="K274" s="161">
        <f t="shared" si="73"/>
        <v>170</v>
      </c>
      <c r="L274" s="162">
        <f t="shared" si="74"/>
        <v>0.18378378378378379</v>
      </c>
      <c r="M274" s="157" t="s">
        <v>593</v>
      </c>
      <c r="N274" s="163">
        <v>44201</v>
      </c>
      <c r="O274" s="1"/>
      <c r="P274" s="1"/>
      <c r="Q274" s="239"/>
      <c r="R274" s="1"/>
      <c r="S274" s="6" t="s">
        <v>784</v>
      </c>
      <c r="T274" s="1"/>
      <c r="U274" s="1"/>
      <c r="V274" s="1"/>
      <c r="W274" s="1"/>
      <c r="X274" s="1"/>
      <c r="Y274" s="1"/>
      <c r="Z274" s="1"/>
      <c r="AA274" s="1"/>
    </row>
    <row r="275" spans="1:27" ht="12.75" customHeight="1">
      <c r="A275" s="185">
        <v>159</v>
      </c>
      <c r="B275" s="186">
        <v>44140</v>
      </c>
      <c r="C275" s="186"/>
      <c r="D275" s="187" t="s">
        <v>364</v>
      </c>
      <c r="E275" s="188" t="s">
        <v>590</v>
      </c>
      <c r="F275" s="158">
        <v>332.5</v>
      </c>
      <c r="G275" s="188"/>
      <c r="H275" s="188">
        <v>393</v>
      </c>
      <c r="I275" s="190">
        <v>406</v>
      </c>
      <c r="J275" s="160" t="s">
        <v>820</v>
      </c>
      <c r="K275" s="161">
        <f t="shared" si="73"/>
        <v>60.5</v>
      </c>
      <c r="L275" s="162">
        <f t="shared" si="74"/>
        <v>0.18195488721804512</v>
      </c>
      <c r="M275" s="157" t="s">
        <v>593</v>
      </c>
      <c r="N275" s="163">
        <v>44256</v>
      </c>
      <c r="O275" s="1"/>
      <c r="P275" s="1"/>
      <c r="Q275" s="239"/>
      <c r="R275" s="1"/>
      <c r="S275" s="6" t="s">
        <v>784</v>
      </c>
      <c r="T275" s="1"/>
      <c r="U275" s="1"/>
      <c r="V275" s="1"/>
      <c r="W275" s="1"/>
      <c r="X275" s="1"/>
      <c r="Y275" s="1"/>
      <c r="Z275" s="1"/>
      <c r="AA275" s="1"/>
    </row>
    <row r="276" spans="1:27" ht="12.75" customHeight="1">
      <c r="A276" s="185">
        <v>160</v>
      </c>
      <c r="B276" s="186">
        <v>44141</v>
      </c>
      <c r="C276" s="186"/>
      <c r="D276" s="187" t="s">
        <v>488</v>
      </c>
      <c r="E276" s="188" t="s">
        <v>590</v>
      </c>
      <c r="F276" s="158">
        <v>231</v>
      </c>
      <c r="G276" s="188"/>
      <c r="H276" s="188">
        <v>281</v>
      </c>
      <c r="I276" s="190">
        <v>281</v>
      </c>
      <c r="J276" s="160" t="s">
        <v>677</v>
      </c>
      <c r="K276" s="161">
        <f t="shared" si="73"/>
        <v>50</v>
      </c>
      <c r="L276" s="162">
        <f t="shared" si="74"/>
        <v>0.21645021645021645</v>
      </c>
      <c r="M276" s="157" t="s">
        <v>593</v>
      </c>
      <c r="N276" s="163">
        <v>44358</v>
      </c>
      <c r="O276" s="1"/>
      <c r="P276" s="1"/>
      <c r="Q276" s="239"/>
      <c r="R276" s="1"/>
      <c r="S276" s="6" t="s">
        <v>784</v>
      </c>
      <c r="T276" s="1"/>
      <c r="U276" s="1"/>
      <c r="V276" s="1"/>
      <c r="W276" s="1"/>
      <c r="X276" s="1"/>
      <c r="Y276" s="1"/>
      <c r="Z276" s="1"/>
      <c r="AA276" s="1"/>
    </row>
    <row r="277" spans="1:27" ht="12.75" customHeight="1">
      <c r="A277" s="185">
        <v>161</v>
      </c>
      <c r="B277" s="186">
        <v>44187</v>
      </c>
      <c r="C277" s="186"/>
      <c r="D277" s="187" t="s">
        <v>821</v>
      </c>
      <c r="E277" s="188" t="s">
        <v>590</v>
      </c>
      <c r="F277" s="158">
        <v>190</v>
      </c>
      <c r="G277" s="188"/>
      <c r="H277" s="188">
        <v>239</v>
      </c>
      <c r="I277" s="190">
        <v>239</v>
      </c>
      <c r="J277" s="160" t="s">
        <v>822</v>
      </c>
      <c r="K277" s="161">
        <f t="shared" si="73"/>
        <v>49</v>
      </c>
      <c r="L277" s="162">
        <f t="shared" si="74"/>
        <v>0.25789473684210529</v>
      </c>
      <c r="M277" s="157" t="s">
        <v>593</v>
      </c>
      <c r="N277" s="163">
        <v>44844</v>
      </c>
      <c r="O277" s="1"/>
      <c r="P277" s="1"/>
      <c r="Q277" s="239"/>
      <c r="R277" s="1"/>
      <c r="S277" s="6" t="s">
        <v>784</v>
      </c>
    </row>
    <row r="278" spans="1:27" ht="12.75" customHeight="1">
      <c r="A278" s="185">
        <v>162</v>
      </c>
      <c r="B278" s="186">
        <v>44258</v>
      </c>
      <c r="C278" s="186"/>
      <c r="D278" s="187" t="s">
        <v>817</v>
      </c>
      <c r="E278" s="188" t="s">
        <v>590</v>
      </c>
      <c r="F278" s="158">
        <v>495</v>
      </c>
      <c r="G278" s="188"/>
      <c r="H278" s="188">
        <v>595</v>
      </c>
      <c r="I278" s="190">
        <v>590</v>
      </c>
      <c r="J278" s="160" t="s">
        <v>613</v>
      </c>
      <c r="K278" s="161">
        <f t="shared" si="73"/>
        <v>100</v>
      </c>
      <c r="L278" s="162">
        <f t="shared" si="74"/>
        <v>0.20202020202020202</v>
      </c>
      <c r="M278" s="157" t="s">
        <v>593</v>
      </c>
      <c r="N278" s="163">
        <v>44589</v>
      </c>
      <c r="O278" s="1"/>
      <c r="P278" s="1"/>
      <c r="Q278" s="239"/>
      <c r="S278" s="6" t="s">
        <v>784</v>
      </c>
    </row>
    <row r="279" spans="1:27" ht="12.75" customHeight="1">
      <c r="A279" s="185">
        <v>163</v>
      </c>
      <c r="B279" s="186">
        <v>44274</v>
      </c>
      <c r="C279" s="186"/>
      <c r="D279" s="187" t="s">
        <v>364</v>
      </c>
      <c r="E279" s="188" t="s">
        <v>590</v>
      </c>
      <c r="F279" s="158">
        <v>355</v>
      </c>
      <c r="G279" s="188"/>
      <c r="H279" s="188">
        <v>422.5</v>
      </c>
      <c r="I279" s="190">
        <v>420</v>
      </c>
      <c r="J279" s="160" t="s">
        <v>823</v>
      </c>
      <c r="K279" s="161">
        <f t="shared" si="73"/>
        <v>67.5</v>
      </c>
      <c r="L279" s="162">
        <f t="shared" si="74"/>
        <v>0.19014084507042253</v>
      </c>
      <c r="M279" s="157" t="s">
        <v>593</v>
      </c>
      <c r="N279" s="163">
        <v>44361</v>
      </c>
      <c r="O279" s="1"/>
      <c r="S279" s="203" t="s">
        <v>784</v>
      </c>
      <c r="T279" s="1"/>
      <c r="U279" s="1"/>
      <c r="V279" s="1"/>
      <c r="W279" s="1"/>
      <c r="X279" s="1"/>
      <c r="Y279" s="1"/>
      <c r="Z279" s="1"/>
      <c r="AA279" s="1"/>
    </row>
    <row r="280" spans="1:27" ht="12.75" customHeight="1">
      <c r="A280" s="185">
        <v>164</v>
      </c>
      <c r="B280" s="186">
        <v>44295</v>
      </c>
      <c r="C280" s="186"/>
      <c r="D280" s="187" t="s">
        <v>326</v>
      </c>
      <c r="E280" s="188" t="s">
        <v>590</v>
      </c>
      <c r="F280" s="158">
        <v>555</v>
      </c>
      <c r="G280" s="188"/>
      <c r="H280" s="188">
        <v>663</v>
      </c>
      <c r="I280" s="190">
        <v>663</v>
      </c>
      <c r="J280" s="160" t="s">
        <v>824</v>
      </c>
      <c r="K280" s="161">
        <f t="shared" si="73"/>
        <v>108</v>
      </c>
      <c r="L280" s="162">
        <f t="shared" si="74"/>
        <v>0.19459459459459461</v>
      </c>
      <c r="M280" s="157" t="s">
        <v>593</v>
      </c>
      <c r="N280" s="163">
        <v>44321</v>
      </c>
      <c r="O280" s="1"/>
      <c r="P280" s="1"/>
      <c r="Q280" s="239"/>
      <c r="R280" s="1"/>
      <c r="S280" s="203" t="s">
        <v>784</v>
      </c>
    </row>
    <row r="281" spans="1:27" ht="12.75" customHeight="1">
      <c r="A281" s="185">
        <v>165</v>
      </c>
      <c r="B281" s="186">
        <v>44308</v>
      </c>
      <c r="C281" s="186"/>
      <c r="D281" s="187" t="s">
        <v>788</v>
      </c>
      <c r="E281" s="188" t="s">
        <v>590</v>
      </c>
      <c r="F281" s="158">
        <v>126.5</v>
      </c>
      <c r="G281" s="188"/>
      <c r="H281" s="188">
        <v>155</v>
      </c>
      <c r="I281" s="190">
        <v>155</v>
      </c>
      <c r="J281" s="160" t="s">
        <v>677</v>
      </c>
      <c r="K281" s="161">
        <f t="shared" si="73"/>
        <v>28.5</v>
      </c>
      <c r="L281" s="162">
        <f t="shared" si="74"/>
        <v>0.22529644268774704</v>
      </c>
      <c r="M281" s="157" t="s">
        <v>593</v>
      </c>
      <c r="N281" s="163">
        <v>44362</v>
      </c>
      <c r="O281" s="1"/>
      <c r="S281" s="203" t="s">
        <v>784</v>
      </c>
    </row>
    <row r="282" spans="1:27" ht="12.75" customHeight="1">
      <c r="A282" s="164">
        <v>166</v>
      </c>
      <c r="B282" s="195">
        <v>44368</v>
      </c>
      <c r="C282" s="195"/>
      <c r="D282" s="166" t="s">
        <v>825</v>
      </c>
      <c r="E282" s="168" t="s">
        <v>590</v>
      </c>
      <c r="F282" s="196">
        <v>287.5</v>
      </c>
      <c r="G282" s="168"/>
      <c r="H282" s="168">
        <v>245</v>
      </c>
      <c r="I282" s="169">
        <v>344</v>
      </c>
      <c r="J282" s="170" t="s">
        <v>826</v>
      </c>
      <c r="K282" s="171">
        <f t="shared" si="73"/>
        <v>-42.5</v>
      </c>
      <c r="L282" s="172">
        <f t="shared" si="74"/>
        <v>-0.14782608695652175</v>
      </c>
      <c r="M282" s="168" t="s">
        <v>603</v>
      </c>
      <c r="N282" s="165">
        <v>44508</v>
      </c>
      <c r="O282" s="1"/>
      <c r="S282" s="203" t="s">
        <v>784</v>
      </c>
    </row>
    <row r="283" spans="1:27" ht="12.75" customHeight="1">
      <c r="A283" s="185">
        <v>167</v>
      </c>
      <c r="B283" s="186">
        <v>44368</v>
      </c>
      <c r="C283" s="186"/>
      <c r="D283" s="187" t="s">
        <v>488</v>
      </c>
      <c r="E283" s="188" t="s">
        <v>590</v>
      </c>
      <c r="F283" s="158">
        <v>241</v>
      </c>
      <c r="G283" s="188"/>
      <c r="H283" s="188">
        <v>298</v>
      </c>
      <c r="I283" s="190">
        <v>320</v>
      </c>
      <c r="J283" s="160" t="s">
        <v>677</v>
      </c>
      <c r="K283" s="161">
        <f t="shared" si="73"/>
        <v>57</v>
      </c>
      <c r="L283" s="162">
        <f t="shared" si="74"/>
        <v>0.23651452282157676</v>
      </c>
      <c r="M283" s="157" t="s">
        <v>593</v>
      </c>
      <c r="N283" s="163">
        <v>44802</v>
      </c>
      <c r="O283" s="37"/>
      <c r="S283" s="203" t="s">
        <v>784</v>
      </c>
    </row>
    <row r="284" spans="1:27" ht="12.75" customHeight="1">
      <c r="A284" s="185">
        <v>168</v>
      </c>
      <c r="B284" s="186">
        <v>44406</v>
      </c>
      <c r="C284" s="186"/>
      <c r="D284" s="187" t="s">
        <v>788</v>
      </c>
      <c r="E284" s="188" t="s">
        <v>590</v>
      </c>
      <c r="F284" s="158">
        <v>162.5</v>
      </c>
      <c r="G284" s="188"/>
      <c r="H284" s="188">
        <v>200</v>
      </c>
      <c r="I284" s="190">
        <v>200</v>
      </c>
      <c r="J284" s="160" t="s">
        <v>677</v>
      </c>
      <c r="K284" s="161">
        <f t="shared" si="73"/>
        <v>37.5</v>
      </c>
      <c r="L284" s="162">
        <f t="shared" si="74"/>
        <v>0.23076923076923078</v>
      </c>
      <c r="M284" s="157" t="s">
        <v>593</v>
      </c>
      <c r="N284" s="163">
        <v>44802</v>
      </c>
      <c r="O284" s="1"/>
      <c r="S284" s="203" t="s">
        <v>784</v>
      </c>
    </row>
    <row r="285" spans="1:27" ht="12.75" customHeight="1">
      <c r="A285" s="185">
        <v>169</v>
      </c>
      <c r="B285" s="186">
        <v>44462</v>
      </c>
      <c r="C285" s="186"/>
      <c r="D285" s="187" t="s">
        <v>445</v>
      </c>
      <c r="E285" s="188" t="s">
        <v>590</v>
      </c>
      <c r="F285" s="158">
        <v>1235</v>
      </c>
      <c r="G285" s="188"/>
      <c r="H285" s="188">
        <v>1505</v>
      </c>
      <c r="I285" s="190">
        <v>1500</v>
      </c>
      <c r="J285" s="160" t="s">
        <v>677</v>
      </c>
      <c r="K285" s="161">
        <f t="shared" si="73"/>
        <v>270</v>
      </c>
      <c r="L285" s="162">
        <f t="shared" si="74"/>
        <v>0.21862348178137653</v>
      </c>
      <c r="M285" s="157" t="s">
        <v>593</v>
      </c>
      <c r="N285" s="163">
        <v>44564</v>
      </c>
      <c r="O285" s="1"/>
      <c r="S285" s="203" t="s">
        <v>784</v>
      </c>
    </row>
    <row r="286" spans="1:27" ht="12.75" customHeight="1">
      <c r="A286" s="204">
        <v>170</v>
      </c>
      <c r="B286" s="205">
        <v>44480</v>
      </c>
      <c r="C286" s="205"/>
      <c r="D286" s="206" t="s">
        <v>827</v>
      </c>
      <c r="E286" s="207" t="s">
        <v>590</v>
      </c>
      <c r="F286" s="55">
        <v>58.75</v>
      </c>
      <c r="G286" s="207"/>
      <c r="H286" s="208"/>
      <c r="I286" s="51"/>
      <c r="J286" s="209" t="s">
        <v>591</v>
      </c>
      <c r="K286" s="204"/>
      <c r="L286" s="205"/>
      <c r="M286" s="205"/>
      <c r="N286" s="206"/>
      <c r="O286" s="37"/>
      <c r="S286" s="203" t="s">
        <v>784</v>
      </c>
    </row>
    <row r="287" spans="1:27" ht="12.75" customHeight="1">
      <c r="A287" s="154">
        <v>171</v>
      </c>
      <c r="B287" s="155">
        <v>44481</v>
      </c>
      <c r="C287" s="155"/>
      <c r="D287" s="156" t="s">
        <v>278</v>
      </c>
      <c r="E287" s="157" t="s">
        <v>590</v>
      </c>
      <c r="F287" s="158">
        <v>315</v>
      </c>
      <c r="G287" s="157"/>
      <c r="H287" s="157">
        <v>335</v>
      </c>
      <c r="I287" s="159">
        <v>380</v>
      </c>
      <c r="J287" s="160" t="s">
        <v>942</v>
      </c>
      <c r="K287" s="161">
        <f t="shared" ref="K287" si="75">H287-F287</f>
        <v>20</v>
      </c>
      <c r="L287" s="162">
        <f t="shared" ref="L287" si="76">K287/F287</f>
        <v>6.3492063492063489E-2</v>
      </c>
      <c r="M287" s="157" t="s">
        <v>593</v>
      </c>
      <c r="N287" s="163">
        <v>45297</v>
      </c>
      <c r="O287" s="37"/>
      <c r="S287" s="203" t="s">
        <v>784</v>
      </c>
    </row>
    <row r="288" spans="1:27" ht="12.75" customHeight="1">
      <c r="A288" s="154">
        <v>172</v>
      </c>
      <c r="B288" s="155">
        <v>44481</v>
      </c>
      <c r="C288" s="155"/>
      <c r="D288" s="156" t="s">
        <v>828</v>
      </c>
      <c r="E288" s="157" t="s">
        <v>590</v>
      </c>
      <c r="F288" s="158">
        <v>45.5</v>
      </c>
      <c r="G288" s="157"/>
      <c r="H288" s="157">
        <v>56.5</v>
      </c>
      <c r="I288" s="159">
        <v>56</v>
      </c>
      <c r="J288" s="160" t="s">
        <v>677</v>
      </c>
      <c r="K288" s="161">
        <f t="shared" ref="K288:K289" si="77">H288-F288</f>
        <v>11</v>
      </c>
      <c r="L288" s="162">
        <f t="shared" ref="L288:L289" si="78">K288/F288</f>
        <v>0.24175824175824176</v>
      </c>
      <c r="M288" s="157" t="s">
        <v>593</v>
      </c>
      <c r="N288" s="163">
        <v>44881</v>
      </c>
      <c r="O288" s="37"/>
      <c r="S288" s="203"/>
    </row>
    <row r="289" spans="1:39" ht="12.75" customHeight="1">
      <c r="A289" s="154">
        <v>173</v>
      </c>
      <c r="B289" s="155">
        <v>44551</v>
      </c>
      <c r="C289" s="155"/>
      <c r="D289" s="156" t="s">
        <v>131</v>
      </c>
      <c r="E289" s="157" t="s">
        <v>590</v>
      </c>
      <c r="F289" s="158">
        <v>2300</v>
      </c>
      <c r="G289" s="157"/>
      <c r="H289" s="157">
        <f>(2820+2200)/2</f>
        <v>2510</v>
      </c>
      <c r="I289" s="159">
        <v>3000</v>
      </c>
      <c r="J289" s="160" t="s">
        <v>829</v>
      </c>
      <c r="K289" s="161">
        <f t="shared" si="77"/>
        <v>210</v>
      </c>
      <c r="L289" s="162">
        <f t="shared" si="78"/>
        <v>9.1304347826086957E-2</v>
      </c>
      <c r="M289" s="157" t="s">
        <v>593</v>
      </c>
      <c r="N289" s="163">
        <v>44649</v>
      </c>
      <c r="O289" s="1"/>
      <c r="S289" s="203"/>
    </row>
    <row r="290" spans="1:39" ht="12.75" customHeight="1">
      <c r="A290" s="154">
        <v>174</v>
      </c>
      <c r="B290" s="155">
        <v>44606</v>
      </c>
      <c r="C290" s="155"/>
      <c r="D290" s="156" t="s">
        <v>435</v>
      </c>
      <c r="E290" s="157" t="s">
        <v>590</v>
      </c>
      <c r="F290" s="158">
        <v>635</v>
      </c>
      <c r="G290" s="157"/>
      <c r="H290" s="157">
        <v>700</v>
      </c>
      <c r="I290" s="159">
        <v>764</v>
      </c>
      <c r="J290" s="160" t="s">
        <v>863</v>
      </c>
      <c r="K290" s="161">
        <f t="shared" ref="K290" si="79">H290-F290</f>
        <v>65</v>
      </c>
      <c r="L290" s="162">
        <f t="shared" ref="L290" si="80">K290/F290</f>
        <v>0.10236220472440945</v>
      </c>
      <c r="M290" s="157" t="s">
        <v>593</v>
      </c>
      <c r="N290" s="163">
        <v>45159</v>
      </c>
      <c r="O290" s="37"/>
      <c r="S290" s="203"/>
    </row>
    <row r="291" spans="1:39" ht="12.75" customHeight="1">
      <c r="A291" s="154">
        <v>175</v>
      </c>
      <c r="B291" s="155">
        <v>44613</v>
      </c>
      <c r="C291" s="155"/>
      <c r="D291" s="156" t="s">
        <v>445</v>
      </c>
      <c r="E291" s="157" t="s">
        <v>590</v>
      </c>
      <c r="F291" s="158">
        <v>1255</v>
      </c>
      <c r="G291" s="157"/>
      <c r="H291" s="157">
        <v>1515</v>
      </c>
      <c r="I291" s="159">
        <v>1510</v>
      </c>
      <c r="J291" s="160" t="s">
        <v>677</v>
      </c>
      <c r="K291" s="161">
        <f>H291-F291</f>
        <v>260</v>
      </c>
      <c r="L291" s="162">
        <f>K291/F291</f>
        <v>0.20717131474103587</v>
      </c>
      <c r="M291" s="157" t="s">
        <v>593</v>
      </c>
      <c r="N291" s="163">
        <v>44834</v>
      </c>
      <c r="O291" s="37"/>
      <c r="S291" s="203"/>
    </row>
    <row r="292" spans="1:39" ht="12.75" customHeight="1">
      <c r="A292">
        <v>176</v>
      </c>
      <c r="B292" s="211">
        <v>44670</v>
      </c>
      <c r="C292" s="211"/>
      <c r="D292" s="53" t="s">
        <v>551</v>
      </c>
      <c r="E292" s="212" t="s">
        <v>590</v>
      </c>
      <c r="F292" s="51" t="s">
        <v>830</v>
      </c>
      <c r="G292" s="51"/>
      <c r="H292" s="51"/>
      <c r="I292" s="51">
        <v>553</v>
      </c>
      <c r="J292" s="51" t="s">
        <v>591</v>
      </c>
      <c r="K292" s="51"/>
      <c r="L292" s="51"/>
      <c r="M292" s="51"/>
      <c r="N292" s="51"/>
      <c r="O292" s="37"/>
      <c r="S292" s="203"/>
    </row>
    <row r="293" spans="1:39" ht="12.75" customHeight="1">
      <c r="A293" s="185">
        <v>177</v>
      </c>
      <c r="B293" s="186">
        <v>44746</v>
      </c>
      <c r="C293" s="186"/>
      <c r="D293" s="187" t="s">
        <v>831</v>
      </c>
      <c r="E293" s="188" t="s">
        <v>590</v>
      </c>
      <c r="F293" s="188">
        <v>207.5</v>
      </c>
      <c r="G293" s="188"/>
      <c r="H293" s="188">
        <v>254</v>
      </c>
      <c r="I293" s="190">
        <v>254</v>
      </c>
      <c r="J293" s="160" t="s">
        <v>677</v>
      </c>
      <c r="K293" s="161">
        <f t="shared" ref="K293:K295" si="81">H293-F293</f>
        <v>46.5</v>
      </c>
      <c r="L293" s="162">
        <f t="shared" ref="L293:L295" si="82">K293/F293</f>
        <v>0.22409638554216868</v>
      </c>
      <c r="M293" s="157" t="s">
        <v>593</v>
      </c>
      <c r="N293" s="163">
        <v>44792</v>
      </c>
      <c r="O293" s="1"/>
      <c r="S293" s="203"/>
    </row>
    <row r="294" spans="1:39" ht="12.75" customHeight="1">
      <c r="A294" s="185">
        <v>178</v>
      </c>
      <c r="B294" s="186">
        <v>44775</v>
      </c>
      <c r="C294" s="186"/>
      <c r="D294" s="187" t="s">
        <v>490</v>
      </c>
      <c r="E294" s="188" t="s">
        <v>590</v>
      </c>
      <c r="F294" s="188">
        <v>31.25</v>
      </c>
      <c r="G294" s="188"/>
      <c r="H294" s="188">
        <v>38.75</v>
      </c>
      <c r="I294" s="190">
        <v>38</v>
      </c>
      <c r="J294" s="160" t="s">
        <v>677</v>
      </c>
      <c r="K294" s="161">
        <f t="shared" si="81"/>
        <v>7.5</v>
      </c>
      <c r="L294" s="162">
        <f t="shared" si="82"/>
        <v>0.24</v>
      </c>
      <c r="M294" s="157" t="s">
        <v>593</v>
      </c>
      <c r="N294" s="163">
        <v>44844</v>
      </c>
      <c r="O294" s="37"/>
      <c r="S294" s="55"/>
    </row>
    <row r="295" spans="1:39" ht="12.75" customHeight="1">
      <c r="A295" s="185">
        <v>179</v>
      </c>
      <c r="B295" s="186">
        <v>44841</v>
      </c>
      <c r="C295" s="186"/>
      <c r="D295" s="187" t="s">
        <v>832</v>
      </c>
      <c r="E295" s="188" t="s">
        <v>590</v>
      </c>
      <c r="F295" s="158">
        <v>665</v>
      </c>
      <c r="G295" s="188"/>
      <c r="H295" s="188">
        <v>807.5</v>
      </c>
      <c r="I295" s="190">
        <v>840</v>
      </c>
      <c r="J295" s="160" t="s">
        <v>829</v>
      </c>
      <c r="K295" s="161">
        <f t="shared" si="81"/>
        <v>142.5</v>
      </c>
      <c r="L295" s="162">
        <f t="shared" si="82"/>
        <v>0.21428571428571427</v>
      </c>
      <c r="M295" s="157" t="s">
        <v>593</v>
      </c>
      <c r="N295" s="163">
        <v>45097</v>
      </c>
      <c r="O295" s="37"/>
      <c r="S295" s="55"/>
    </row>
    <row r="296" spans="1:39" ht="12.75" customHeight="1">
      <c r="A296" s="185">
        <v>180</v>
      </c>
      <c r="B296" s="186">
        <v>44844</v>
      </c>
      <c r="C296" s="186"/>
      <c r="D296" s="187" t="s">
        <v>437</v>
      </c>
      <c r="E296" s="188" t="s">
        <v>590</v>
      </c>
      <c r="F296" s="158">
        <v>227.5</v>
      </c>
      <c r="G296" s="188"/>
      <c r="H296" s="188">
        <v>270</v>
      </c>
      <c r="I296" s="190">
        <v>291</v>
      </c>
      <c r="J296" s="160" t="s">
        <v>865</v>
      </c>
      <c r="K296" s="161">
        <f t="shared" ref="K296" si="83">H296-F296</f>
        <v>42.5</v>
      </c>
      <c r="L296" s="162">
        <f t="shared" ref="L296" si="84">K296/F296</f>
        <v>0.18681318681318682</v>
      </c>
      <c r="M296" s="157" t="s">
        <v>593</v>
      </c>
      <c r="N296" s="163">
        <v>45160</v>
      </c>
      <c r="O296" s="37"/>
      <c r="R296" s="37"/>
      <c r="S296" s="55"/>
    </row>
    <row r="297" spans="1:39" ht="12.75" customHeight="1">
      <c r="A297" s="185">
        <v>181</v>
      </c>
      <c r="B297" s="186">
        <v>44845</v>
      </c>
      <c r="C297" s="186"/>
      <c r="D297" s="187" t="s">
        <v>435</v>
      </c>
      <c r="E297" s="188" t="s">
        <v>590</v>
      </c>
      <c r="F297" s="158">
        <v>555</v>
      </c>
      <c r="G297" s="188"/>
      <c r="H297" s="188">
        <v>700</v>
      </c>
      <c r="I297" s="190">
        <v>765</v>
      </c>
      <c r="J297" s="160" t="s">
        <v>864</v>
      </c>
      <c r="K297" s="161">
        <f t="shared" ref="K297" si="85">H297-F297</f>
        <v>145</v>
      </c>
      <c r="L297" s="162">
        <f t="shared" ref="L297" si="86">K297/F297</f>
        <v>0.26126126126126126</v>
      </c>
      <c r="M297" s="157" t="s">
        <v>593</v>
      </c>
      <c r="N297" s="163">
        <v>45159</v>
      </c>
      <c r="O297" s="37"/>
      <c r="R297" s="37"/>
      <c r="S297" s="55"/>
    </row>
    <row r="298" spans="1:39" ht="12.75" customHeight="1">
      <c r="A298" s="185">
        <v>182</v>
      </c>
      <c r="B298" s="186">
        <v>44981</v>
      </c>
      <c r="C298" s="186"/>
      <c r="D298" s="187" t="s">
        <v>452</v>
      </c>
      <c r="E298" s="188" t="s">
        <v>590</v>
      </c>
      <c r="F298" s="158">
        <v>1675</v>
      </c>
      <c r="G298" s="188"/>
      <c r="H298" s="188">
        <v>2080</v>
      </c>
      <c r="I298" s="190">
        <v>2080</v>
      </c>
      <c r="J298" s="160" t="s">
        <v>677</v>
      </c>
      <c r="K298" s="161">
        <f>H298-F298</f>
        <v>405</v>
      </c>
      <c r="L298" s="162">
        <f>K298/F298</f>
        <v>0.2417910447761194</v>
      </c>
      <c r="M298" s="157" t="s">
        <v>593</v>
      </c>
      <c r="N298" s="163">
        <v>45119</v>
      </c>
      <c r="O298" s="37"/>
      <c r="S298" s="55" t="s">
        <v>861</v>
      </c>
    </row>
    <row r="299" spans="1:39" ht="12.75" customHeight="1">
      <c r="A299" s="185">
        <v>183</v>
      </c>
      <c r="B299" s="186">
        <v>44986</v>
      </c>
      <c r="C299" s="186"/>
      <c r="D299" s="187" t="s">
        <v>490</v>
      </c>
      <c r="E299" s="188" t="s">
        <v>590</v>
      </c>
      <c r="F299" s="158">
        <v>57.5</v>
      </c>
      <c r="G299" s="188"/>
      <c r="H299" s="188">
        <v>120</v>
      </c>
      <c r="I299" s="190">
        <v>120</v>
      </c>
      <c r="J299" s="160" t="s">
        <v>677</v>
      </c>
      <c r="K299" s="161">
        <f>H299-F299</f>
        <v>62.5</v>
      </c>
      <c r="L299" s="162">
        <f>K299/F299</f>
        <v>1.0869565217391304</v>
      </c>
      <c r="M299" s="157" t="s">
        <v>593</v>
      </c>
      <c r="N299" s="163">
        <v>45049</v>
      </c>
      <c r="O299" s="37"/>
      <c r="S299" s="55" t="s">
        <v>861</v>
      </c>
    </row>
    <row r="300" spans="1:39" ht="12.75" customHeight="1">
      <c r="A300" s="185">
        <v>184</v>
      </c>
      <c r="B300" s="186">
        <v>45008</v>
      </c>
      <c r="C300" s="186"/>
      <c r="D300" s="187" t="s">
        <v>507</v>
      </c>
      <c r="E300" s="188" t="s">
        <v>590</v>
      </c>
      <c r="F300" s="158">
        <v>2765</v>
      </c>
      <c r="G300" s="188"/>
      <c r="H300" s="188">
        <v>3547.5</v>
      </c>
      <c r="I300" s="190">
        <v>3523</v>
      </c>
      <c r="J300" s="160" t="s">
        <v>677</v>
      </c>
      <c r="K300" s="161">
        <f>H300-F300</f>
        <v>782.5</v>
      </c>
      <c r="L300" s="162">
        <f>K300/F300</f>
        <v>0.28300180831826399</v>
      </c>
      <c r="M300" s="157" t="s">
        <v>593</v>
      </c>
      <c r="N300" s="163">
        <v>45177</v>
      </c>
      <c r="O300" s="37"/>
      <c r="S300" s="55" t="s">
        <v>861</v>
      </c>
    </row>
    <row r="301" spans="1:39" ht="12.75" customHeight="1">
      <c r="A301" s="185">
        <v>185</v>
      </c>
      <c r="B301" s="186">
        <v>45027</v>
      </c>
      <c r="C301" s="186"/>
      <c r="D301" s="187" t="s">
        <v>833</v>
      </c>
      <c r="E301" s="188" t="s">
        <v>590</v>
      </c>
      <c r="F301" s="188">
        <v>460</v>
      </c>
      <c r="G301" s="188"/>
      <c r="H301" s="188">
        <v>825</v>
      </c>
      <c r="I301" s="190">
        <v>810</v>
      </c>
      <c r="J301" s="160" t="s">
        <v>677</v>
      </c>
      <c r="K301" s="161">
        <f>H301-F301</f>
        <v>365</v>
      </c>
      <c r="L301" s="162">
        <f>K301/F301</f>
        <v>0.79347826086956519</v>
      </c>
      <c r="M301" s="157" t="s">
        <v>593</v>
      </c>
      <c r="N301" s="163">
        <v>45155</v>
      </c>
      <c r="O301" s="37"/>
      <c r="S301" s="55" t="s">
        <v>861</v>
      </c>
    </row>
    <row r="302" spans="1:39" ht="12.75" customHeight="1">
      <c r="A302" s="210">
        <v>186</v>
      </c>
      <c r="B302" s="211">
        <v>45050</v>
      </c>
      <c r="C302" s="53"/>
      <c r="D302" s="53" t="s">
        <v>42</v>
      </c>
      <c r="E302" s="212" t="s">
        <v>590</v>
      </c>
      <c r="F302" s="51" t="s">
        <v>834</v>
      </c>
      <c r="G302" s="51"/>
      <c r="H302" s="51"/>
      <c r="I302" s="51">
        <v>5040</v>
      </c>
      <c r="J302" s="51" t="s">
        <v>591</v>
      </c>
      <c r="K302" s="51"/>
      <c r="L302" s="51"/>
      <c r="M302" s="51"/>
      <c r="N302" s="51"/>
      <c r="O302" s="37"/>
      <c r="S302" s="55" t="s">
        <v>861</v>
      </c>
    </row>
    <row r="303" spans="1:39" ht="12.75" customHeight="1">
      <c r="A303" s="185">
        <v>187</v>
      </c>
      <c r="B303" s="186">
        <v>45075</v>
      </c>
      <c r="C303" s="186"/>
      <c r="D303" s="187" t="s">
        <v>835</v>
      </c>
      <c r="E303" s="188" t="s">
        <v>590</v>
      </c>
      <c r="F303" s="158">
        <v>585</v>
      </c>
      <c r="G303" s="188"/>
      <c r="H303" s="188">
        <v>732</v>
      </c>
      <c r="I303" s="190">
        <v>732</v>
      </c>
      <c r="J303" s="160" t="s">
        <v>677</v>
      </c>
      <c r="K303" s="161">
        <f>H303-F303</f>
        <v>147</v>
      </c>
      <c r="L303" s="162">
        <f>K303/F303</f>
        <v>0.25128205128205128</v>
      </c>
      <c r="M303" s="157" t="s">
        <v>593</v>
      </c>
      <c r="N303" s="163">
        <v>45152</v>
      </c>
      <c r="O303" s="37"/>
      <c r="R303" s="37"/>
      <c r="S303" s="55" t="s">
        <v>861</v>
      </c>
      <c r="U303" s="37"/>
      <c r="W303" s="37"/>
      <c r="X303" s="55"/>
      <c r="Z303" s="37"/>
      <c r="AB303" s="37"/>
      <c r="AC303" s="55"/>
      <c r="AE303" s="37"/>
      <c r="AG303" s="37"/>
      <c r="AH303" s="55"/>
      <c r="AJ303" s="37"/>
      <c r="AL303" s="37"/>
      <c r="AM303" s="55"/>
    </row>
    <row r="304" spans="1:39" ht="12.75" customHeight="1">
      <c r="A304" s="210">
        <v>188</v>
      </c>
      <c r="B304" s="211">
        <v>45078</v>
      </c>
      <c r="C304" s="53"/>
      <c r="D304" s="53" t="s">
        <v>539</v>
      </c>
      <c r="E304" s="212" t="s">
        <v>590</v>
      </c>
      <c r="F304" s="51" t="s">
        <v>836</v>
      </c>
      <c r="G304" s="51"/>
      <c r="H304" s="51"/>
      <c r="I304" s="51">
        <v>4300</v>
      </c>
      <c r="J304" s="51" t="s">
        <v>591</v>
      </c>
      <c r="K304" s="51"/>
      <c r="L304" s="51"/>
      <c r="M304" s="51"/>
      <c r="N304" s="51"/>
      <c r="O304" s="37"/>
      <c r="R304" s="37"/>
      <c r="S304" s="55" t="s">
        <v>861</v>
      </c>
      <c r="U304" s="37"/>
      <c r="W304" s="37"/>
      <c r="X304" s="55"/>
      <c r="Z304" s="37"/>
      <c r="AB304" s="37"/>
      <c r="AC304" s="55"/>
      <c r="AE304" s="37"/>
      <c r="AG304" s="37"/>
      <c r="AH304" s="55"/>
      <c r="AJ304" s="37"/>
      <c r="AL304" s="37"/>
      <c r="AM304" s="55"/>
    </row>
    <row r="305" spans="1:39" ht="12.75" customHeight="1">
      <c r="A305" s="185">
        <v>189</v>
      </c>
      <c r="B305" s="186">
        <v>45103</v>
      </c>
      <c r="C305" s="186"/>
      <c r="D305" s="187" t="s">
        <v>858</v>
      </c>
      <c r="E305" s="188" t="s">
        <v>590</v>
      </c>
      <c r="F305" s="158">
        <v>282.5</v>
      </c>
      <c r="G305" s="188"/>
      <c r="H305" s="188">
        <v>383</v>
      </c>
      <c r="I305" s="190">
        <v>383</v>
      </c>
      <c r="J305" s="160" t="s">
        <v>677</v>
      </c>
      <c r="K305" s="161">
        <f>H305-F305</f>
        <v>100.5</v>
      </c>
      <c r="L305" s="162">
        <f>K305/F305</f>
        <v>0.35575221238938054</v>
      </c>
      <c r="M305" s="157" t="s">
        <v>593</v>
      </c>
      <c r="N305" s="163">
        <v>45265</v>
      </c>
      <c r="O305" s="37"/>
      <c r="R305" s="37"/>
      <c r="S305" s="55" t="s">
        <v>861</v>
      </c>
      <c r="U305" s="37"/>
      <c r="W305" s="37"/>
      <c r="X305" s="55"/>
      <c r="Z305" s="37"/>
      <c r="AB305" s="37"/>
      <c r="AC305" s="55"/>
      <c r="AE305" s="37"/>
      <c r="AG305" s="37"/>
      <c r="AH305" s="55"/>
      <c r="AJ305" s="37"/>
      <c r="AL305" s="37"/>
      <c r="AM305" s="55"/>
    </row>
    <row r="306" spans="1:39" ht="12.75" customHeight="1">
      <c r="A306" s="185">
        <v>190</v>
      </c>
      <c r="B306" s="186">
        <v>45120</v>
      </c>
      <c r="C306" s="186"/>
      <c r="D306" s="187" t="s">
        <v>538</v>
      </c>
      <c r="E306" s="188" t="s">
        <v>590</v>
      </c>
      <c r="F306" s="158">
        <v>2312.5</v>
      </c>
      <c r="G306" s="188"/>
      <c r="H306" s="188">
        <v>2935</v>
      </c>
      <c r="I306" s="190">
        <v>2935</v>
      </c>
      <c r="J306" s="160" t="s">
        <v>677</v>
      </c>
      <c r="K306" s="161">
        <f>H306-F306</f>
        <v>622.5</v>
      </c>
      <c r="L306" s="162">
        <f>K306/F306</f>
        <v>0.26918918918918922</v>
      </c>
      <c r="M306" s="157" t="s">
        <v>593</v>
      </c>
      <c r="N306" s="163">
        <v>45177</v>
      </c>
      <c r="O306" s="37"/>
      <c r="R306" s="37"/>
      <c r="S306" s="55" t="s">
        <v>861</v>
      </c>
      <c r="U306" s="37"/>
      <c r="W306" s="37"/>
      <c r="X306" s="55"/>
      <c r="Z306" s="37"/>
      <c r="AB306" s="37"/>
      <c r="AC306" s="55"/>
      <c r="AE306" s="37"/>
      <c r="AG306" s="37"/>
      <c r="AH306" s="55"/>
      <c r="AJ306" s="37"/>
      <c r="AL306" s="37"/>
      <c r="AM306" s="55"/>
    </row>
    <row r="307" spans="1:39" ht="12.75" customHeight="1">
      <c r="A307" s="185">
        <v>191</v>
      </c>
      <c r="B307" s="186">
        <v>45125</v>
      </c>
      <c r="C307" s="186"/>
      <c r="D307" s="187" t="s">
        <v>203</v>
      </c>
      <c r="E307" s="188" t="s">
        <v>590</v>
      </c>
      <c r="F307" s="158">
        <v>3980</v>
      </c>
      <c r="G307" s="188"/>
      <c r="H307" s="188">
        <v>4895</v>
      </c>
      <c r="I307" s="190">
        <v>4895</v>
      </c>
      <c r="J307" s="160" t="s">
        <v>677</v>
      </c>
      <c r="K307" s="161">
        <f>H307-F307</f>
        <v>915</v>
      </c>
      <c r="L307" s="162">
        <f>K307/F307</f>
        <v>0.22989949748743718</v>
      </c>
      <c r="M307" s="157" t="s">
        <v>593</v>
      </c>
      <c r="N307" s="163">
        <v>45155</v>
      </c>
      <c r="O307" s="37"/>
      <c r="S307" s="55" t="s">
        <v>861</v>
      </c>
      <c r="U307" s="37"/>
      <c r="X307" s="55"/>
      <c r="Z307" s="37"/>
      <c r="AC307" s="55"/>
      <c r="AE307" s="37"/>
      <c r="AH307" s="55"/>
      <c r="AJ307" s="37"/>
      <c r="AM307" s="55"/>
    </row>
    <row r="308" spans="1:39" ht="12.75" customHeight="1">
      <c r="A308" s="185">
        <v>192</v>
      </c>
      <c r="B308" s="186">
        <v>45145</v>
      </c>
      <c r="C308" s="186"/>
      <c r="D308" s="187" t="s">
        <v>862</v>
      </c>
      <c r="E308" s="188" t="s">
        <v>590</v>
      </c>
      <c r="F308" s="158">
        <v>565</v>
      </c>
      <c r="G308" s="188"/>
      <c r="H308" s="188">
        <v>725</v>
      </c>
      <c r="I308" s="190">
        <v>725</v>
      </c>
      <c r="J308" s="160" t="s">
        <v>677</v>
      </c>
      <c r="K308" s="161">
        <f>H308-F308</f>
        <v>160</v>
      </c>
      <c r="L308" s="162">
        <f>K308/F308</f>
        <v>0.2831858407079646</v>
      </c>
      <c r="M308" s="157" t="s">
        <v>593</v>
      </c>
      <c r="N308" s="163">
        <v>45169</v>
      </c>
      <c r="O308" s="37"/>
      <c r="S308" s="55" t="s">
        <v>861</v>
      </c>
      <c r="U308" s="37"/>
      <c r="X308" s="55"/>
      <c r="Z308" s="37"/>
      <c r="AC308" s="55"/>
      <c r="AE308" s="37"/>
      <c r="AH308" s="55"/>
      <c r="AJ308" s="37"/>
      <c r="AM308" s="55"/>
    </row>
    <row r="309" spans="1:39" ht="12.75" customHeight="1">
      <c r="A309" s="288">
        <v>193</v>
      </c>
      <c r="B309" s="289">
        <v>45167</v>
      </c>
      <c r="C309" s="289"/>
      <c r="D309" s="290" t="s">
        <v>866</v>
      </c>
      <c r="E309" s="291" t="s">
        <v>590</v>
      </c>
      <c r="F309" s="158">
        <v>700</v>
      </c>
      <c r="G309" s="291"/>
      <c r="H309" s="291">
        <v>950</v>
      </c>
      <c r="I309" s="292">
        <v>950</v>
      </c>
      <c r="J309" s="293" t="s">
        <v>677</v>
      </c>
      <c r="K309" s="161">
        <f>H309-F309</f>
        <v>250</v>
      </c>
      <c r="L309" s="162">
        <f>K309/F309</f>
        <v>0.35714285714285715</v>
      </c>
      <c r="M309" s="157" t="s">
        <v>593</v>
      </c>
      <c r="N309" s="163">
        <v>45261</v>
      </c>
      <c r="O309" s="37"/>
      <c r="S309" s="55" t="s">
        <v>861</v>
      </c>
      <c r="U309" s="37"/>
      <c r="X309" s="55"/>
      <c r="Z309" s="37"/>
      <c r="AC309" s="55"/>
      <c r="AE309" s="37"/>
      <c r="AH309" s="55"/>
      <c r="AJ309" s="37"/>
      <c r="AM309" s="55"/>
    </row>
    <row r="310" spans="1:39" ht="12.75" customHeight="1">
      <c r="A310" s="210">
        <v>194</v>
      </c>
      <c r="B310" s="211">
        <v>45184</v>
      </c>
      <c r="C310" s="53"/>
      <c r="D310" s="53" t="s">
        <v>541</v>
      </c>
      <c r="E310" s="212" t="s">
        <v>590</v>
      </c>
      <c r="F310" s="51" t="s">
        <v>868</v>
      </c>
      <c r="G310" s="51"/>
      <c r="H310" s="51"/>
      <c r="I310" s="51">
        <v>480</v>
      </c>
      <c r="J310" s="51" t="s">
        <v>591</v>
      </c>
      <c r="K310" s="51"/>
      <c r="L310" s="51"/>
      <c r="M310" s="51"/>
      <c r="N310" s="51"/>
      <c r="O310" s="37"/>
      <c r="S310" s="55" t="s">
        <v>861</v>
      </c>
      <c r="U310" s="37"/>
      <c r="X310" s="55"/>
      <c r="Z310" s="37"/>
      <c r="AC310" s="55"/>
      <c r="AE310" s="37"/>
      <c r="AH310" s="55"/>
      <c r="AJ310" s="37"/>
      <c r="AM310" s="55"/>
    </row>
    <row r="311" spans="1:39" ht="12.75" customHeight="1">
      <c r="A311" s="210">
        <v>195</v>
      </c>
      <c r="B311" s="211">
        <v>45203</v>
      </c>
      <c r="C311" s="53"/>
      <c r="D311" s="53" t="s">
        <v>176</v>
      </c>
      <c r="E311" s="212" t="s">
        <v>590</v>
      </c>
      <c r="F311" s="51" t="s">
        <v>869</v>
      </c>
      <c r="G311" s="51"/>
      <c r="H311" s="51"/>
      <c r="I311" s="51">
        <v>1198</v>
      </c>
      <c r="J311" s="51" t="s">
        <v>591</v>
      </c>
      <c r="K311" s="51"/>
      <c r="L311" s="51"/>
      <c r="M311" s="51"/>
      <c r="N311" s="51"/>
      <c r="O311" s="37"/>
      <c r="S311" s="55" t="s">
        <v>874</v>
      </c>
      <c r="U311" s="37"/>
      <c r="X311" s="55"/>
      <c r="Z311" s="37"/>
      <c r="AC311" s="55"/>
      <c r="AE311" s="37"/>
      <c r="AH311" s="55"/>
      <c r="AJ311" s="37"/>
      <c r="AM311" s="55"/>
    </row>
    <row r="312" spans="1:39" ht="12.75" customHeight="1">
      <c r="A312" s="210">
        <v>196</v>
      </c>
      <c r="B312" s="211">
        <v>45216</v>
      </c>
      <c r="C312" s="53"/>
      <c r="D312" s="53" t="s">
        <v>107</v>
      </c>
      <c r="E312" s="212" t="s">
        <v>590</v>
      </c>
      <c r="F312" s="51" t="s">
        <v>870</v>
      </c>
      <c r="G312" s="51"/>
      <c r="H312" s="51"/>
      <c r="I312" s="51">
        <v>6870</v>
      </c>
      <c r="J312" s="51" t="s">
        <v>591</v>
      </c>
      <c r="K312" s="51"/>
      <c r="L312" s="51"/>
      <c r="M312" s="51"/>
      <c r="N312" s="51"/>
      <c r="O312" s="37"/>
      <c r="S312" s="55" t="s">
        <v>874</v>
      </c>
      <c r="U312" s="37"/>
      <c r="X312" s="55"/>
      <c r="Z312" s="37"/>
      <c r="AC312" s="55"/>
      <c r="AE312" s="37"/>
      <c r="AH312" s="55"/>
      <c r="AJ312" s="37"/>
      <c r="AM312" s="55"/>
    </row>
    <row r="313" spans="1:39" ht="12.75" customHeight="1">
      <c r="A313" s="288">
        <v>197</v>
      </c>
      <c r="B313" s="289">
        <v>45216</v>
      </c>
      <c r="C313" s="289"/>
      <c r="D313" s="290" t="s">
        <v>871</v>
      </c>
      <c r="E313" s="291" t="s">
        <v>590</v>
      </c>
      <c r="F313" s="158">
        <v>1090</v>
      </c>
      <c r="G313" s="291"/>
      <c r="H313" s="291">
        <v>1415</v>
      </c>
      <c r="I313" s="292">
        <v>1415</v>
      </c>
      <c r="J313" s="293" t="s">
        <v>677</v>
      </c>
      <c r="K313" s="161">
        <f>H313-F313</f>
        <v>325</v>
      </c>
      <c r="L313" s="162">
        <f>K313/F313</f>
        <v>0.29816513761467889</v>
      </c>
      <c r="M313" s="157" t="s">
        <v>593</v>
      </c>
      <c r="N313" s="163">
        <v>45282</v>
      </c>
      <c r="O313" s="37"/>
      <c r="S313" s="55" t="s">
        <v>861</v>
      </c>
      <c r="U313" s="37"/>
      <c r="X313" s="55"/>
      <c r="Z313" s="37"/>
      <c r="AC313" s="55"/>
      <c r="AE313" s="37"/>
      <c r="AH313" s="55"/>
      <c r="AJ313" s="37"/>
      <c r="AM313" s="55"/>
    </row>
    <row r="314" spans="1:39" ht="12.75" customHeight="1">
      <c r="A314" s="288">
        <v>198</v>
      </c>
      <c r="B314" s="289">
        <v>45236</v>
      </c>
      <c r="C314" s="289"/>
      <c r="D314" s="290" t="s">
        <v>876</v>
      </c>
      <c r="E314" s="291" t="s">
        <v>590</v>
      </c>
      <c r="F314" s="158">
        <v>1270</v>
      </c>
      <c r="G314" s="291"/>
      <c r="H314" s="291">
        <v>1613</v>
      </c>
      <c r="I314" s="292">
        <v>1613</v>
      </c>
      <c r="J314" s="293" t="s">
        <v>677</v>
      </c>
      <c r="K314" s="161">
        <f>H314-F314</f>
        <v>343</v>
      </c>
      <c r="L314" s="162">
        <f>K314/F314</f>
        <v>0.27007874015748029</v>
      </c>
      <c r="M314" s="157" t="s">
        <v>593</v>
      </c>
      <c r="N314" s="163">
        <v>45246</v>
      </c>
      <c r="O314" s="37"/>
      <c r="S314" s="55" t="s">
        <v>874</v>
      </c>
      <c r="U314" s="37"/>
      <c r="X314" s="55"/>
      <c r="Z314" s="37"/>
      <c r="AC314" s="55"/>
      <c r="AE314" s="37"/>
      <c r="AH314" s="55"/>
      <c r="AJ314" s="37"/>
      <c r="AM314" s="55"/>
    </row>
    <row r="315" spans="1:39" ht="12.75" customHeight="1">
      <c r="A315" s="210">
        <v>199</v>
      </c>
      <c r="B315" s="211">
        <v>45251</v>
      </c>
      <c r="C315" s="53"/>
      <c r="D315" s="53" t="s">
        <v>880</v>
      </c>
      <c r="E315" s="212" t="s">
        <v>590</v>
      </c>
      <c r="F315" s="51" t="s">
        <v>881</v>
      </c>
      <c r="G315" s="51"/>
      <c r="H315" s="51"/>
      <c r="I315" s="51">
        <v>1490</v>
      </c>
      <c r="J315" s="51" t="s">
        <v>591</v>
      </c>
      <c r="K315" s="51"/>
      <c r="L315" s="51"/>
      <c r="M315" s="51"/>
      <c r="N315" s="51"/>
      <c r="O315" s="37"/>
      <c r="S315" s="55" t="s">
        <v>861</v>
      </c>
      <c r="U315" s="37"/>
      <c r="X315" s="55"/>
      <c r="Z315" s="37"/>
      <c r="AC315" s="55"/>
      <c r="AE315" s="37"/>
      <c r="AH315" s="55"/>
      <c r="AJ315" s="37"/>
      <c r="AM315" s="55"/>
    </row>
    <row r="316" spans="1:39" ht="12.75" customHeight="1">
      <c r="A316" s="210">
        <v>200</v>
      </c>
      <c r="B316" s="211">
        <v>45254</v>
      </c>
      <c r="C316" s="53"/>
      <c r="D316" s="53" t="s">
        <v>876</v>
      </c>
      <c r="E316" s="212" t="s">
        <v>590</v>
      </c>
      <c r="F316" s="51" t="s">
        <v>884</v>
      </c>
      <c r="G316" s="51"/>
      <c r="H316" s="51"/>
      <c r="I316" s="51">
        <v>1806</v>
      </c>
      <c r="J316" s="51" t="s">
        <v>591</v>
      </c>
      <c r="K316" s="51"/>
      <c r="L316" s="51"/>
      <c r="M316" s="51"/>
      <c r="N316" s="51"/>
      <c r="O316" s="37"/>
      <c r="S316" s="55" t="s">
        <v>874</v>
      </c>
      <c r="U316" s="37"/>
      <c r="X316" s="55"/>
      <c r="Z316" s="37"/>
      <c r="AC316" s="55"/>
      <c r="AE316" s="37"/>
      <c r="AH316" s="55"/>
      <c r="AJ316" s="37"/>
      <c r="AM316" s="55"/>
    </row>
    <row r="317" spans="1:39" ht="12.75" customHeight="1">
      <c r="A317" s="210">
        <v>201</v>
      </c>
      <c r="B317" s="211">
        <v>45265</v>
      </c>
      <c r="C317" s="53"/>
      <c r="D317" s="227" t="s">
        <v>542</v>
      </c>
      <c r="E317" s="212" t="s">
        <v>590</v>
      </c>
      <c r="F317" s="51" t="s">
        <v>891</v>
      </c>
      <c r="G317" s="51"/>
      <c r="I317" s="51">
        <v>558</v>
      </c>
      <c r="J317" s="51" t="s">
        <v>591</v>
      </c>
      <c r="K317" s="51"/>
      <c r="L317" s="51"/>
      <c r="M317" s="51"/>
      <c r="N317" s="51"/>
      <c r="O317" s="37"/>
      <c r="S317" s="55" t="s">
        <v>861</v>
      </c>
      <c r="U317" s="37"/>
      <c r="X317" s="55"/>
      <c r="Z317" s="37"/>
      <c r="AC317" s="55"/>
      <c r="AE317" s="37"/>
      <c r="AH317" s="55"/>
      <c r="AJ317" s="37"/>
      <c r="AM317" s="55"/>
    </row>
    <row r="318" spans="1:39" ht="12.75" customHeight="1">
      <c r="A318" s="210">
        <v>202</v>
      </c>
      <c r="B318" s="211">
        <v>45272</v>
      </c>
      <c r="C318" s="53"/>
      <c r="D318" s="53" t="s">
        <v>895</v>
      </c>
      <c r="E318" s="212" t="s">
        <v>590</v>
      </c>
      <c r="F318" s="51" t="s">
        <v>896</v>
      </c>
      <c r="G318" s="51"/>
      <c r="H318" s="51"/>
      <c r="I318" s="51">
        <v>5512</v>
      </c>
      <c r="J318" s="51" t="s">
        <v>591</v>
      </c>
      <c r="K318" s="51"/>
      <c r="L318" s="51"/>
      <c r="M318" s="51"/>
      <c r="N318" s="51"/>
      <c r="O318" s="37"/>
      <c r="S318" s="55" t="s">
        <v>874</v>
      </c>
      <c r="U318" s="37"/>
      <c r="X318" s="55"/>
      <c r="Z318" s="37"/>
      <c r="AC318" s="55"/>
      <c r="AE318" s="37"/>
      <c r="AH318" s="55"/>
      <c r="AJ318" s="37"/>
      <c r="AM318" s="55"/>
    </row>
    <row r="319" spans="1:39" ht="12.75" customHeight="1">
      <c r="A319" s="210">
        <v>203</v>
      </c>
      <c r="B319" s="211">
        <v>45292</v>
      </c>
      <c r="C319" s="53"/>
      <c r="D319" s="53" t="s">
        <v>314</v>
      </c>
      <c r="E319" s="212" t="s">
        <v>590</v>
      </c>
      <c r="F319" s="51" t="s">
        <v>915</v>
      </c>
      <c r="G319" s="51"/>
      <c r="H319" s="51"/>
      <c r="I319" s="51">
        <v>4909</v>
      </c>
      <c r="J319" s="51" t="s">
        <v>591</v>
      </c>
      <c r="K319" s="51"/>
      <c r="L319" s="51"/>
      <c r="M319" s="51"/>
      <c r="N319" s="51"/>
      <c r="O319" s="37"/>
      <c r="S319" s="55"/>
      <c r="U319" s="37"/>
      <c r="X319" s="55"/>
      <c r="Z319" s="37"/>
      <c r="AC319" s="55"/>
      <c r="AE319" s="37"/>
      <c r="AH319" s="55"/>
      <c r="AJ319" s="37"/>
      <c r="AM319" s="55"/>
    </row>
    <row r="320" spans="1:39" ht="12.75" customHeight="1">
      <c r="A320" s="210">
        <v>204</v>
      </c>
      <c r="B320" s="211">
        <v>45294</v>
      </c>
      <c r="C320" s="53"/>
      <c r="D320" s="53" t="s">
        <v>540</v>
      </c>
      <c r="E320" s="212" t="s">
        <v>590</v>
      </c>
      <c r="F320" s="51" t="s">
        <v>926</v>
      </c>
      <c r="G320" s="51"/>
      <c r="H320" s="51"/>
      <c r="I320" s="51">
        <v>1080</v>
      </c>
      <c r="J320" s="51" t="s">
        <v>591</v>
      </c>
      <c r="K320" s="51"/>
      <c r="L320" s="51"/>
      <c r="M320" s="51"/>
      <c r="N320" s="51"/>
      <c r="O320" s="37"/>
      <c r="S320" s="55"/>
      <c r="U320" s="37"/>
      <c r="X320" s="55"/>
      <c r="Z320" s="37"/>
      <c r="AC320" s="55"/>
      <c r="AE320" s="37"/>
      <c r="AH320" s="55"/>
      <c r="AJ320" s="37"/>
      <c r="AM320" s="55"/>
    </row>
    <row r="321" spans="1:39" ht="12.75" customHeight="1">
      <c r="A321" s="210">
        <v>205</v>
      </c>
      <c r="B321" s="211">
        <v>45315</v>
      </c>
      <c r="C321" s="53"/>
      <c r="D321" s="53" t="s">
        <v>315</v>
      </c>
      <c r="E321" s="212" t="s">
        <v>590</v>
      </c>
      <c r="F321" s="51" t="s">
        <v>1089</v>
      </c>
      <c r="G321" s="51"/>
      <c r="H321" s="51"/>
      <c r="I321" s="51">
        <v>2077</v>
      </c>
      <c r="J321" s="51" t="s">
        <v>591</v>
      </c>
      <c r="K321" s="51"/>
      <c r="L321" s="51"/>
      <c r="M321" s="51"/>
      <c r="N321" s="51"/>
      <c r="O321" s="37"/>
      <c r="S321" s="55"/>
      <c r="U321" s="37"/>
      <c r="X321" s="55"/>
      <c r="Z321" s="37"/>
      <c r="AC321" s="55"/>
      <c r="AE321" s="37"/>
      <c r="AH321" s="55"/>
      <c r="AJ321" s="37"/>
      <c r="AM321" s="55"/>
    </row>
    <row r="322" spans="1:39" ht="12.75" customHeight="1">
      <c r="A322" s="53"/>
      <c r="B322" s="53"/>
      <c r="C322" s="53"/>
      <c r="D322" s="53"/>
      <c r="E322" s="53"/>
      <c r="F322" s="51"/>
      <c r="G322" s="51"/>
      <c r="H322" s="51"/>
      <c r="I322" s="51"/>
      <c r="J322" s="31"/>
      <c r="K322" s="51"/>
      <c r="L322" s="51"/>
      <c r="M322" s="51"/>
      <c r="N322" s="53"/>
      <c r="O322" s="37"/>
      <c r="S322" s="55"/>
      <c r="U322" s="37"/>
      <c r="X322" s="55"/>
      <c r="Z322" s="37"/>
      <c r="AC322" s="55"/>
      <c r="AE322" s="37"/>
      <c r="AH322" s="55"/>
      <c r="AJ322" s="37"/>
      <c r="AM322" s="55"/>
    </row>
    <row r="323" spans="1:39" ht="12.75" customHeight="1">
      <c r="B323" s="213" t="s">
        <v>837</v>
      </c>
      <c r="F323" s="55"/>
      <c r="G323" s="55"/>
      <c r="H323" s="55"/>
      <c r="I323" s="55"/>
      <c r="J323" s="37"/>
      <c r="K323" s="55"/>
      <c r="L323" s="55"/>
      <c r="M323" s="55"/>
      <c r="O323" s="37"/>
      <c r="S323" s="55"/>
      <c r="U323" s="37"/>
      <c r="X323" s="55"/>
      <c r="Z323" s="37"/>
      <c r="AC323" s="55"/>
      <c r="AE323" s="37"/>
      <c r="AH323" s="55"/>
      <c r="AJ323" s="37"/>
      <c r="AM323" s="55"/>
    </row>
    <row r="324" spans="1:39" ht="12.75" customHeight="1">
      <c r="A324" s="214"/>
      <c r="F324" s="55"/>
      <c r="G324" s="55"/>
      <c r="H324" s="55"/>
      <c r="I324" s="55"/>
      <c r="J324" s="37"/>
      <c r="K324" s="55"/>
      <c r="L324" s="55"/>
      <c r="M324" s="55"/>
      <c r="O324" s="37"/>
      <c r="S324" s="55"/>
      <c r="U324" s="37"/>
      <c r="X324" s="55"/>
      <c r="Z324" s="37"/>
      <c r="AC324" s="55"/>
      <c r="AE324" s="37"/>
      <c r="AH324" s="55"/>
      <c r="AJ324" s="37"/>
      <c r="AM324" s="55"/>
    </row>
    <row r="325" spans="1:39" ht="12.75" customHeight="1">
      <c r="A325" s="214"/>
      <c r="F325" s="55"/>
      <c r="G325" s="55"/>
      <c r="H325" s="55"/>
      <c r="I325" s="55"/>
      <c r="J325" s="37"/>
      <c r="K325" s="55"/>
      <c r="L325" s="55"/>
      <c r="M325" s="55"/>
      <c r="O325" s="37"/>
      <c r="S325" s="55"/>
    </row>
    <row r="326" spans="1:39" ht="12.75" customHeight="1">
      <c r="A326" s="51"/>
      <c r="F326" s="55"/>
      <c r="G326" s="55"/>
      <c r="H326" s="55"/>
      <c r="I326" s="55"/>
      <c r="J326" s="37"/>
      <c r="K326" s="55"/>
      <c r="L326" s="55"/>
      <c r="M326" s="55"/>
      <c r="O326" s="37"/>
      <c r="S326" s="55"/>
    </row>
    <row r="327" spans="1:39" ht="12.75" customHeight="1">
      <c r="F327" s="55"/>
      <c r="G327" s="55"/>
      <c r="H327" s="55"/>
      <c r="I327" s="55"/>
      <c r="J327" s="37"/>
      <c r="K327" s="55"/>
      <c r="L327" s="55"/>
      <c r="M327" s="55"/>
      <c r="O327" s="37"/>
      <c r="S327" s="55"/>
    </row>
    <row r="328" spans="1:39" ht="12.75" customHeight="1">
      <c r="F328" s="55"/>
      <c r="G328" s="55"/>
      <c r="H328" s="55"/>
      <c r="I328" s="55"/>
      <c r="J328" s="37"/>
      <c r="K328" s="55"/>
      <c r="L328" s="55"/>
      <c r="M328" s="55"/>
      <c r="O328" s="37"/>
      <c r="S328" s="55"/>
    </row>
    <row r="329" spans="1:39" ht="12.75" customHeight="1">
      <c r="F329" s="55"/>
      <c r="G329" s="55"/>
      <c r="H329" s="55"/>
      <c r="I329" s="55"/>
      <c r="J329" s="37"/>
      <c r="K329" s="55"/>
      <c r="L329" s="55"/>
      <c r="M329" s="55"/>
      <c r="O329" s="37"/>
      <c r="S329" s="55"/>
    </row>
    <row r="330" spans="1:39" ht="12.75" customHeight="1">
      <c r="F330" s="55"/>
      <c r="G330" s="55"/>
      <c r="H330" s="55"/>
      <c r="I330" s="55"/>
      <c r="J330" s="37"/>
      <c r="K330" s="55"/>
      <c r="L330" s="55"/>
      <c r="M330" s="55"/>
      <c r="O330" s="37"/>
      <c r="S330" s="55"/>
    </row>
    <row r="331" spans="1:39" ht="12.75" customHeight="1">
      <c r="F331" s="55"/>
      <c r="G331" s="55"/>
      <c r="H331" s="55"/>
      <c r="I331" s="55"/>
      <c r="J331" s="37"/>
      <c r="K331" s="55"/>
      <c r="L331" s="55"/>
      <c r="M331" s="55"/>
      <c r="O331" s="37"/>
      <c r="S331" s="55"/>
    </row>
    <row r="332" spans="1:39" ht="12.75" customHeight="1">
      <c r="F332" s="55"/>
      <c r="G332" s="55"/>
      <c r="H332" s="55"/>
      <c r="I332" s="55"/>
      <c r="J332" s="37"/>
      <c r="K332" s="55"/>
      <c r="L332" s="55"/>
      <c r="M332" s="55"/>
      <c r="O332" s="37"/>
      <c r="S332" s="55"/>
    </row>
    <row r="333" spans="1:39" ht="12.75" customHeight="1">
      <c r="F333" s="55"/>
      <c r="G333" s="55"/>
      <c r="H333" s="55"/>
      <c r="I333" s="55"/>
      <c r="J333" s="37"/>
      <c r="K333" s="55"/>
      <c r="L333" s="55"/>
      <c r="M333" s="55"/>
      <c r="O333" s="37"/>
      <c r="S333" s="55"/>
    </row>
    <row r="334" spans="1:39" ht="12.75" customHeight="1">
      <c r="F334" s="55"/>
      <c r="G334" s="55"/>
      <c r="H334" s="55"/>
      <c r="I334" s="55"/>
      <c r="J334" s="37"/>
      <c r="K334" s="55"/>
      <c r="L334" s="55"/>
      <c r="M334" s="55"/>
      <c r="O334" s="37"/>
      <c r="S334" s="55"/>
    </row>
    <row r="335" spans="1:39" ht="12.75" customHeight="1">
      <c r="F335" s="55"/>
      <c r="G335" s="55"/>
      <c r="H335" s="55"/>
      <c r="I335" s="55"/>
      <c r="J335" s="37"/>
      <c r="K335" s="55"/>
      <c r="L335" s="55"/>
      <c r="M335" s="55"/>
      <c r="O335" s="37"/>
      <c r="S335" s="55"/>
    </row>
    <row r="336" spans="1:39" ht="12.75" customHeight="1">
      <c r="F336" s="55"/>
      <c r="G336" s="55"/>
      <c r="H336" s="55"/>
      <c r="I336" s="55"/>
      <c r="J336" s="37"/>
      <c r="K336" s="55"/>
      <c r="L336" s="55"/>
      <c r="M336" s="55"/>
      <c r="O336" s="37"/>
      <c r="S336" s="55"/>
    </row>
    <row r="337" spans="6:19" ht="12.75" customHeight="1">
      <c r="F337" s="55"/>
      <c r="G337" s="55"/>
      <c r="H337" s="55"/>
      <c r="I337" s="55"/>
      <c r="J337" s="37"/>
      <c r="K337" s="55"/>
      <c r="L337" s="55"/>
      <c r="M337" s="55"/>
      <c r="O337" s="37"/>
      <c r="S337" s="55"/>
    </row>
    <row r="338" spans="6:19" ht="12.75" customHeight="1">
      <c r="F338" s="55"/>
      <c r="G338" s="55"/>
      <c r="H338" s="55"/>
      <c r="I338" s="55"/>
      <c r="J338" s="37"/>
      <c r="K338" s="55"/>
      <c r="L338" s="55"/>
      <c r="M338" s="55"/>
      <c r="O338" s="37"/>
      <c r="S338" s="55"/>
    </row>
    <row r="339" spans="6:19" ht="12.75" customHeight="1">
      <c r="F339" s="55"/>
      <c r="G339" s="55"/>
      <c r="H339" s="55"/>
      <c r="I339" s="55"/>
      <c r="J339" s="37"/>
      <c r="K339" s="55"/>
      <c r="L339" s="55"/>
      <c r="M339" s="55"/>
      <c r="O339" s="37"/>
      <c r="S339" s="55"/>
    </row>
    <row r="340" spans="6:19" ht="12.75" customHeight="1">
      <c r="F340" s="55"/>
      <c r="G340" s="55"/>
      <c r="H340" s="55"/>
      <c r="I340" s="55"/>
      <c r="J340" s="37"/>
      <c r="K340" s="55"/>
      <c r="L340" s="55"/>
      <c r="M340" s="55"/>
      <c r="O340" s="37"/>
      <c r="S340" s="55"/>
    </row>
    <row r="341" spans="6:19" ht="12.75" customHeight="1">
      <c r="F341" s="55"/>
      <c r="G341" s="55"/>
      <c r="H341" s="55"/>
      <c r="I341" s="55"/>
      <c r="J341" s="37"/>
      <c r="K341" s="55"/>
      <c r="L341" s="55"/>
      <c r="M341" s="55"/>
      <c r="O341" s="37"/>
      <c r="S341" s="55"/>
    </row>
    <row r="342" spans="6:19" ht="12.75" customHeight="1">
      <c r="F342" s="55"/>
      <c r="G342" s="55"/>
      <c r="H342" s="55"/>
      <c r="I342" s="55"/>
      <c r="J342" s="37"/>
      <c r="K342" s="55"/>
      <c r="L342" s="55"/>
      <c r="M342" s="55"/>
      <c r="O342" s="37"/>
      <c r="S342" s="55"/>
    </row>
    <row r="343" spans="6:19" ht="12.75" customHeight="1">
      <c r="F343" s="55"/>
      <c r="G343" s="55"/>
      <c r="H343" s="55"/>
      <c r="I343" s="55"/>
      <c r="J343" s="37"/>
      <c r="K343" s="55"/>
      <c r="L343" s="55"/>
      <c r="M343" s="55"/>
      <c r="O343" s="37"/>
      <c r="S343" s="55"/>
    </row>
    <row r="344" spans="6:19" ht="12.75" customHeight="1">
      <c r="F344" s="55"/>
      <c r="G344" s="55"/>
      <c r="H344" s="55"/>
      <c r="I344" s="55"/>
      <c r="J344" s="37"/>
      <c r="K344" s="55"/>
      <c r="L344" s="55"/>
      <c r="M344" s="55"/>
      <c r="O344" s="37"/>
      <c r="S344" s="55"/>
    </row>
    <row r="345" spans="6:19" ht="12.75" customHeight="1">
      <c r="F345" s="55"/>
      <c r="G345" s="55"/>
      <c r="H345" s="55"/>
      <c r="I345" s="55"/>
      <c r="J345" s="37"/>
      <c r="K345" s="55"/>
      <c r="L345" s="55"/>
      <c r="M345" s="55"/>
      <c r="O345" s="37"/>
      <c r="S345" s="55"/>
    </row>
    <row r="346" spans="6:19" ht="12.75" customHeight="1">
      <c r="F346" s="55"/>
      <c r="G346" s="55"/>
      <c r="H346" s="55"/>
      <c r="I346" s="55"/>
      <c r="J346" s="37"/>
      <c r="K346" s="55"/>
      <c r="L346" s="55"/>
      <c r="M346" s="55"/>
      <c r="O346" s="37"/>
      <c r="S346" s="55"/>
    </row>
    <row r="347" spans="6:19" ht="12.75" customHeight="1">
      <c r="F347" s="55"/>
      <c r="G347" s="55"/>
      <c r="H347" s="55"/>
      <c r="I347" s="55"/>
      <c r="J347" s="37"/>
      <c r="K347" s="55"/>
      <c r="L347" s="55"/>
      <c r="M347" s="55"/>
      <c r="O347" s="37"/>
      <c r="S347" s="55"/>
    </row>
    <row r="348" spans="6:19" ht="12.75" customHeight="1">
      <c r="F348" s="55"/>
      <c r="G348" s="55"/>
      <c r="H348" s="55"/>
      <c r="I348" s="55"/>
      <c r="J348" s="37"/>
      <c r="K348" s="55"/>
      <c r="L348" s="55"/>
      <c r="M348" s="55"/>
      <c r="O348" s="37"/>
      <c r="S348" s="55"/>
    </row>
    <row r="349" spans="6:19" ht="12.75" customHeight="1">
      <c r="F349" s="55"/>
      <c r="G349" s="55"/>
      <c r="H349" s="55"/>
      <c r="I349" s="55"/>
      <c r="J349" s="37"/>
      <c r="K349" s="55"/>
      <c r="L349" s="55"/>
      <c r="M349" s="55"/>
      <c r="O349" s="37"/>
      <c r="S349" s="55"/>
    </row>
    <row r="350" spans="6:19" ht="12.75" customHeight="1">
      <c r="F350" s="55"/>
      <c r="G350" s="55"/>
      <c r="H350" s="55"/>
      <c r="I350" s="55"/>
      <c r="J350" s="37"/>
      <c r="K350" s="55"/>
      <c r="L350" s="55"/>
      <c r="M350" s="55"/>
      <c r="O350" s="37"/>
      <c r="S350" s="55"/>
    </row>
    <row r="351" spans="6:19" ht="12.75" customHeight="1">
      <c r="F351" s="55"/>
      <c r="G351" s="55"/>
      <c r="H351" s="55"/>
      <c r="I351" s="55"/>
      <c r="J351" s="37"/>
      <c r="K351" s="55"/>
      <c r="L351" s="55"/>
      <c r="M351" s="55"/>
      <c r="O351" s="37"/>
      <c r="S351" s="55"/>
    </row>
    <row r="352" spans="6:19" ht="12.75" customHeight="1">
      <c r="F352" s="55"/>
      <c r="G352" s="55"/>
      <c r="H352" s="55"/>
      <c r="I352" s="55"/>
      <c r="J352" s="37"/>
      <c r="K352" s="55"/>
      <c r="L352" s="55"/>
      <c r="M352" s="55"/>
      <c r="O352" s="37"/>
      <c r="S352" s="55"/>
    </row>
    <row r="353" spans="6:19" ht="12.75" customHeight="1">
      <c r="F353" s="55"/>
      <c r="G353" s="55"/>
      <c r="H353" s="55"/>
      <c r="I353" s="55"/>
      <c r="J353" s="37"/>
      <c r="K353" s="55"/>
      <c r="L353" s="55"/>
      <c r="M353" s="55"/>
      <c r="O353" s="37"/>
      <c r="S353" s="55"/>
    </row>
    <row r="354" spans="6:19" ht="12.75" customHeight="1">
      <c r="F354" s="55"/>
      <c r="G354" s="55"/>
      <c r="H354" s="55"/>
      <c r="I354" s="55"/>
      <c r="J354" s="37"/>
      <c r="K354" s="55"/>
      <c r="L354" s="55"/>
      <c r="M354" s="55"/>
      <c r="O354" s="37"/>
      <c r="S354" s="55"/>
    </row>
    <row r="355" spans="6:19" ht="12.75" customHeight="1">
      <c r="F355" s="55"/>
      <c r="G355" s="55"/>
      <c r="H355" s="55"/>
      <c r="I355" s="55"/>
      <c r="J355" s="37"/>
      <c r="K355" s="55"/>
      <c r="L355" s="55"/>
      <c r="M355" s="55"/>
      <c r="O355" s="37"/>
      <c r="S355" s="55"/>
    </row>
    <row r="356" spans="6:19" ht="12.75" customHeight="1">
      <c r="F356" s="55"/>
      <c r="G356" s="55"/>
      <c r="H356" s="55"/>
      <c r="I356" s="55"/>
      <c r="J356" s="37"/>
      <c r="K356" s="55"/>
      <c r="L356" s="55"/>
      <c r="M356" s="55"/>
      <c r="O356" s="37"/>
      <c r="S356" s="55"/>
    </row>
    <row r="357" spans="6:19" ht="12.75" customHeight="1">
      <c r="F357" s="55"/>
      <c r="G357" s="55"/>
      <c r="H357" s="55"/>
      <c r="I357" s="55"/>
      <c r="J357" s="37"/>
      <c r="K357" s="55"/>
      <c r="L357" s="55"/>
      <c r="M357" s="55"/>
      <c r="O357" s="37"/>
      <c r="S357" s="55"/>
    </row>
    <row r="358" spans="6:19" ht="12.75" customHeight="1">
      <c r="F358" s="55"/>
      <c r="G358" s="55"/>
      <c r="H358" s="55"/>
      <c r="I358" s="55"/>
      <c r="J358" s="37"/>
      <c r="K358" s="55"/>
      <c r="L358" s="55"/>
      <c r="M358" s="55"/>
      <c r="O358" s="37"/>
      <c r="S358" s="55"/>
    </row>
    <row r="359" spans="6:19" ht="12.75" customHeight="1">
      <c r="F359" s="55"/>
      <c r="G359" s="55"/>
      <c r="H359" s="55"/>
      <c r="I359" s="55"/>
      <c r="J359" s="37"/>
      <c r="K359" s="55"/>
      <c r="L359" s="55"/>
      <c r="M359" s="55"/>
      <c r="O359" s="37"/>
      <c r="S359" s="55"/>
    </row>
    <row r="360" spans="6:19" ht="12.75" customHeight="1">
      <c r="F360" s="55"/>
      <c r="G360" s="55"/>
      <c r="H360" s="55"/>
      <c r="I360" s="55"/>
      <c r="J360" s="37"/>
      <c r="K360" s="55"/>
      <c r="L360" s="55"/>
      <c r="M360" s="55"/>
      <c r="O360" s="37"/>
      <c r="S360" s="55"/>
    </row>
    <row r="361" spans="6:19" ht="12.75" customHeight="1">
      <c r="F361" s="55"/>
      <c r="G361" s="55"/>
      <c r="H361" s="55"/>
      <c r="I361" s="55"/>
      <c r="J361" s="37"/>
      <c r="K361" s="55"/>
      <c r="L361" s="55"/>
      <c r="M361" s="55"/>
      <c r="O361" s="37"/>
      <c r="S361" s="55"/>
    </row>
    <row r="362" spans="6:19" ht="12.75" customHeight="1">
      <c r="F362" s="55"/>
      <c r="G362" s="55"/>
      <c r="H362" s="55"/>
      <c r="I362" s="55"/>
      <c r="J362" s="37"/>
      <c r="K362" s="55"/>
      <c r="L362" s="55"/>
      <c r="M362" s="55"/>
      <c r="O362" s="37"/>
      <c r="S362" s="55"/>
    </row>
    <row r="363" spans="6:19" ht="12.75" customHeight="1">
      <c r="F363" s="55"/>
      <c r="G363" s="55"/>
      <c r="H363" s="55"/>
      <c r="I363" s="55"/>
      <c r="J363" s="37"/>
      <c r="K363" s="55"/>
      <c r="L363" s="55"/>
      <c r="M363" s="55"/>
      <c r="O363" s="37"/>
      <c r="S363" s="55"/>
    </row>
    <row r="364" spans="6:19" ht="12.75" customHeight="1">
      <c r="F364" s="55"/>
      <c r="G364" s="55"/>
      <c r="H364" s="55"/>
      <c r="I364" s="55"/>
      <c r="J364" s="37"/>
      <c r="K364" s="55"/>
      <c r="L364" s="55"/>
      <c r="M364" s="55"/>
      <c r="O364" s="37"/>
      <c r="S364" s="55"/>
    </row>
    <row r="365" spans="6:19" ht="12.75" customHeight="1">
      <c r="F365" s="55"/>
      <c r="G365" s="55"/>
      <c r="H365" s="55"/>
      <c r="I365" s="55"/>
      <c r="J365" s="37"/>
      <c r="K365" s="55"/>
      <c r="L365" s="55"/>
      <c r="M365" s="55"/>
      <c r="O365" s="37"/>
      <c r="S365" s="55"/>
    </row>
    <row r="366" spans="6:19" ht="12.75" customHeight="1">
      <c r="F366" s="55"/>
      <c r="G366" s="55"/>
      <c r="H366" s="55"/>
      <c r="I366" s="55"/>
      <c r="J366" s="37"/>
      <c r="K366" s="55"/>
      <c r="L366" s="55"/>
      <c r="M366" s="55"/>
      <c r="O366" s="37"/>
      <c r="S366" s="55"/>
    </row>
    <row r="367" spans="6:19" ht="12.75" customHeight="1">
      <c r="F367" s="55"/>
      <c r="G367" s="55"/>
      <c r="H367" s="55"/>
      <c r="I367" s="55"/>
      <c r="J367" s="37"/>
      <c r="K367" s="55"/>
      <c r="L367" s="55"/>
      <c r="M367" s="55"/>
      <c r="O367" s="37"/>
      <c r="S367" s="55"/>
    </row>
    <row r="368" spans="6:19" ht="12.75" customHeight="1">
      <c r="F368" s="55"/>
      <c r="G368" s="55"/>
      <c r="H368" s="55"/>
      <c r="I368" s="55"/>
      <c r="J368" s="37"/>
      <c r="K368" s="55"/>
      <c r="L368" s="55"/>
      <c r="M368" s="55"/>
      <c r="O368" s="37"/>
      <c r="S368" s="55"/>
    </row>
    <row r="369" spans="6:19" ht="12.75" customHeight="1">
      <c r="F369" s="55"/>
      <c r="G369" s="55"/>
      <c r="H369" s="55"/>
      <c r="I369" s="55"/>
      <c r="J369" s="37"/>
      <c r="K369" s="55"/>
      <c r="L369" s="55"/>
      <c r="M369" s="55"/>
      <c r="O369" s="37"/>
      <c r="S369" s="55"/>
    </row>
    <row r="370" spans="6:19" ht="12.75" customHeight="1">
      <c r="F370" s="55"/>
      <c r="G370" s="55"/>
      <c r="H370" s="55"/>
      <c r="I370" s="55"/>
      <c r="J370" s="37"/>
      <c r="K370" s="55"/>
      <c r="L370" s="55"/>
      <c r="M370" s="55"/>
      <c r="O370" s="37"/>
      <c r="S370" s="55"/>
    </row>
    <row r="371" spans="6:19" ht="12.75" customHeight="1">
      <c r="F371" s="55"/>
      <c r="G371" s="55"/>
      <c r="H371" s="55"/>
      <c r="I371" s="55"/>
      <c r="J371" s="37"/>
      <c r="K371" s="55"/>
      <c r="L371" s="55"/>
      <c r="M371" s="55"/>
      <c r="O371" s="37"/>
      <c r="S371" s="55"/>
    </row>
    <row r="372" spans="6:19" ht="12.75" customHeight="1">
      <c r="F372" s="55"/>
      <c r="G372" s="55"/>
      <c r="H372" s="55"/>
      <c r="I372" s="55"/>
      <c r="J372" s="37"/>
      <c r="K372" s="55"/>
      <c r="L372" s="55"/>
      <c r="M372" s="55"/>
      <c r="O372" s="37"/>
      <c r="S372" s="55"/>
    </row>
    <row r="373" spans="6:19" ht="12.75" customHeight="1">
      <c r="F373" s="55"/>
      <c r="G373" s="55"/>
      <c r="H373" s="55"/>
      <c r="I373" s="55"/>
      <c r="J373" s="37"/>
      <c r="K373" s="55"/>
      <c r="L373" s="55"/>
      <c r="M373" s="55"/>
      <c r="O373" s="37"/>
      <c r="S373" s="55"/>
    </row>
    <row r="374" spans="6:19" ht="12.75" customHeight="1">
      <c r="F374" s="55"/>
      <c r="G374" s="55"/>
      <c r="H374" s="55"/>
      <c r="I374" s="55"/>
      <c r="J374" s="37"/>
      <c r="K374" s="55"/>
      <c r="L374" s="55"/>
      <c r="M374" s="55"/>
      <c r="O374" s="37"/>
      <c r="S374" s="55"/>
    </row>
    <row r="375" spans="6:19" ht="12.75" customHeight="1">
      <c r="F375" s="55"/>
      <c r="G375" s="55"/>
      <c r="H375" s="55"/>
      <c r="I375" s="55"/>
      <c r="J375" s="37"/>
      <c r="K375" s="55"/>
      <c r="L375" s="55"/>
      <c r="M375" s="55"/>
      <c r="O375" s="37"/>
      <c r="S375" s="55"/>
    </row>
    <row r="376" spans="6:19" ht="12.75" customHeight="1">
      <c r="F376" s="55"/>
      <c r="G376" s="55"/>
      <c r="H376" s="55"/>
      <c r="I376" s="55"/>
      <c r="J376" s="37"/>
      <c r="K376" s="55"/>
      <c r="L376" s="55"/>
      <c r="M376" s="55"/>
      <c r="O376" s="37"/>
      <c r="S376" s="55"/>
    </row>
    <row r="377" spans="6:19" ht="12.75" customHeight="1">
      <c r="F377" s="55"/>
      <c r="G377" s="55"/>
      <c r="H377" s="55"/>
      <c r="I377" s="55"/>
      <c r="J377" s="37"/>
      <c r="K377" s="55"/>
      <c r="L377" s="55"/>
      <c r="M377" s="55"/>
      <c r="O377" s="37"/>
      <c r="S377" s="55"/>
    </row>
    <row r="378" spans="6:19" ht="12.75" customHeight="1">
      <c r="F378" s="55"/>
      <c r="G378" s="55"/>
      <c r="H378" s="55"/>
      <c r="I378" s="55"/>
      <c r="J378" s="37"/>
      <c r="K378" s="55"/>
      <c r="L378" s="55"/>
      <c r="M378" s="55"/>
      <c r="O378" s="37"/>
      <c r="S378" s="55"/>
    </row>
    <row r="379" spans="6:19" ht="12.75" customHeight="1">
      <c r="F379" s="55"/>
      <c r="G379" s="55"/>
      <c r="H379" s="55"/>
      <c r="I379" s="55"/>
      <c r="J379" s="37"/>
      <c r="K379" s="55"/>
      <c r="L379" s="55"/>
      <c r="M379" s="55"/>
      <c r="O379" s="37"/>
      <c r="S379" s="55"/>
    </row>
    <row r="380" spans="6:19" ht="12.75" customHeight="1">
      <c r="F380" s="55"/>
      <c r="G380" s="55"/>
      <c r="H380" s="55"/>
      <c r="I380" s="55"/>
      <c r="J380" s="37"/>
      <c r="K380" s="55"/>
      <c r="L380" s="55"/>
      <c r="M380" s="55"/>
      <c r="O380" s="37"/>
      <c r="S380" s="55"/>
    </row>
    <row r="381" spans="6:19" ht="12.75" customHeight="1">
      <c r="F381" s="55"/>
      <c r="G381" s="55"/>
      <c r="H381" s="55"/>
      <c r="I381" s="55"/>
      <c r="J381" s="37"/>
      <c r="K381" s="55"/>
      <c r="L381" s="55"/>
      <c r="M381" s="55"/>
      <c r="O381" s="37"/>
      <c r="S381" s="55"/>
    </row>
    <row r="382" spans="6:19" ht="12.75" customHeight="1">
      <c r="F382" s="55"/>
      <c r="G382" s="55"/>
      <c r="H382" s="55"/>
      <c r="I382" s="55"/>
      <c r="J382" s="37"/>
      <c r="K382" s="55"/>
      <c r="L382" s="55"/>
      <c r="M382" s="55"/>
      <c r="O382" s="37"/>
      <c r="S382" s="55"/>
    </row>
    <row r="383" spans="6:19" ht="12.75" customHeight="1">
      <c r="F383" s="55"/>
      <c r="G383" s="55"/>
      <c r="H383" s="55"/>
      <c r="I383" s="55"/>
      <c r="J383" s="37"/>
      <c r="K383" s="55"/>
      <c r="L383" s="55"/>
      <c r="M383" s="55"/>
      <c r="O383" s="37"/>
      <c r="S383" s="55"/>
    </row>
    <row r="384" spans="6:19" ht="12.75" customHeight="1">
      <c r="F384" s="55"/>
      <c r="G384" s="55"/>
      <c r="H384" s="55"/>
      <c r="I384" s="55"/>
      <c r="J384" s="37"/>
      <c r="K384" s="55"/>
      <c r="L384" s="55"/>
      <c r="M384" s="55"/>
      <c r="O384" s="37"/>
      <c r="S384" s="55"/>
    </row>
    <row r="385" spans="6:19" ht="12.75" customHeight="1">
      <c r="F385" s="55"/>
      <c r="G385" s="55"/>
      <c r="H385" s="55"/>
      <c r="I385" s="55"/>
      <c r="J385" s="37"/>
      <c r="K385" s="55"/>
      <c r="L385" s="55"/>
      <c r="M385" s="55"/>
      <c r="O385" s="37"/>
      <c r="S385" s="55"/>
    </row>
    <row r="386" spans="6:19" ht="12.75" customHeight="1">
      <c r="F386" s="55"/>
      <c r="G386" s="55"/>
      <c r="H386" s="55"/>
      <c r="I386" s="55"/>
      <c r="J386" s="37"/>
      <c r="K386" s="55"/>
      <c r="L386" s="55"/>
      <c r="M386" s="55"/>
      <c r="O386" s="37"/>
      <c r="S386" s="55"/>
    </row>
    <row r="387" spans="6:19" ht="12.75" customHeight="1">
      <c r="F387" s="55"/>
      <c r="G387" s="55"/>
      <c r="H387" s="55"/>
      <c r="I387" s="55"/>
      <c r="J387" s="37"/>
      <c r="K387" s="55"/>
      <c r="L387" s="55"/>
      <c r="M387" s="55"/>
      <c r="O387" s="37"/>
      <c r="S387" s="55"/>
    </row>
    <row r="388" spans="6:19" ht="12.75" customHeight="1">
      <c r="F388" s="55"/>
      <c r="G388" s="55"/>
      <c r="H388" s="55"/>
      <c r="I388" s="55"/>
      <c r="J388" s="37"/>
      <c r="K388" s="55"/>
      <c r="L388" s="55"/>
      <c r="M388" s="55"/>
      <c r="O388" s="37"/>
      <c r="S388" s="55"/>
    </row>
    <row r="389" spans="6:19" ht="12.75" customHeight="1">
      <c r="F389" s="55"/>
      <c r="G389" s="55"/>
      <c r="H389" s="55"/>
      <c r="I389" s="55"/>
      <c r="J389" s="37"/>
      <c r="K389" s="55"/>
      <c r="L389" s="55"/>
      <c r="M389" s="55"/>
      <c r="O389" s="37"/>
      <c r="S389" s="55"/>
    </row>
    <row r="390" spans="6:19" ht="12.75" customHeight="1">
      <c r="F390" s="55"/>
      <c r="G390" s="55"/>
      <c r="H390" s="55"/>
      <c r="I390" s="55"/>
      <c r="J390" s="37"/>
      <c r="K390" s="55"/>
      <c r="L390" s="55"/>
      <c r="M390" s="55"/>
      <c r="O390" s="37"/>
      <c r="S390" s="55"/>
    </row>
    <row r="391" spans="6:19" ht="12.75" customHeight="1">
      <c r="F391" s="55"/>
      <c r="G391" s="55"/>
      <c r="H391" s="55"/>
      <c r="I391" s="55"/>
      <c r="J391" s="37"/>
      <c r="K391" s="55"/>
      <c r="L391" s="55"/>
      <c r="M391" s="55"/>
      <c r="O391" s="37"/>
      <c r="S391" s="55"/>
    </row>
    <row r="392" spans="6:19" ht="12.75" customHeight="1">
      <c r="F392" s="55"/>
      <c r="G392" s="55"/>
      <c r="H392" s="55"/>
      <c r="I392" s="55"/>
      <c r="J392" s="37"/>
      <c r="K392" s="55"/>
      <c r="L392" s="55"/>
      <c r="M392" s="55"/>
      <c r="O392" s="37"/>
      <c r="S392" s="55"/>
    </row>
    <row r="393" spans="6:19" ht="12.75" customHeight="1">
      <c r="F393" s="55"/>
      <c r="G393" s="55"/>
      <c r="H393" s="55"/>
      <c r="I393" s="55"/>
      <c r="J393" s="37"/>
      <c r="K393" s="55"/>
      <c r="L393" s="55"/>
      <c r="M393" s="55"/>
      <c r="O393" s="37"/>
      <c r="S393" s="55"/>
    </row>
    <row r="394" spans="6:19" ht="12.75" customHeight="1">
      <c r="F394" s="55"/>
      <c r="G394" s="55"/>
      <c r="H394" s="55"/>
      <c r="I394" s="55"/>
      <c r="J394" s="37"/>
      <c r="K394" s="55"/>
      <c r="L394" s="55"/>
      <c r="M394" s="55"/>
      <c r="O394" s="37"/>
      <c r="S394" s="55"/>
    </row>
    <row r="395" spans="6:19" ht="12.75" customHeight="1">
      <c r="F395" s="55"/>
      <c r="G395" s="55"/>
      <c r="H395" s="55"/>
      <c r="I395" s="55"/>
      <c r="J395" s="37"/>
      <c r="K395" s="55"/>
      <c r="L395" s="55"/>
      <c r="M395" s="55"/>
      <c r="O395" s="37"/>
      <c r="S395" s="55"/>
    </row>
    <row r="396" spans="6:19" ht="12.75" customHeight="1">
      <c r="F396" s="55"/>
      <c r="G396" s="55"/>
      <c r="H396" s="55"/>
      <c r="I396" s="55"/>
      <c r="J396" s="37"/>
      <c r="K396" s="55"/>
      <c r="L396" s="55"/>
      <c r="M396" s="55"/>
      <c r="O396" s="37"/>
      <c r="S396" s="55"/>
    </row>
    <row r="397" spans="6:19" ht="12.75" customHeight="1">
      <c r="F397" s="55"/>
      <c r="G397" s="55"/>
      <c r="H397" s="55"/>
      <c r="I397" s="55"/>
      <c r="J397" s="37"/>
      <c r="K397" s="55"/>
      <c r="L397" s="55"/>
      <c r="M397" s="55"/>
      <c r="O397" s="37"/>
      <c r="S397" s="55"/>
    </row>
    <row r="398" spans="6:19" ht="12.75" customHeight="1">
      <c r="F398" s="55"/>
      <c r="G398" s="55"/>
      <c r="H398" s="55"/>
      <c r="I398" s="55"/>
      <c r="J398" s="37"/>
      <c r="K398" s="55"/>
      <c r="L398" s="55"/>
      <c r="M398" s="55"/>
      <c r="O398" s="37"/>
      <c r="S398" s="55"/>
    </row>
    <row r="399" spans="6:19" ht="12.75" customHeight="1">
      <c r="F399" s="55"/>
      <c r="G399" s="55"/>
      <c r="H399" s="55"/>
      <c r="I399" s="55"/>
      <c r="J399" s="37"/>
      <c r="K399" s="55"/>
      <c r="L399" s="55"/>
      <c r="M399" s="55"/>
      <c r="O399" s="37"/>
      <c r="S399" s="55"/>
    </row>
    <row r="400" spans="6:19" ht="12.75" customHeight="1">
      <c r="F400" s="55"/>
      <c r="G400" s="55"/>
      <c r="H400" s="55"/>
      <c r="I400" s="55"/>
      <c r="J400" s="37"/>
      <c r="K400" s="55"/>
      <c r="L400" s="55"/>
      <c r="M400" s="55"/>
      <c r="O400" s="37"/>
      <c r="S400" s="55"/>
    </row>
    <row r="401" spans="6:19" ht="12.75" customHeight="1">
      <c r="F401" s="55"/>
      <c r="G401" s="55"/>
      <c r="H401" s="55"/>
      <c r="I401" s="55"/>
      <c r="J401" s="37"/>
      <c r="K401" s="55"/>
      <c r="L401" s="55"/>
      <c r="M401" s="55"/>
      <c r="O401" s="37"/>
      <c r="S401" s="55"/>
    </row>
    <row r="402" spans="6:19" ht="12.75" customHeight="1">
      <c r="F402" s="55"/>
      <c r="G402" s="55"/>
      <c r="H402" s="55"/>
      <c r="I402" s="55"/>
      <c r="J402" s="37"/>
      <c r="K402" s="55"/>
      <c r="L402" s="55"/>
      <c r="M402" s="55"/>
      <c r="O402" s="37"/>
      <c r="S402" s="55"/>
    </row>
    <row r="403" spans="6:19" ht="12.75" customHeight="1">
      <c r="F403" s="55"/>
      <c r="G403" s="55"/>
      <c r="H403" s="55"/>
      <c r="I403" s="55"/>
      <c r="J403" s="37"/>
      <c r="K403" s="55"/>
      <c r="L403" s="55"/>
      <c r="M403" s="55"/>
      <c r="O403" s="37"/>
      <c r="S403" s="55"/>
    </row>
    <row r="404" spans="6:19" ht="12.75" customHeight="1">
      <c r="F404" s="55"/>
      <c r="G404" s="55"/>
      <c r="H404" s="55"/>
      <c r="I404" s="55"/>
      <c r="J404" s="37"/>
      <c r="K404" s="55"/>
      <c r="L404" s="55"/>
      <c r="M404" s="55"/>
      <c r="O404" s="37"/>
      <c r="S404" s="55"/>
    </row>
    <row r="405" spans="6:19" ht="12.75" customHeight="1">
      <c r="F405" s="55"/>
      <c r="G405" s="55"/>
      <c r="H405" s="55"/>
      <c r="I405" s="55"/>
      <c r="J405" s="37"/>
      <c r="K405" s="55"/>
      <c r="L405" s="55"/>
      <c r="M405" s="55"/>
      <c r="O405" s="37"/>
      <c r="S405" s="55"/>
    </row>
    <row r="406" spans="6:19" ht="12.75" customHeight="1">
      <c r="F406" s="55"/>
      <c r="G406" s="55"/>
      <c r="H406" s="55"/>
      <c r="I406" s="55"/>
      <c r="J406" s="37"/>
      <c r="K406" s="55"/>
      <c r="L406" s="55"/>
      <c r="M406" s="55"/>
      <c r="O406" s="37"/>
      <c r="S406" s="55"/>
    </row>
    <row r="407" spans="6:19" ht="12.75" customHeight="1">
      <c r="F407" s="55"/>
      <c r="G407" s="55"/>
      <c r="H407" s="55"/>
      <c r="I407" s="55"/>
      <c r="J407" s="37"/>
      <c r="K407" s="55"/>
      <c r="L407" s="55"/>
      <c r="M407" s="55"/>
      <c r="O407" s="37"/>
      <c r="S407" s="55"/>
    </row>
    <row r="408" spans="6:19" ht="12.75" customHeight="1">
      <c r="F408" s="55"/>
      <c r="G408" s="55"/>
      <c r="H408" s="55"/>
      <c r="I408" s="55"/>
      <c r="J408" s="37"/>
      <c r="K408" s="55"/>
      <c r="L408" s="55"/>
      <c r="M408" s="55"/>
      <c r="O408" s="37"/>
      <c r="S408" s="55"/>
    </row>
    <row r="409" spans="6:19" ht="12.75" customHeight="1">
      <c r="F409" s="55"/>
      <c r="G409" s="55"/>
      <c r="H409" s="55"/>
      <c r="I409" s="55"/>
      <c r="J409" s="37"/>
      <c r="K409" s="55"/>
      <c r="L409" s="55"/>
      <c r="M409" s="55"/>
      <c r="O409" s="37"/>
      <c r="S409" s="55"/>
    </row>
    <row r="410" spans="6:19" ht="12.75" customHeight="1">
      <c r="F410" s="55"/>
      <c r="G410" s="55"/>
      <c r="H410" s="55"/>
      <c r="I410" s="55"/>
      <c r="J410" s="37"/>
      <c r="K410" s="55"/>
      <c r="L410" s="55"/>
      <c r="M410" s="55"/>
      <c r="O410" s="37"/>
      <c r="S410" s="55"/>
    </row>
    <row r="411" spans="6:19" ht="12.75" customHeight="1">
      <c r="F411" s="55"/>
      <c r="G411" s="55"/>
      <c r="H411" s="55"/>
      <c r="I411" s="55"/>
      <c r="J411" s="37"/>
      <c r="K411" s="55"/>
      <c r="L411" s="55"/>
      <c r="M411" s="55"/>
      <c r="O411" s="37"/>
      <c r="S411" s="55"/>
    </row>
    <row r="412" spans="6:19" ht="12.75" customHeight="1">
      <c r="F412" s="55"/>
      <c r="G412" s="55"/>
      <c r="H412" s="55"/>
      <c r="I412" s="55"/>
      <c r="J412" s="37"/>
      <c r="K412" s="55"/>
      <c r="L412" s="55"/>
      <c r="M412" s="55"/>
      <c r="O412" s="37"/>
      <c r="S412" s="55"/>
    </row>
    <row r="413" spans="6:19" ht="12.75" customHeight="1">
      <c r="F413" s="55"/>
      <c r="G413" s="55"/>
      <c r="H413" s="55"/>
      <c r="I413" s="55"/>
      <c r="J413" s="37"/>
      <c r="K413" s="55"/>
      <c r="L413" s="55"/>
      <c r="M413" s="55"/>
      <c r="O413" s="37"/>
      <c r="S413" s="55"/>
    </row>
    <row r="414" spans="6:19" ht="12.75" customHeight="1">
      <c r="F414" s="55"/>
      <c r="G414" s="55"/>
      <c r="H414" s="55"/>
      <c r="I414" s="55"/>
      <c r="J414" s="37"/>
      <c r="K414" s="55"/>
      <c r="L414" s="55"/>
      <c r="M414" s="55"/>
      <c r="O414" s="37"/>
      <c r="S414" s="55"/>
    </row>
    <row r="415" spans="6:19" ht="12.75" customHeight="1">
      <c r="F415" s="55"/>
      <c r="G415" s="55"/>
      <c r="H415" s="55"/>
      <c r="I415" s="55"/>
      <c r="J415" s="37"/>
      <c r="K415" s="55"/>
      <c r="L415" s="55"/>
      <c r="M415" s="55"/>
      <c r="O415" s="37"/>
      <c r="S415" s="55"/>
    </row>
    <row r="416" spans="6:19" ht="12.75" customHeight="1">
      <c r="F416" s="55"/>
      <c r="G416" s="55"/>
      <c r="H416" s="55"/>
      <c r="I416" s="55"/>
      <c r="J416" s="37"/>
      <c r="K416" s="55"/>
      <c r="L416" s="55"/>
      <c r="M416" s="55"/>
      <c r="O416" s="37"/>
      <c r="S416" s="55"/>
    </row>
    <row r="417" spans="6:19" ht="12.75" customHeight="1">
      <c r="F417" s="55"/>
      <c r="G417" s="55"/>
      <c r="H417" s="55"/>
      <c r="I417" s="55"/>
      <c r="J417" s="37"/>
      <c r="K417" s="55"/>
      <c r="L417" s="55"/>
      <c r="M417" s="55"/>
      <c r="O417" s="37"/>
      <c r="S417" s="55"/>
    </row>
    <row r="418" spans="6:19" ht="12.75" customHeight="1">
      <c r="F418" s="55"/>
      <c r="G418" s="55"/>
      <c r="H418" s="55"/>
      <c r="I418" s="55"/>
      <c r="J418" s="37"/>
      <c r="K418" s="55"/>
      <c r="L418" s="55"/>
      <c r="M418" s="55"/>
      <c r="O418" s="37"/>
      <c r="S418" s="55"/>
    </row>
    <row r="419" spans="6:19" ht="12.75" customHeight="1">
      <c r="F419" s="55"/>
      <c r="G419" s="55"/>
      <c r="H419" s="55"/>
      <c r="I419" s="55"/>
      <c r="J419" s="37"/>
      <c r="K419" s="55"/>
      <c r="L419" s="55"/>
      <c r="M419" s="55"/>
      <c r="O419" s="37"/>
      <c r="S419" s="55"/>
    </row>
    <row r="420" spans="6:19" ht="12.75" customHeight="1">
      <c r="F420" s="55"/>
      <c r="G420" s="55"/>
      <c r="H420" s="55"/>
      <c r="I420" s="55"/>
      <c r="J420" s="37"/>
      <c r="K420" s="55"/>
      <c r="L420" s="55"/>
      <c r="M420" s="55"/>
      <c r="O420" s="37"/>
      <c r="S420" s="55"/>
    </row>
    <row r="421" spans="6:19" ht="12.75" customHeight="1">
      <c r="F421" s="55"/>
      <c r="G421" s="55"/>
      <c r="H421" s="55"/>
      <c r="I421" s="55"/>
      <c r="J421" s="37"/>
      <c r="K421" s="55"/>
      <c r="L421" s="55"/>
      <c r="M421" s="55"/>
      <c r="O421" s="37"/>
      <c r="S421" s="55"/>
    </row>
    <row r="422" spans="6:19" ht="12.75" customHeight="1">
      <c r="F422" s="55"/>
      <c r="G422" s="55"/>
      <c r="H422" s="55"/>
      <c r="I422" s="55"/>
      <c r="J422" s="37"/>
      <c r="K422" s="55"/>
      <c r="L422" s="55"/>
      <c r="M422" s="55"/>
      <c r="O422" s="37"/>
      <c r="S422" s="55"/>
    </row>
    <row r="423" spans="6:19" ht="12.75" customHeight="1">
      <c r="F423" s="55"/>
      <c r="G423" s="55"/>
      <c r="H423" s="55"/>
      <c r="I423" s="55"/>
      <c r="J423" s="37"/>
      <c r="K423" s="55"/>
      <c r="L423" s="55"/>
      <c r="M423" s="55"/>
      <c r="O423" s="37"/>
      <c r="S423" s="55"/>
    </row>
    <row r="424" spans="6:19" ht="12.75" customHeight="1">
      <c r="F424" s="55"/>
      <c r="G424" s="55"/>
      <c r="H424" s="55"/>
      <c r="I424" s="55"/>
      <c r="J424" s="37"/>
      <c r="K424" s="55"/>
      <c r="L424" s="55"/>
      <c r="M424" s="55"/>
      <c r="O424" s="37"/>
      <c r="S424" s="55"/>
    </row>
    <row r="425" spans="6:19" ht="12.75" customHeight="1">
      <c r="F425" s="55"/>
      <c r="G425" s="55"/>
      <c r="H425" s="55"/>
      <c r="I425" s="55"/>
      <c r="J425" s="37"/>
      <c r="K425" s="55"/>
      <c r="L425" s="55"/>
      <c r="M425" s="55"/>
      <c r="O425" s="37"/>
      <c r="S425" s="55"/>
    </row>
    <row r="426" spans="6:19" ht="12.75" customHeight="1">
      <c r="F426" s="55"/>
      <c r="G426" s="55"/>
      <c r="H426" s="55"/>
      <c r="I426" s="55"/>
      <c r="J426" s="37"/>
      <c r="K426" s="55"/>
      <c r="L426" s="55"/>
      <c r="M426" s="55"/>
      <c r="O426" s="37"/>
      <c r="S426" s="55"/>
    </row>
    <row r="427" spans="6:19" ht="12.75" customHeight="1">
      <c r="F427" s="55"/>
      <c r="G427" s="55"/>
      <c r="H427" s="55"/>
      <c r="I427" s="55"/>
      <c r="J427" s="37"/>
      <c r="K427" s="55"/>
      <c r="L427" s="55"/>
      <c r="M427" s="55"/>
      <c r="O427" s="37"/>
      <c r="S427" s="55"/>
    </row>
    <row r="428" spans="6:19" ht="12.75" customHeight="1">
      <c r="F428" s="55"/>
      <c r="G428" s="55"/>
      <c r="H428" s="55"/>
      <c r="I428" s="55"/>
      <c r="J428" s="37"/>
      <c r="K428" s="55"/>
      <c r="L428" s="55"/>
      <c r="M428" s="55"/>
      <c r="O428" s="37"/>
      <c r="S428" s="55"/>
    </row>
    <row r="429" spans="6:19" ht="12.75" customHeight="1">
      <c r="F429" s="55"/>
      <c r="G429" s="55"/>
      <c r="H429" s="55"/>
      <c r="I429" s="55"/>
      <c r="J429" s="37"/>
      <c r="K429" s="55"/>
      <c r="L429" s="55"/>
      <c r="M429" s="55"/>
      <c r="O429" s="37"/>
      <c r="S429" s="55"/>
    </row>
    <row r="430" spans="6:19" ht="12.75" customHeight="1">
      <c r="F430" s="55"/>
      <c r="G430" s="55"/>
      <c r="H430" s="55"/>
      <c r="I430" s="55"/>
      <c r="J430" s="37"/>
      <c r="K430" s="55"/>
      <c r="L430" s="55"/>
      <c r="M430" s="55"/>
      <c r="O430" s="37"/>
      <c r="S430" s="55"/>
    </row>
    <row r="431" spans="6:19" ht="12.75" customHeight="1">
      <c r="F431" s="55"/>
      <c r="G431" s="55"/>
      <c r="H431" s="55"/>
      <c r="I431" s="55"/>
      <c r="J431" s="37"/>
      <c r="K431" s="55"/>
      <c r="L431" s="55"/>
      <c r="M431" s="55"/>
      <c r="O431" s="37"/>
      <c r="S431" s="55"/>
    </row>
    <row r="432" spans="6:19" ht="12.75" customHeight="1">
      <c r="F432" s="55"/>
      <c r="G432" s="55"/>
      <c r="H432" s="55"/>
      <c r="I432" s="55"/>
      <c r="J432" s="37"/>
      <c r="K432" s="55"/>
      <c r="L432" s="55"/>
      <c r="M432" s="55"/>
      <c r="O432" s="37"/>
      <c r="S432" s="55"/>
    </row>
    <row r="433" spans="6:19" ht="12.75" customHeight="1">
      <c r="F433" s="55"/>
      <c r="G433" s="55"/>
      <c r="H433" s="55"/>
      <c r="I433" s="55"/>
      <c r="J433" s="37"/>
      <c r="K433" s="55"/>
      <c r="L433" s="55"/>
      <c r="M433" s="55"/>
      <c r="O433" s="37"/>
      <c r="S433" s="55"/>
    </row>
    <row r="434" spans="6:19" ht="12.75" customHeight="1">
      <c r="F434" s="55"/>
      <c r="G434" s="55"/>
      <c r="H434" s="55"/>
      <c r="I434" s="55"/>
      <c r="J434" s="37"/>
      <c r="K434" s="55"/>
      <c r="L434" s="55"/>
      <c r="M434" s="55"/>
      <c r="O434" s="37"/>
      <c r="S434" s="55"/>
    </row>
    <row r="435" spans="6:19" ht="12.75" customHeight="1">
      <c r="F435" s="55"/>
      <c r="G435" s="55"/>
      <c r="H435" s="55"/>
      <c r="I435" s="55"/>
      <c r="J435" s="37"/>
      <c r="K435" s="55"/>
      <c r="L435" s="55"/>
      <c r="M435" s="55"/>
      <c r="O435" s="37"/>
      <c r="S435" s="55"/>
    </row>
    <row r="436" spans="6:19" ht="12.75" customHeight="1">
      <c r="F436" s="55"/>
      <c r="G436" s="55"/>
      <c r="H436" s="55"/>
      <c r="I436" s="55"/>
      <c r="J436" s="37"/>
      <c r="K436" s="55"/>
      <c r="L436" s="55"/>
      <c r="M436" s="55"/>
      <c r="O436" s="37"/>
      <c r="S436" s="55"/>
    </row>
    <row r="437" spans="6:19" ht="12.75" customHeight="1">
      <c r="F437" s="55"/>
      <c r="G437" s="55"/>
      <c r="H437" s="55"/>
      <c r="I437" s="55"/>
      <c r="J437" s="37"/>
      <c r="K437" s="55"/>
      <c r="L437" s="55"/>
      <c r="M437" s="55"/>
      <c r="O437" s="37"/>
      <c r="S437" s="55"/>
    </row>
    <row r="438" spans="6:19" ht="12.75" customHeight="1">
      <c r="F438" s="55"/>
      <c r="G438" s="55"/>
      <c r="H438" s="55"/>
      <c r="I438" s="55"/>
      <c r="J438" s="37"/>
      <c r="K438" s="55"/>
      <c r="L438" s="55"/>
      <c r="M438" s="55"/>
      <c r="O438" s="37"/>
      <c r="S438" s="55"/>
    </row>
    <row r="439" spans="6:19" ht="12.75" customHeight="1">
      <c r="F439" s="55"/>
      <c r="G439" s="55"/>
      <c r="H439" s="55"/>
      <c r="I439" s="55"/>
      <c r="J439" s="37"/>
      <c r="K439" s="55"/>
      <c r="L439" s="55"/>
      <c r="M439" s="55"/>
      <c r="O439" s="37"/>
      <c r="S439" s="55"/>
    </row>
    <row r="440" spans="6:19" ht="12.75" customHeight="1">
      <c r="F440" s="55"/>
      <c r="G440" s="55"/>
      <c r="H440" s="55"/>
      <c r="I440" s="55"/>
      <c r="J440" s="37"/>
      <c r="K440" s="55"/>
      <c r="L440" s="55"/>
      <c r="M440" s="55"/>
      <c r="O440" s="37"/>
      <c r="S440" s="55"/>
    </row>
    <row r="441" spans="6:19" ht="12.75" customHeight="1">
      <c r="F441" s="55"/>
      <c r="G441" s="55"/>
      <c r="H441" s="55"/>
      <c r="I441" s="55"/>
      <c r="J441" s="37"/>
      <c r="K441" s="55"/>
      <c r="L441" s="55"/>
      <c r="M441" s="55"/>
      <c r="O441" s="37"/>
      <c r="S441" s="55"/>
    </row>
    <row r="442" spans="6:19" ht="12.75" customHeight="1">
      <c r="F442" s="55"/>
      <c r="G442" s="55"/>
      <c r="H442" s="55"/>
      <c r="I442" s="55"/>
      <c r="J442" s="37"/>
      <c r="K442" s="55"/>
      <c r="L442" s="55"/>
      <c r="M442" s="55"/>
      <c r="O442" s="37"/>
      <c r="S442" s="55"/>
    </row>
    <row r="443" spans="6:19" ht="12.75" customHeight="1">
      <c r="F443" s="55"/>
      <c r="G443" s="55"/>
      <c r="H443" s="55"/>
      <c r="I443" s="55"/>
      <c r="J443" s="37"/>
      <c r="K443" s="55"/>
      <c r="L443" s="55"/>
      <c r="M443" s="55"/>
      <c r="O443" s="37"/>
      <c r="S443" s="55"/>
    </row>
    <row r="444" spans="6:19" ht="12.75" customHeight="1">
      <c r="F444" s="55"/>
      <c r="G444" s="55"/>
      <c r="H444" s="55"/>
      <c r="I444" s="55"/>
      <c r="J444" s="37"/>
      <c r="K444" s="55"/>
      <c r="L444" s="55"/>
      <c r="M444" s="55"/>
      <c r="O444" s="37"/>
      <c r="S444" s="55"/>
    </row>
    <row r="445" spans="6:19" ht="12.75" customHeight="1">
      <c r="F445" s="55"/>
      <c r="G445" s="55"/>
      <c r="H445" s="55"/>
      <c r="I445" s="55"/>
      <c r="J445" s="37"/>
      <c r="K445" s="55"/>
      <c r="L445" s="55"/>
      <c r="M445" s="55"/>
      <c r="O445" s="37"/>
      <c r="S445" s="55"/>
    </row>
    <row r="446" spans="6:19" ht="12.75" customHeight="1">
      <c r="F446" s="55"/>
      <c r="G446" s="55"/>
      <c r="H446" s="55"/>
      <c r="I446" s="55"/>
      <c r="J446" s="37"/>
      <c r="K446" s="55"/>
      <c r="L446" s="55"/>
      <c r="M446" s="55"/>
      <c r="O446" s="37"/>
      <c r="S446" s="55"/>
    </row>
    <row r="447" spans="6:19" ht="12.75" customHeight="1">
      <c r="F447" s="55"/>
      <c r="G447" s="55"/>
      <c r="H447" s="55"/>
      <c r="I447" s="55"/>
      <c r="J447" s="37"/>
      <c r="K447" s="55"/>
      <c r="L447" s="55"/>
      <c r="M447" s="55"/>
      <c r="O447" s="37"/>
      <c r="S447" s="55"/>
    </row>
    <row r="448" spans="6:19" ht="12.75" customHeight="1">
      <c r="F448" s="55"/>
      <c r="G448" s="55"/>
      <c r="H448" s="55"/>
      <c r="I448" s="55"/>
      <c r="J448" s="37"/>
      <c r="K448" s="55"/>
      <c r="L448" s="55"/>
      <c r="M448" s="55"/>
      <c r="O448" s="37"/>
      <c r="S448" s="55"/>
    </row>
    <row r="449" spans="6:19" ht="12.75" customHeight="1">
      <c r="F449" s="55"/>
      <c r="G449" s="55"/>
      <c r="H449" s="55"/>
      <c r="I449" s="55"/>
      <c r="J449" s="37"/>
      <c r="K449" s="55"/>
      <c r="L449" s="55"/>
      <c r="M449" s="55"/>
      <c r="O449" s="37"/>
      <c r="S449" s="55"/>
    </row>
    <row r="450" spans="6:19" ht="12.75" customHeight="1">
      <c r="F450" s="55"/>
      <c r="G450" s="55"/>
      <c r="H450" s="55"/>
      <c r="I450" s="55"/>
      <c r="J450" s="37"/>
      <c r="K450" s="55"/>
      <c r="L450" s="55"/>
      <c r="M450" s="55"/>
      <c r="O450" s="37"/>
      <c r="S450" s="55"/>
    </row>
    <row r="451" spans="6:19" ht="12.75" customHeight="1">
      <c r="F451" s="55"/>
      <c r="G451" s="55"/>
      <c r="H451" s="55"/>
      <c r="I451" s="55"/>
      <c r="J451" s="37"/>
      <c r="K451" s="55"/>
      <c r="L451" s="55"/>
      <c r="M451" s="55"/>
      <c r="O451" s="37"/>
      <c r="S451" s="55"/>
    </row>
    <row r="452" spans="6:19" ht="12.75" customHeight="1">
      <c r="F452" s="55"/>
      <c r="G452" s="55"/>
      <c r="H452" s="55"/>
      <c r="I452" s="55"/>
      <c r="J452" s="37"/>
      <c r="K452" s="55"/>
      <c r="L452" s="55"/>
      <c r="M452" s="55"/>
      <c r="O452" s="37"/>
      <c r="S452" s="55"/>
    </row>
    <row r="453" spans="6:19" ht="12.75" customHeight="1">
      <c r="F453" s="55"/>
      <c r="G453" s="55"/>
      <c r="H453" s="55"/>
      <c r="I453" s="55"/>
      <c r="J453" s="37"/>
      <c r="K453" s="55"/>
      <c r="L453" s="55"/>
      <c r="M453" s="55"/>
      <c r="O453" s="37"/>
      <c r="S453" s="55"/>
    </row>
    <row r="454" spans="6:19" ht="12.75" customHeight="1">
      <c r="F454" s="55"/>
      <c r="G454" s="55"/>
      <c r="H454" s="55"/>
      <c r="I454" s="55"/>
      <c r="J454" s="37"/>
      <c r="K454" s="55"/>
      <c r="L454" s="55"/>
      <c r="M454" s="55"/>
      <c r="O454" s="37"/>
      <c r="S454" s="55"/>
    </row>
    <row r="455" spans="6:19" ht="12.75" customHeight="1">
      <c r="F455" s="55"/>
      <c r="G455" s="55"/>
      <c r="H455" s="55"/>
      <c r="I455" s="55"/>
      <c r="J455" s="37"/>
      <c r="K455" s="55"/>
      <c r="L455" s="55"/>
      <c r="M455" s="55"/>
      <c r="O455" s="37"/>
      <c r="S455" s="55"/>
    </row>
    <row r="456" spans="6:19" ht="12.75" customHeight="1">
      <c r="F456" s="55"/>
      <c r="G456" s="55"/>
      <c r="H456" s="55"/>
      <c r="I456" s="55"/>
      <c r="J456" s="37"/>
      <c r="K456" s="55"/>
      <c r="L456" s="55"/>
      <c r="M456" s="55"/>
      <c r="O456" s="37"/>
      <c r="S456" s="55"/>
    </row>
    <row r="457" spans="6:19" ht="12.75" customHeight="1">
      <c r="F457" s="55"/>
      <c r="G457" s="55"/>
      <c r="H457" s="55"/>
      <c r="I457" s="55"/>
      <c r="J457" s="37"/>
      <c r="K457" s="55"/>
      <c r="L457" s="55"/>
      <c r="M457" s="55"/>
      <c r="O457" s="37"/>
      <c r="S457" s="55"/>
    </row>
    <row r="458" spans="6:19" ht="12.75" customHeight="1">
      <c r="F458" s="55"/>
      <c r="G458" s="55"/>
      <c r="H458" s="55"/>
      <c r="I458" s="55"/>
      <c r="J458" s="37"/>
      <c r="K458" s="55"/>
      <c r="L458" s="55"/>
      <c r="M458" s="55"/>
      <c r="O458" s="37"/>
      <c r="S458" s="55"/>
    </row>
    <row r="459" spans="6:19" ht="12.75" customHeight="1">
      <c r="F459" s="55"/>
      <c r="G459" s="55"/>
      <c r="H459" s="55"/>
      <c r="I459" s="55"/>
      <c r="J459" s="37"/>
      <c r="K459" s="55"/>
      <c r="L459" s="55"/>
      <c r="M459" s="55"/>
      <c r="O459" s="37"/>
      <c r="S459" s="55"/>
    </row>
    <row r="460" spans="6:19" ht="12.75" customHeight="1">
      <c r="F460" s="55"/>
      <c r="G460" s="55"/>
      <c r="H460" s="55"/>
      <c r="I460" s="55"/>
      <c r="J460" s="37"/>
      <c r="K460" s="55"/>
      <c r="L460" s="55"/>
      <c r="M460" s="55"/>
      <c r="O460" s="37"/>
      <c r="S460" s="55"/>
    </row>
    <row r="461" spans="6:19" ht="12.75" customHeight="1">
      <c r="F461" s="55"/>
      <c r="G461" s="55"/>
      <c r="H461" s="55"/>
      <c r="I461" s="55"/>
      <c r="J461" s="37"/>
      <c r="K461" s="55"/>
      <c r="L461" s="55"/>
      <c r="M461" s="55"/>
      <c r="O461" s="37"/>
      <c r="S461" s="55"/>
    </row>
    <row r="462" spans="6:19" ht="12.75" customHeight="1">
      <c r="F462" s="55"/>
      <c r="G462" s="55"/>
      <c r="H462" s="55"/>
      <c r="I462" s="55"/>
      <c r="J462" s="37"/>
      <c r="K462" s="55"/>
      <c r="L462" s="55"/>
      <c r="M462" s="55"/>
      <c r="O462" s="37"/>
      <c r="S462" s="55"/>
    </row>
    <row r="463" spans="6:19" ht="12.75" customHeight="1">
      <c r="F463" s="55"/>
      <c r="G463" s="55"/>
      <c r="H463" s="55"/>
      <c r="I463" s="55"/>
      <c r="J463" s="37"/>
      <c r="K463" s="55"/>
      <c r="L463" s="55"/>
      <c r="M463" s="55"/>
      <c r="O463" s="37"/>
      <c r="S463" s="55"/>
    </row>
    <row r="464" spans="6:19" ht="12.75" customHeight="1">
      <c r="F464" s="55"/>
      <c r="G464" s="55"/>
      <c r="H464" s="55"/>
      <c r="I464" s="55"/>
      <c r="J464" s="37"/>
      <c r="K464" s="55"/>
      <c r="L464" s="55"/>
      <c r="M464" s="55"/>
      <c r="O464" s="37"/>
      <c r="S464" s="55"/>
    </row>
    <row r="465" spans="6:19" ht="12.75" customHeight="1">
      <c r="F465" s="55"/>
      <c r="G465" s="55"/>
      <c r="H465" s="55"/>
      <c r="I465" s="55"/>
      <c r="J465" s="37"/>
      <c r="K465" s="55"/>
      <c r="L465" s="55"/>
      <c r="M465" s="55"/>
      <c r="O465" s="37"/>
      <c r="S465" s="55"/>
    </row>
    <row r="466" spans="6:19" ht="12.75" customHeight="1">
      <c r="F466" s="55"/>
      <c r="G466" s="55"/>
      <c r="H466" s="55"/>
      <c r="I466" s="55"/>
      <c r="J466" s="37"/>
      <c r="K466" s="55"/>
      <c r="L466" s="55"/>
      <c r="M466" s="55"/>
      <c r="O466" s="37"/>
      <c r="S466" s="55"/>
    </row>
    <row r="467" spans="6:19" ht="12.75" customHeight="1">
      <c r="F467" s="55"/>
      <c r="G467" s="55"/>
      <c r="H467" s="55"/>
      <c r="I467" s="55"/>
      <c r="J467" s="37"/>
      <c r="K467" s="55"/>
      <c r="L467" s="55"/>
      <c r="M467" s="55"/>
      <c r="O467" s="37"/>
      <c r="S467" s="55"/>
    </row>
    <row r="468" spans="6:19" ht="12.75" customHeight="1">
      <c r="F468" s="55"/>
      <c r="G468" s="55"/>
      <c r="H468" s="55"/>
      <c r="I468" s="55"/>
      <c r="J468" s="37"/>
      <c r="K468" s="55"/>
      <c r="L468" s="55"/>
      <c r="M468" s="55"/>
      <c r="O468" s="37"/>
      <c r="S468" s="55"/>
    </row>
    <row r="469" spans="6:19" ht="12.75" customHeight="1">
      <c r="F469" s="55"/>
      <c r="G469" s="55"/>
      <c r="H469" s="55"/>
      <c r="I469" s="55"/>
      <c r="J469" s="37"/>
      <c r="K469" s="55"/>
      <c r="L469" s="55"/>
      <c r="M469" s="55"/>
      <c r="O469" s="37"/>
      <c r="S469" s="55"/>
    </row>
    <row r="470" spans="6:19" ht="12.75" customHeight="1">
      <c r="F470" s="55"/>
      <c r="G470" s="55"/>
      <c r="H470" s="55"/>
      <c r="I470" s="55"/>
      <c r="J470" s="37"/>
      <c r="K470" s="55"/>
      <c r="L470" s="55"/>
      <c r="M470" s="55"/>
      <c r="O470" s="37"/>
      <c r="S470" s="55"/>
    </row>
    <row r="471" spans="6:19" ht="12.75" customHeight="1">
      <c r="F471" s="55"/>
      <c r="G471" s="55"/>
      <c r="H471" s="55"/>
      <c r="I471" s="55"/>
      <c r="J471" s="37"/>
      <c r="K471" s="55"/>
      <c r="L471" s="55"/>
      <c r="M471" s="55"/>
      <c r="O471" s="37"/>
      <c r="S471" s="55"/>
    </row>
    <row r="472" spans="6:19" ht="12.75" customHeight="1">
      <c r="F472" s="55"/>
      <c r="G472" s="55"/>
      <c r="H472" s="55"/>
      <c r="I472" s="55"/>
      <c r="J472" s="37"/>
      <c r="K472" s="55"/>
      <c r="L472" s="55"/>
      <c r="M472" s="55"/>
      <c r="O472" s="37"/>
      <c r="S472" s="55"/>
    </row>
    <row r="473" spans="6:19" ht="12.75" customHeight="1">
      <c r="F473" s="55"/>
      <c r="G473" s="55"/>
      <c r="H473" s="55"/>
      <c r="I473" s="55"/>
      <c r="J473" s="37"/>
      <c r="K473" s="55"/>
      <c r="L473" s="55"/>
      <c r="M473" s="55"/>
      <c r="O473" s="37"/>
      <c r="S473" s="55"/>
    </row>
    <row r="474" spans="6:19" ht="12.75" customHeight="1">
      <c r="F474" s="55"/>
      <c r="G474" s="55"/>
      <c r="H474" s="55"/>
      <c r="I474" s="55"/>
      <c r="J474" s="37"/>
      <c r="K474" s="55"/>
      <c r="L474" s="55"/>
      <c r="M474" s="55"/>
      <c r="O474" s="37"/>
      <c r="S474" s="55"/>
    </row>
    <row r="475" spans="6:19" ht="12.75" customHeight="1">
      <c r="F475" s="55"/>
      <c r="G475" s="55"/>
      <c r="H475" s="55"/>
      <c r="I475" s="55"/>
      <c r="J475" s="37"/>
      <c r="K475" s="55"/>
      <c r="L475" s="55"/>
      <c r="M475" s="55"/>
      <c r="O475" s="37"/>
      <c r="S475" s="55"/>
    </row>
    <row r="476" spans="6:19" ht="12.75" customHeight="1">
      <c r="F476" s="55"/>
      <c r="G476" s="55"/>
      <c r="H476" s="55"/>
      <c r="I476" s="55"/>
      <c r="J476" s="37"/>
      <c r="K476" s="55"/>
      <c r="L476" s="55"/>
      <c r="M476" s="55"/>
      <c r="O476" s="37"/>
      <c r="S476" s="55"/>
    </row>
    <row r="477" spans="6:19" ht="12.75" customHeight="1">
      <c r="F477" s="55"/>
      <c r="G477" s="55"/>
      <c r="H477" s="55"/>
      <c r="I477" s="55"/>
      <c r="J477" s="37"/>
      <c r="K477" s="55"/>
      <c r="L477" s="55"/>
      <c r="M477" s="55"/>
      <c r="O477" s="37"/>
      <c r="S477" s="55"/>
    </row>
    <row r="478" spans="6:19" ht="12.75" customHeight="1">
      <c r="F478" s="55"/>
      <c r="G478" s="55"/>
      <c r="H478" s="55"/>
      <c r="I478" s="55"/>
      <c r="J478" s="37"/>
      <c r="K478" s="55"/>
      <c r="L478" s="55"/>
      <c r="M478" s="55"/>
      <c r="O478" s="37"/>
      <c r="S478" s="55"/>
    </row>
    <row r="479" spans="6:19" ht="12.75" customHeight="1">
      <c r="F479" s="55"/>
      <c r="G479" s="55"/>
      <c r="H479" s="55"/>
      <c r="I479" s="55"/>
      <c r="J479" s="37"/>
      <c r="K479" s="55"/>
      <c r="L479" s="55"/>
      <c r="M479" s="55"/>
      <c r="O479" s="37"/>
      <c r="S479" s="55"/>
    </row>
    <row r="480" spans="6:19" ht="12.75" customHeight="1">
      <c r="F480" s="55"/>
      <c r="G480" s="55"/>
      <c r="H480" s="55"/>
      <c r="I480" s="55"/>
      <c r="J480" s="37"/>
      <c r="K480" s="55"/>
      <c r="L480" s="55"/>
      <c r="M480" s="55"/>
      <c r="O480" s="37"/>
      <c r="S480" s="55"/>
    </row>
    <row r="481" spans="6:19" ht="12.75" customHeight="1">
      <c r="F481" s="55"/>
      <c r="G481" s="55"/>
      <c r="H481" s="55"/>
      <c r="I481" s="55"/>
      <c r="J481" s="37"/>
      <c r="K481" s="55"/>
      <c r="L481" s="55"/>
      <c r="M481" s="55"/>
      <c r="O481" s="37"/>
      <c r="S481" s="55"/>
    </row>
    <row r="482" spans="6:19" ht="12.75" customHeight="1">
      <c r="F482" s="55"/>
      <c r="G482" s="55"/>
      <c r="H482" s="55"/>
      <c r="I482" s="55"/>
      <c r="J482" s="37"/>
      <c r="K482" s="55"/>
      <c r="L482" s="55"/>
      <c r="M482" s="55"/>
      <c r="O482" s="37"/>
      <c r="S482" s="55"/>
    </row>
    <row r="483" spans="6:19" ht="12.75" customHeight="1">
      <c r="F483" s="55"/>
      <c r="G483" s="55"/>
      <c r="H483" s="55"/>
      <c r="I483" s="55"/>
      <c r="J483" s="37"/>
      <c r="K483" s="55"/>
      <c r="L483" s="55"/>
      <c r="M483" s="55"/>
      <c r="O483" s="37"/>
      <c r="S483" s="55"/>
    </row>
    <row r="484" spans="6:19" ht="12.75" customHeight="1">
      <c r="F484" s="55"/>
      <c r="G484" s="55"/>
      <c r="H484" s="55"/>
      <c r="I484" s="55"/>
      <c r="J484" s="37"/>
      <c r="K484" s="55"/>
      <c r="L484" s="55"/>
      <c r="M484" s="55"/>
      <c r="O484" s="37"/>
      <c r="S484" s="55"/>
    </row>
    <row r="485" spans="6:19" ht="12.75" customHeight="1">
      <c r="F485" s="55"/>
      <c r="G485" s="55"/>
      <c r="H485" s="55"/>
      <c r="I485" s="55"/>
      <c r="J485" s="37"/>
      <c r="K485" s="55"/>
      <c r="L485" s="55"/>
      <c r="M485" s="55"/>
      <c r="O485" s="37"/>
      <c r="S485" s="55"/>
    </row>
    <row r="486" spans="6:19" ht="12.75" customHeight="1">
      <c r="F486" s="55"/>
      <c r="G486" s="55"/>
      <c r="H486" s="55"/>
      <c r="I486" s="55"/>
      <c r="J486" s="37"/>
      <c r="K486" s="55"/>
      <c r="L486" s="55"/>
      <c r="M486" s="55"/>
      <c r="O486" s="37"/>
      <c r="S486" s="55"/>
    </row>
    <row r="487" spans="6:19" ht="12.75" customHeight="1">
      <c r="F487" s="55"/>
      <c r="G487" s="55"/>
      <c r="H487" s="55"/>
      <c r="I487" s="55"/>
      <c r="J487" s="37"/>
      <c r="K487" s="55"/>
      <c r="L487" s="55"/>
      <c r="M487" s="55"/>
      <c r="O487" s="37"/>
      <c r="S487" s="55"/>
    </row>
    <row r="488" spans="6:19" ht="12.75" customHeight="1">
      <c r="F488" s="55"/>
      <c r="G488" s="55"/>
      <c r="H488" s="55"/>
      <c r="I488" s="55"/>
      <c r="J488" s="37"/>
      <c r="K488" s="55"/>
      <c r="L488" s="55"/>
      <c r="M488" s="55"/>
      <c r="O488" s="37"/>
      <c r="S488" s="55"/>
    </row>
    <row r="489" spans="6:19" ht="12.75" customHeight="1">
      <c r="F489" s="55"/>
      <c r="G489" s="55"/>
      <c r="H489" s="55"/>
      <c r="I489" s="55"/>
      <c r="J489" s="37"/>
      <c r="K489" s="55"/>
      <c r="L489" s="55"/>
      <c r="M489" s="55"/>
      <c r="O489" s="37"/>
      <c r="S489" s="55"/>
    </row>
    <row r="490" spans="6:19" ht="12.75" customHeight="1">
      <c r="F490" s="55"/>
      <c r="G490" s="55"/>
      <c r="H490" s="55"/>
      <c r="I490" s="55"/>
      <c r="J490" s="37"/>
      <c r="K490" s="55"/>
      <c r="L490" s="55"/>
      <c r="M490" s="55"/>
      <c r="O490" s="37"/>
      <c r="S490" s="55"/>
    </row>
    <row r="491" spans="6:19" ht="12.75" customHeight="1">
      <c r="F491" s="55"/>
      <c r="G491" s="55"/>
      <c r="H491" s="55"/>
      <c r="I491" s="55"/>
      <c r="J491" s="37"/>
      <c r="K491" s="55"/>
      <c r="L491" s="55"/>
      <c r="M491" s="55"/>
      <c r="O491" s="37"/>
      <c r="S491" s="55"/>
    </row>
    <row r="492" spans="6:19" ht="12.75" customHeight="1">
      <c r="F492" s="55"/>
      <c r="G492" s="55"/>
      <c r="H492" s="55"/>
      <c r="I492" s="55"/>
      <c r="J492" s="37"/>
      <c r="K492" s="55"/>
      <c r="L492" s="55"/>
      <c r="M492" s="55"/>
      <c r="O492" s="37"/>
      <c r="S492" s="55"/>
    </row>
    <row r="493" spans="6:19" ht="12.75" customHeight="1">
      <c r="F493" s="55"/>
      <c r="G493" s="55"/>
      <c r="H493" s="55"/>
      <c r="I493" s="55"/>
      <c r="J493" s="37"/>
      <c r="K493" s="55"/>
      <c r="L493" s="55"/>
      <c r="M493" s="55"/>
      <c r="O493" s="37"/>
      <c r="S493" s="55"/>
    </row>
    <row r="494" spans="6:19" ht="12.75" customHeight="1">
      <c r="F494" s="55"/>
      <c r="G494" s="55"/>
      <c r="H494" s="55"/>
      <c r="I494" s="55"/>
      <c r="J494" s="37"/>
      <c r="K494" s="55"/>
      <c r="L494" s="55"/>
      <c r="M494" s="55"/>
      <c r="O494" s="37"/>
      <c r="S494" s="55"/>
    </row>
    <row r="495" spans="6:19" ht="12.75" customHeight="1">
      <c r="F495" s="55"/>
      <c r="G495" s="55"/>
      <c r="H495" s="55"/>
      <c r="I495" s="55"/>
      <c r="J495" s="37"/>
      <c r="K495" s="55"/>
      <c r="L495" s="55"/>
      <c r="M495" s="55"/>
      <c r="O495" s="37"/>
      <c r="S495" s="55"/>
    </row>
    <row r="496" spans="6:19" ht="12.75" customHeight="1">
      <c r="F496" s="55"/>
      <c r="G496" s="55"/>
      <c r="H496" s="55"/>
      <c r="I496" s="55"/>
      <c r="J496" s="37"/>
      <c r="K496" s="55"/>
      <c r="L496" s="55"/>
      <c r="M496" s="55"/>
      <c r="O496" s="37"/>
      <c r="S496" s="55"/>
    </row>
    <row r="497" spans="6:19" ht="12.75" customHeight="1">
      <c r="F497" s="55"/>
      <c r="G497" s="55"/>
      <c r="H497" s="55"/>
      <c r="I497" s="55"/>
      <c r="J497" s="37"/>
      <c r="K497" s="55"/>
      <c r="L497" s="55"/>
      <c r="M497" s="55"/>
      <c r="O497" s="37"/>
      <c r="S497" s="55"/>
    </row>
    <row r="498" spans="6:19" ht="12.75" customHeight="1">
      <c r="F498" s="55"/>
      <c r="G498" s="55"/>
      <c r="H498" s="55"/>
      <c r="I498" s="55"/>
      <c r="J498" s="37"/>
      <c r="K498" s="55"/>
      <c r="L498" s="55"/>
      <c r="M498" s="55"/>
      <c r="O498" s="37"/>
      <c r="S498" s="55"/>
    </row>
    <row r="499" spans="6:19" ht="15" customHeight="1">
      <c r="F499" s="55"/>
      <c r="G499" s="55"/>
      <c r="H499" s="55"/>
      <c r="I499" s="55"/>
      <c r="J499" s="37"/>
      <c r="K499" s="55"/>
      <c r="L499" s="55"/>
      <c r="M499" s="55"/>
      <c r="O499" s="37"/>
      <c r="S499" s="55"/>
    </row>
  </sheetData>
  <autoFilter ref="S1:S322" xr:uid="{00000000-0009-0000-0000-000005000000}"/>
  <mergeCells count="48">
    <mergeCell ref="M66:M67"/>
    <mergeCell ref="O66:O67"/>
    <mergeCell ref="P66:P67"/>
    <mergeCell ref="A73:A74"/>
    <mergeCell ref="B73:B74"/>
    <mergeCell ref="J73:J74"/>
    <mergeCell ref="J66:J67"/>
    <mergeCell ref="A66:A67"/>
    <mergeCell ref="B66:B67"/>
    <mergeCell ref="M73:M74"/>
    <mergeCell ref="O73:O74"/>
    <mergeCell ref="P73:P74"/>
    <mergeCell ref="O76:O77"/>
    <mergeCell ref="M76:M77"/>
    <mergeCell ref="A79:A80"/>
    <mergeCell ref="B79:B80"/>
    <mergeCell ref="P79:P80"/>
    <mergeCell ref="J79:J80"/>
    <mergeCell ref="A76:A77"/>
    <mergeCell ref="B76:B77"/>
    <mergeCell ref="J76:J77"/>
    <mergeCell ref="P76:P77"/>
    <mergeCell ref="O79:O80"/>
    <mergeCell ref="J86:J87"/>
    <mergeCell ref="P86:P87"/>
    <mergeCell ref="A86:A87"/>
    <mergeCell ref="B86:B87"/>
    <mergeCell ref="M83:M84"/>
    <mergeCell ref="J83:J84"/>
    <mergeCell ref="P83:P84"/>
    <mergeCell ref="A83:A84"/>
    <mergeCell ref="B83:B84"/>
    <mergeCell ref="O83:O84"/>
    <mergeCell ref="P88:P89"/>
    <mergeCell ref="A90:A91"/>
    <mergeCell ref="B90:B91"/>
    <mergeCell ref="J90:J91"/>
    <mergeCell ref="A93:A94"/>
    <mergeCell ref="B93:B94"/>
    <mergeCell ref="J93:J94"/>
    <mergeCell ref="M93:M94"/>
    <mergeCell ref="O93:O94"/>
    <mergeCell ref="P93:P94"/>
    <mergeCell ref="B88:B89"/>
    <mergeCell ref="A88:A89"/>
    <mergeCell ref="J88:J89"/>
    <mergeCell ref="M88:M89"/>
    <mergeCell ref="O88:O89"/>
  </mergeCells>
  <hyperlinks>
    <hyperlink ref="M5" location="Main!A1" display="Back To Main Page" xr:uid="{00000000-0004-0000-0500-000000000000}"/>
  </hyperlinks>
  <pageMargins left="0.7" right="0.7" top="0.75" bottom="0.75" header="0" footer="0"/>
  <pageSetup orientation="portrait" r:id="rId1"/>
  <ignoredErrors>
    <ignoredError sqref="K67 K75 K80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JITENDRA SINGH</cp:lastModifiedBy>
  <cp:lastPrinted>2023-07-25T18:59:36Z</cp:lastPrinted>
  <dcterms:created xsi:type="dcterms:W3CDTF">2015-06-08T02:34:00Z</dcterms:created>
  <dcterms:modified xsi:type="dcterms:W3CDTF">2024-01-24T14:55:31Z</dcterms:modified>
</cp:coreProperties>
</file>